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15" yWindow="0" windowWidth="14295" windowHeight="11640" tabRatio="601" activeTab="0"/>
  </bookViews>
  <sheets>
    <sheet name="0601" sheetId="1" r:id="rId1"/>
    <sheet name="0602" sheetId="2" r:id="rId2"/>
    <sheet name="0603" sheetId="3" r:id="rId3"/>
    <sheet name="0604" sheetId="4" r:id="rId4"/>
    <sheet name="0605" sheetId="5" r:id="rId5"/>
    <sheet name="0606" sheetId="6" r:id="rId6"/>
    <sheet name="0607" sheetId="7" r:id="rId7"/>
    <sheet name="0608" sheetId="8" r:id="rId8"/>
    <sheet name="0609" sheetId="9" r:id="rId9"/>
    <sheet name="0610" sheetId="10" r:id="rId10"/>
    <sheet name="0611" sheetId="11" r:id="rId11"/>
    <sheet name="0612" sheetId="12" r:id="rId12"/>
    <sheet name="0613" sheetId="13" r:id="rId13"/>
    <sheet name="0614" sheetId="14" r:id="rId14"/>
    <sheet name="0615" sheetId="15" r:id="rId15"/>
  </sheets>
  <definedNames>
    <definedName name="_xlfn.COUNTIFS" hidden="1">#NAME?</definedName>
    <definedName name="_xlnm.Print_Area" localSheetId="0">'0601'!$A$1:$J$67</definedName>
    <definedName name="_xlnm.Print_Area" localSheetId="1">'0602'!$A$1:$L$68</definedName>
    <definedName name="_xlnm.Print_Area" localSheetId="2">'0603'!$A$1:$I$67</definedName>
    <definedName name="_xlnm.Print_Area" localSheetId="3">'0604'!$A$1:$X$73</definedName>
    <definedName name="_xlnm.Print_Area" localSheetId="4">'0605'!$A$1:$W$75</definedName>
    <definedName name="_xlnm.Print_Area" localSheetId="5">'0606'!$A$1:$T$10</definedName>
    <definedName name="_xlnm.Print_Area" localSheetId="6">'0607'!$A$1:$K$8</definedName>
    <definedName name="_xlnm.Print_Area" localSheetId="7">'0608'!$A$1:$M$11</definedName>
    <definedName name="_xlnm.Print_Area" localSheetId="8">'0609'!$A$1:$K$17</definedName>
    <definedName name="_xlnm.Print_Area" localSheetId="9">'0610'!$A$1:$M$7</definedName>
    <definedName name="_xlnm.Print_Area" localSheetId="10">'0611'!$A$1:$O$336</definedName>
    <definedName name="_xlnm.Print_Area" localSheetId="11">'0612'!$A$1:$N$9</definedName>
    <definedName name="_xlnm.Print_Area" localSheetId="12">'0613'!$A$1:$O$22</definedName>
    <definedName name="_xlnm.Print_Area" localSheetId="13">'0614'!$A$1:$H$6</definedName>
    <definedName name="_xlnm.Print_Titles" localSheetId="10">'0611'!$3:$3</definedName>
  </definedNames>
  <calcPr fullCalcOnLoad="1"/>
</workbook>
</file>

<file path=xl/comments5.xml><?xml version="1.0" encoding="utf-8"?>
<comments xmlns="http://schemas.openxmlformats.org/spreadsheetml/2006/main">
  <authors>
    <author>作成者</author>
  </authors>
  <commentList>
    <comment ref="E70" authorId="0">
      <text>
        <r>
          <rPr>
            <sz val="9"/>
            <rFont val="ＭＳ Ｐゴシック"/>
            <family val="3"/>
          </rPr>
          <t xml:space="preserve">前年度の未受診者が受診したため、3歳児総数よりも1名多い
</t>
        </r>
      </text>
    </comment>
  </commentList>
</comments>
</file>

<file path=xl/sharedStrings.xml><?xml version="1.0" encoding="utf-8"?>
<sst xmlns="http://schemas.openxmlformats.org/spreadsheetml/2006/main" count="1146" uniqueCount="664">
  <si>
    <t>施設数</t>
  </si>
  <si>
    <t>指定施設①</t>
  </si>
  <si>
    <t>介護老人保健施設</t>
  </si>
  <si>
    <t>一般給食センター</t>
  </si>
  <si>
    <t>計</t>
  </si>
  <si>
    <t>その他の給食施設</t>
  </si>
  <si>
    <t>栄養士数</t>
  </si>
  <si>
    <t>管理栄養士・栄養士どちらもいない施設数</t>
  </si>
  <si>
    <t>管理栄養士
のみいる施設</t>
  </si>
  <si>
    <t>管理栄養士・栄養士
どちらもいる施設</t>
  </si>
  <si>
    <t>栄養士のみ
いる施設</t>
  </si>
  <si>
    <t>管理栄
養士数</t>
  </si>
  <si>
    <t>学　　　　　　校</t>
  </si>
  <si>
    <t>病　　　　　　院</t>
  </si>
  <si>
    <t>老 人 福 祉 施 設</t>
  </si>
  <si>
    <t>児 童 福 祉 施 設</t>
  </si>
  <si>
    <t>社 会 福 祉 施 設</t>
  </si>
  <si>
    <t>事　　　業　　　所</t>
  </si>
  <si>
    <t>寄　　　宿　　　舎</t>
  </si>
  <si>
    <t>矯　 正　 施　 設</t>
  </si>
  <si>
    <t>自　　　衛　　　隊</t>
  </si>
  <si>
    <t>そ　　　の　　　他</t>
  </si>
  <si>
    <t>-</t>
  </si>
  <si>
    <t>６－第１５表　給食施設</t>
  </si>
  <si>
    <t>平成３０年度末現在</t>
  </si>
  <si>
    <t>１回１００食以上又は１日２５０食以上（①、②を除く）</t>
  </si>
  <si>
    <t>１回３００食以上又は１日７５０食以上（指定施設①を除く）②</t>
  </si>
  <si>
    <t>出典：衛生行政報告例</t>
  </si>
  <si>
    <t>出典：衛生行政報告例</t>
  </si>
  <si>
    <t>計</t>
  </si>
  <si>
    <t>附則第３項による講習認定</t>
  </si>
  <si>
    <t>都道府県知事試験合格者</t>
  </si>
  <si>
    <t>講習課程
修了者</t>
  </si>
  <si>
    <t>指定養成施設卒業者</t>
  </si>
  <si>
    <t>製菓
衛生師</t>
  </si>
  <si>
    <t>調理師</t>
  </si>
  <si>
    <t>栄養士</t>
  </si>
  <si>
    <t>平成３０年度</t>
  </si>
  <si>
    <t>６－第１４表　栄養士・調理師及び製菓衛生師免許交付</t>
  </si>
  <si>
    <t>出典：保健予防課調べ</t>
  </si>
  <si>
    <t>脈管系疾患</t>
  </si>
  <si>
    <t>骨系統疾患</t>
  </si>
  <si>
    <t>皮膚疾患</t>
  </si>
  <si>
    <t>染色体又は遺伝子に変化を伴う症候群</t>
  </si>
  <si>
    <t>慢性消化器疾患</t>
  </si>
  <si>
    <t>神   経  ・ 筋   疾   患</t>
  </si>
  <si>
    <t>免疫疾患</t>
  </si>
  <si>
    <t>血液疾患</t>
  </si>
  <si>
    <t>先 天  性  代  謝  異 常</t>
  </si>
  <si>
    <t>糖         尿         病</t>
  </si>
  <si>
    <t>膠         原         病</t>
  </si>
  <si>
    <t>内   分   泌    疾    患</t>
  </si>
  <si>
    <t>慢   性   心    疾    患</t>
  </si>
  <si>
    <t>慢性呼吸器疾患</t>
  </si>
  <si>
    <t>慢   性   腎    疾    患</t>
  </si>
  <si>
    <t>悪 　性 　新 　 生 　 物</t>
  </si>
  <si>
    <t>総　　　　　　　　　　数</t>
  </si>
  <si>
    <t>館 林</t>
  </si>
  <si>
    <t>桐 生</t>
  </si>
  <si>
    <t>太 田</t>
  </si>
  <si>
    <t>利根沼田</t>
  </si>
  <si>
    <t>吾 妻</t>
  </si>
  <si>
    <t>富 岡</t>
  </si>
  <si>
    <t>藤 岡</t>
  </si>
  <si>
    <t>安 中</t>
  </si>
  <si>
    <t>伊勢崎</t>
  </si>
  <si>
    <t>渋 川</t>
  </si>
  <si>
    <t>高崎市</t>
  </si>
  <si>
    <t>前橋市</t>
  </si>
  <si>
    <t>総　数</t>
  </si>
  <si>
    <t xml:space="preserve"> </t>
  </si>
  <si>
    <t>平成３０年度</t>
  </si>
  <si>
    <t>６－第１３表　小児慢性特定疾病医療給付状況，疾患群・保健所、保健福祉事務所別　</t>
  </si>
  <si>
    <t>出典：保健予防課調べ</t>
  </si>
  <si>
    <t>プリオン病（ヒト由来乾燥硬膜移植によるクロイツフェルト・ヤコブ病に限る。）　　　</t>
  </si>
  <si>
    <t>重症急性膵炎</t>
  </si>
  <si>
    <t>難治性の肝炎のうち劇症肝炎</t>
  </si>
  <si>
    <t>スモン</t>
  </si>
  <si>
    <t>総数</t>
  </si>
  <si>
    <t>館林</t>
  </si>
  <si>
    <t>桐生</t>
  </si>
  <si>
    <t>太田</t>
  </si>
  <si>
    <t>利根
沼田</t>
  </si>
  <si>
    <t>吾妻</t>
  </si>
  <si>
    <t>富岡</t>
  </si>
  <si>
    <t>藤岡</t>
  </si>
  <si>
    <t>安中</t>
  </si>
  <si>
    <t>伊勢崎</t>
  </si>
  <si>
    <t>渋川</t>
  </si>
  <si>
    <t>高崎市</t>
  </si>
  <si>
    <t>前橋市</t>
  </si>
  <si>
    <t>総数</t>
  </si>
  <si>
    <t>平成３０年度末現在</t>
  </si>
  <si>
    <t>６－第１２表　特定疾患医療給付状況，疾患・保健所、保健福祉事務所別</t>
  </si>
  <si>
    <t>出典：保健予防課調べ</t>
  </si>
  <si>
    <t>特発性多中心性キャッスルマン病</t>
  </si>
  <si>
    <t>先天性気管狭窄症／先天性声門下狭窄症</t>
  </si>
  <si>
    <t>無虹彩症</t>
  </si>
  <si>
    <t>前眼部形成異常</t>
  </si>
  <si>
    <t>特発性血栓症（遺伝性血栓性素因によるものに限る。）</t>
  </si>
  <si>
    <t>大理石骨病</t>
  </si>
  <si>
    <t>遺伝性自己炎症疾患</t>
  </si>
  <si>
    <t>メチルグルタコン酸尿症</t>
  </si>
  <si>
    <t>芳香族L-アミノ酸脱炭酸酵素欠損症</t>
  </si>
  <si>
    <t>β－ケトチオラーゼ欠損症</t>
  </si>
  <si>
    <t>非ケトーシス型高グリシン血症</t>
  </si>
  <si>
    <t>先天性グリコシルホスファチジルイノシトール（GPI）欠損症</t>
  </si>
  <si>
    <t>セピアプテリン還元酵素（SR）欠損症</t>
  </si>
  <si>
    <t>シトリン欠損症</t>
  </si>
  <si>
    <t>三頭酵素欠損症</t>
  </si>
  <si>
    <t>カルニチン回路異常症</t>
  </si>
  <si>
    <t>ネイルパテラ症候群（爪膝蓋骨症候群）／ＬＭＸ１Ｂ関連腎症</t>
  </si>
  <si>
    <t>左肺動脈右肺動脈起始症</t>
  </si>
  <si>
    <t>先天性肺静脈狭窄症</t>
  </si>
  <si>
    <t>先天性僧帽弁狭窄症</t>
  </si>
  <si>
    <t>先天性三尖弁狭窄症</t>
  </si>
  <si>
    <t>先天異常症候群</t>
  </si>
  <si>
    <t>進行性ミオクローヌスてんかん</t>
  </si>
  <si>
    <t>進行性白質脳症</t>
  </si>
  <si>
    <t>カナバン病</t>
  </si>
  <si>
    <t>好酸球性副鼻腔炎</t>
  </si>
  <si>
    <t>遅発性内リンパ水腫</t>
  </si>
  <si>
    <t>若年発症型両側性感音難聴</t>
  </si>
  <si>
    <t>アッシャー症候群</t>
  </si>
  <si>
    <t>レーベル遺伝性視神経症</t>
  </si>
  <si>
    <t>黄斑ジストロフィー</t>
  </si>
  <si>
    <t>Ｉ ｇ Ｇ ４ 関連疾患</t>
  </si>
  <si>
    <t>嚢胞性線維症</t>
  </si>
  <si>
    <t>遺伝性膵炎</t>
  </si>
  <si>
    <t>アラジール症候群</t>
  </si>
  <si>
    <t>胆道閉鎖症</t>
  </si>
  <si>
    <t>乳幼児肝巨大血管腫</t>
  </si>
  <si>
    <t>先天性横隔膜ヘルニア</t>
  </si>
  <si>
    <t>総排泄腔遺残</t>
  </si>
  <si>
    <t>総排泄腔外反症</t>
  </si>
  <si>
    <t>ヒルシュスプルング病（ 全結腸型又は小腸型）</t>
  </si>
  <si>
    <t>非特異性多発性小腸潰瘍症</t>
  </si>
  <si>
    <t>クロンカイト・カナダ症候群</t>
  </si>
  <si>
    <t>自己免疫性後天性凝固因子欠乏症</t>
  </si>
  <si>
    <t>エプスタイン症候群</t>
  </si>
  <si>
    <t>遺伝性鉄芽球性貧血</t>
  </si>
  <si>
    <t>ファンコニ貧血</t>
  </si>
  <si>
    <t>ダイアモンド・ブラックファン貧血</t>
  </si>
  <si>
    <t>後天性赤芽球癆</t>
  </si>
  <si>
    <t>先天性赤血球形成異常性貧血</t>
  </si>
  <si>
    <t>クリッペル・トレノネー・ウェーバー症候群</t>
  </si>
  <si>
    <t>巨大動静脈奇形（ 頚部顔面又は四肢病変）</t>
  </si>
  <si>
    <t>巨大静脈奇形（ 頚部口腔咽頭びまん性病変）</t>
  </si>
  <si>
    <t>巨大リンパ管奇形（ 頚部顔面病変）</t>
  </si>
  <si>
    <t>リンパ管腫症/ ゴーハム病</t>
  </si>
  <si>
    <t>軟骨無形成症</t>
  </si>
  <si>
    <t>タナトフォリック骨異形成症</t>
  </si>
  <si>
    <t>骨形成不全症</t>
  </si>
  <si>
    <t>肋骨異常を伴う先天性側弯症</t>
  </si>
  <si>
    <t>進行性骨化性線維異形成症</t>
  </si>
  <si>
    <t>強直性脊椎炎</t>
  </si>
  <si>
    <t>慢性再発性多発性骨髄炎</t>
  </si>
  <si>
    <t>化膿性無菌性関節炎・壊疽性膿皮症・アクネ症候群</t>
  </si>
  <si>
    <t>中條・西村症候群</t>
  </si>
  <si>
    <t>高Ｉ ｇ Ｄ 症候群</t>
  </si>
  <si>
    <t>家族性地中海熱</t>
  </si>
  <si>
    <t>脂肪萎縮症</t>
  </si>
  <si>
    <t>無β リポタンパク血症</t>
  </si>
  <si>
    <t>脳腱黄色腫症</t>
  </si>
  <si>
    <t>原発性高カイロミクロン血症</t>
  </si>
  <si>
    <t>タンジール病</t>
  </si>
  <si>
    <t>シトステロール血症</t>
  </si>
  <si>
    <t>レシチンコレステロールアシルトランスフェラーゼ欠損症</t>
  </si>
  <si>
    <t>ガラクトース－１－リン酸ウリジルトランスフェラーゼ欠損症</t>
  </si>
  <si>
    <t>肝型糖原病</t>
  </si>
  <si>
    <t>筋型糖原病</t>
  </si>
  <si>
    <t>複合カルボキシラーゼ欠損症</t>
  </si>
  <si>
    <t>ポルフィリン症</t>
  </si>
  <si>
    <t>先天性葉酸吸収不全</t>
  </si>
  <si>
    <t>リジン尿性蛋白不耐症</t>
  </si>
  <si>
    <t>尿素サイクル異常症</t>
  </si>
  <si>
    <t>グルタル酸血症2 型</t>
  </si>
  <si>
    <t>グルタル酸血症1 型</t>
  </si>
  <si>
    <t>グルコーストランスポーター1 欠損症</t>
  </si>
  <si>
    <t>イソ吉草酸血症</t>
  </si>
  <si>
    <t>メチルマロン酸血症</t>
  </si>
  <si>
    <t>プロピオン酸血症</t>
  </si>
  <si>
    <t>メープルシロップ尿症</t>
  </si>
  <si>
    <t>高チロシン血症3 型</t>
  </si>
  <si>
    <t>高チロシン血症2 型</t>
  </si>
  <si>
    <t>高チロシン血症1 型</t>
  </si>
  <si>
    <t>フェニルケトン尿症</t>
  </si>
  <si>
    <t>ビタミンＤ 依存性くる病/ 骨軟化症</t>
  </si>
  <si>
    <t>ビタミンＤ 抵抗性くる病/ 骨軟化症</t>
  </si>
  <si>
    <t>副腎皮質刺激ホルモン不応症</t>
  </si>
  <si>
    <t>偽性副甲状腺機能低下症</t>
  </si>
  <si>
    <t>副甲状腺機能低下症</t>
  </si>
  <si>
    <t>ペルオキシソーム病（副腎白質ジストロフィーを除く。）</t>
  </si>
  <si>
    <t>ウォルフラム症候群</t>
  </si>
  <si>
    <t>カーニー複合</t>
  </si>
  <si>
    <t>α 1 － アンチトリプシン欠乏症</t>
  </si>
  <si>
    <t>肺胞低換気症候群</t>
  </si>
  <si>
    <t>肺胞蛋白症（ 自己免疫性又は先天性）</t>
  </si>
  <si>
    <t>閉塞性細気管支炎</t>
  </si>
  <si>
    <t>オスラー病</t>
  </si>
  <si>
    <t>間質性膀胱炎（ ハンナ型）</t>
  </si>
  <si>
    <t>先天性腎性尿崩症</t>
  </si>
  <si>
    <t>紫斑病性腎炎</t>
  </si>
  <si>
    <t>一次性膜性増殖性糸球体腎炎</t>
  </si>
  <si>
    <t>一次性ネフローゼ症候群</t>
  </si>
  <si>
    <t>抗糸球体基底膜腎炎</t>
  </si>
  <si>
    <t>急速進行性糸球体腎炎</t>
  </si>
  <si>
    <t>ギャロウェイ・モワト症候群</t>
  </si>
  <si>
    <t>アルポート症候群</t>
  </si>
  <si>
    <t>エプスタイン病</t>
  </si>
  <si>
    <t>両大血管右室起始症</t>
  </si>
  <si>
    <t>ファロー四徴症</t>
  </si>
  <si>
    <t>心室中隔欠損を伴う肺動脈閉鎖症</t>
  </si>
  <si>
    <t>心室中隔欠損を伴わない肺動脈閉鎖症</t>
  </si>
  <si>
    <t>三尖弁閉鎖症</t>
  </si>
  <si>
    <t>左心低形成症候群</t>
  </si>
  <si>
    <t>単心室症</t>
  </si>
  <si>
    <t>完全大血管転位症</t>
  </si>
  <si>
    <t>修正大血管転位症</t>
  </si>
  <si>
    <t>総動脈幹遺残症</t>
  </si>
  <si>
    <t>脆弱X 症候群</t>
  </si>
  <si>
    <t>脆弱Ｘ 症候群関連疾患</t>
  </si>
  <si>
    <t>エマヌエル症候群</t>
  </si>
  <si>
    <t>22 ｑ 11.2 欠失症候群</t>
  </si>
  <si>
    <t>スミス・マギニス症候群</t>
  </si>
  <si>
    <t>アンジェルマン症候群</t>
  </si>
  <si>
    <t>第14 番染色体父親性ダイソミー症候群</t>
  </si>
  <si>
    <t>５ ｐ 欠失症候群</t>
  </si>
  <si>
    <t>４ ｐ 欠失症候群</t>
  </si>
  <si>
    <t>１ ｐ 36 欠失症候群</t>
  </si>
  <si>
    <t>ヤング・シンプソン症候群</t>
  </si>
  <si>
    <t>ヌーナン症候群</t>
  </si>
  <si>
    <t>ソトス症候群</t>
  </si>
  <si>
    <t>プラダー・ウィリ症候群</t>
  </si>
  <si>
    <t>コケイン症候群</t>
  </si>
  <si>
    <t>ウェルナー症候群</t>
  </si>
  <si>
    <t>鰓耳腎症候群</t>
  </si>
  <si>
    <t>無脾症候群</t>
  </si>
  <si>
    <t>多脾症候群</t>
  </si>
  <si>
    <t>歌舞伎症候群</t>
  </si>
  <si>
    <t>ロスムンド・トムソン症候群</t>
  </si>
  <si>
    <t>コフィン・シリス症候群</t>
  </si>
  <si>
    <t>アントレー・ビクスラー症候群</t>
  </si>
  <si>
    <t>ファイファー症候群</t>
  </si>
  <si>
    <t>アペール症候群</t>
  </si>
  <si>
    <t>クルーゾン症候群</t>
  </si>
  <si>
    <t>Ａ Ｔ Ｒ － Ｘ 症候群</t>
  </si>
  <si>
    <t>ウィリアムズ症候群</t>
  </si>
  <si>
    <t>モワット・ウィルソン症候群</t>
  </si>
  <si>
    <t>ジュベール症候群関連疾患</t>
  </si>
  <si>
    <t>コフィン・ローリー症候群</t>
  </si>
  <si>
    <t>ウィーバー症候群</t>
  </si>
  <si>
    <t>那須・ハコラ病</t>
  </si>
  <si>
    <t>Ｖ Ａ Ｔ Ｅ Ｒ 症候群</t>
  </si>
  <si>
    <t>低ホスファターゼ症</t>
  </si>
  <si>
    <t>ウィルソン病</t>
  </si>
  <si>
    <t>オクシピタル・ホーン症候群</t>
  </si>
  <si>
    <t>メンケス病</t>
  </si>
  <si>
    <t>エーラス・ダンロス症候群</t>
  </si>
  <si>
    <t>マルファン症候群</t>
  </si>
  <si>
    <t>弾性線維性仮性黄色腫</t>
  </si>
  <si>
    <t>肥厚性皮膚骨膜症</t>
  </si>
  <si>
    <t>眼皮膚白皮症</t>
  </si>
  <si>
    <t>特発性後天性全身性無汗症</t>
  </si>
  <si>
    <t>類天疱瘡（ 後天性表皮水疱症を含む。）</t>
  </si>
  <si>
    <t>家族性良性慢性天疱瘡</t>
  </si>
  <si>
    <t>先天性魚鱗癬</t>
  </si>
  <si>
    <t>色素性乾皮症</t>
  </si>
  <si>
    <t>結節性硬化症</t>
  </si>
  <si>
    <t>スタージ・ウェーバー症候群</t>
  </si>
  <si>
    <t>レット症候群</t>
  </si>
  <si>
    <t>ランドウ・クレフナー症候群</t>
  </si>
  <si>
    <t>徐波睡眠期持続性棘徐波を示すてんかん性脳症</t>
  </si>
  <si>
    <t>難治頻回部分発作重積型急性脳炎</t>
  </si>
  <si>
    <t>Ｐ Ｃ Ｄ Ｈ 19 関連症候群</t>
  </si>
  <si>
    <t>ラスムッセン脳炎</t>
  </si>
  <si>
    <t>環状20 番染色体症候群</t>
  </si>
  <si>
    <t>片側痙攣・片麻痺・てんかん症候群</t>
  </si>
  <si>
    <t>遊走性焦点発作を伴う乳児てんかん</t>
  </si>
  <si>
    <t>早期ミオクロニー脳症</t>
  </si>
  <si>
    <t>大田原症候群</t>
  </si>
  <si>
    <t>ウエスト症候群</t>
  </si>
  <si>
    <t>レノックス・ガストー症候群</t>
  </si>
  <si>
    <t>ミオクロニー脱力発作を伴うてんかん</t>
  </si>
  <si>
    <t>ミオクロニー欠神てんかん</t>
  </si>
  <si>
    <t>海馬硬化を伴う内側側頭葉てんかん</t>
  </si>
  <si>
    <t>ドラベ症候群</t>
  </si>
  <si>
    <t>先天性大脳白質形成不全症</t>
  </si>
  <si>
    <t>神経細胞移動異常症</t>
  </si>
  <si>
    <t>限局性皮質異形成</t>
  </si>
  <si>
    <t>片側巨脳症</t>
  </si>
  <si>
    <t>アイカルディ症候群</t>
  </si>
  <si>
    <t>中隔視神経形成異常症/ ドモルシア症候群</t>
  </si>
  <si>
    <t>メビウス症候群</t>
  </si>
  <si>
    <t>先天性核上性球麻痺</t>
  </si>
  <si>
    <t>アレキサンダー病</t>
  </si>
  <si>
    <t>先天性無痛無汗症</t>
  </si>
  <si>
    <t>痙攣重積型（ 二相性） 急性脳症</t>
  </si>
  <si>
    <t>ビッカースタッフ脳幹脳炎</t>
  </si>
  <si>
    <t>前頭側頭葉変性症</t>
  </si>
  <si>
    <t>ペリー症候群</t>
  </si>
  <si>
    <t>神経軸索スフェロイド形成を伴う遺伝性びまん性白質脳症</t>
  </si>
  <si>
    <t>皮質下梗塞と白質脳症を伴う常染色体優性脳動脈症</t>
  </si>
  <si>
    <t>禿頭と変形性脊椎症を伴う常染色体劣性白質脳症</t>
  </si>
  <si>
    <t>脳表ヘモジデリン沈着症</t>
  </si>
  <si>
    <t>神経フェリチン症</t>
  </si>
  <si>
    <t>遺伝性ジストニア</t>
  </si>
  <si>
    <t>アイザックス症候群</t>
  </si>
  <si>
    <t>脊髄髄膜瘤</t>
  </si>
  <si>
    <t>脊髄空洞症</t>
  </si>
  <si>
    <t>アトピー性脊髄炎</t>
  </si>
  <si>
    <t>遺伝性周期性四肢麻痺</t>
  </si>
  <si>
    <t>非ジストロフィー性ミオトニー症候群</t>
  </si>
  <si>
    <t>筋ジストロフィー</t>
  </si>
  <si>
    <t>マリネスコ・シェーグレン症候群</t>
  </si>
  <si>
    <t>先天性ミオパチー</t>
  </si>
  <si>
    <t>ブラウ症候群</t>
  </si>
  <si>
    <t>非典型溶血性尿毒症症候群</t>
  </si>
  <si>
    <t>TNF 受容体関連周期性症候群</t>
  </si>
  <si>
    <t>若年性特発性関節炎</t>
  </si>
  <si>
    <t>クリオピリン関連周期熱症候群</t>
  </si>
  <si>
    <t>チャージ症候群</t>
  </si>
  <si>
    <t>コステロ症候群</t>
  </si>
  <si>
    <t>CFC 症候群</t>
  </si>
  <si>
    <t>ルビンシュタイン・テイビ症候群</t>
  </si>
  <si>
    <t>腸管神経節細胞僅少症</t>
  </si>
  <si>
    <t>巨大膀胱短小結腸腸管蠕動不全症</t>
  </si>
  <si>
    <t>慢性特発性偽性腸閉塞症</t>
  </si>
  <si>
    <t>好酸球性消化管疾患</t>
  </si>
  <si>
    <t>潰瘍性大腸炎</t>
  </si>
  <si>
    <t>クローン病</t>
  </si>
  <si>
    <t>自己免疫性肝炎</t>
  </si>
  <si>
    <t>原発性硬化性胆管炎</t>
  </si>
  <si>
    <t>原発性胆汁性胆管炎</t>
  </si>
  <si>
    <t>特発性門脈圧亢進症</t>
  </si>
  <si>
    <t>バッド・キアリ症候群</t>
  </si>
  <si>
    <t>網膜色素変性症</t>
  </si>
  <si>
    <t>リンパ脈管筋腫症</t>
  </si>
  <si>
    <t>慢性血栓塞栓性肺高血圧症</t>
  </si>
  <si>
    <t>肺静脈閉塞症／ 肺毛細血管腫症</t>
  </si>
  <si>
    <t>肺動脈性肺高血圧症</t>
  </si>
  <si>
    <t>特発性間質性肺炎</t>
  </si>
  <si>
    <t>サルコイドーシス</t>
  </si>
  <si>
    <t>アジソン病</t>
  </si>
  <si>
    <t>先天性副腎低形成症</t>
  </si>
  <si>
    <t>先天性副腎皮質酵素欠損症</t>
  </si>
  <si>
    <t>甲状腺ホルモン不応症</t>
  </si>
  <si>
    <t>家族性高コレステロール血症（ ホモ接合体）</t>
  </si>
  <si>
    <t>下垂体前葉機能低下症</t>
  </si>
  <si>
    <t>下垂体性成長ホルモン分泌亢進症</t>
  </si>
  <si>
    <t>下垂体性ゴナドトロピン分泌亢進症</t>
  </si>
  <si>
    <t>クッシング病</t>
  </si>
  <si>
    <t>下垂体性PRL 分泌亢進症</t>
  </si>
  <si>
    <t>下垂体性TSH 分泌亢進症</t>
  </si>
  <si>
    <t>下垂体性ADH 分泌異常症</t>
  </si>
  <si>
    <t>特発性大腿骨頭壊死症</t>
  </si>
  <si>
    <t>広範脊柱管狭窄症</t>
  </si>
  <si>
    <t>後縦靱帯骨化症</t>
  </si>
  <si>
    <t>黄色靱帯骨化症</t>
  </si>
  <si>
    <t>多発性嚢胞腎</t>
  </si>
  <si>
    <t>Ig Ａ 腎症</t>
  </si>
  <si>
    <t>原発性免疫不全症候群</t>
  </si>
  <si>
    <t>血栓性血小板減少性紫斑病</t>
  </si>
  <si>
    <t>特発性血小板減少性紫斑病</t>
  </si>
  <si>
    <t>発作性夜間ヘモグロビン尿症</t>
  </si>
  <si>
    <t>自己免疫性溶血性貧血</t>
  </si>
  <si>
    <t>再生不良性貧血</t>
  </si>
  <si>
    <t>拘束型心筋症</t>
  </si>
  <si>
    <t>肥大型心筋症</t>
  </si>
  <si>
    <t>特発性拡張型心筋症</t>
  </si>
  <si>
    <t>ベーチェット病</t>
  </si>
  <si>
    <t>再発性多発軟骨炎</t>
  </si>
  <si>
    <t>成人スチル病</t>
  </si>
  <si>
    <t>シェーグレン症候群</t>
  </si>
  <si>
    <t>混合性結合組織病</t>
  </si>
  <si>
    <t>全身性強皮症</t>
  </si>
  <si>
    <t>皮膚筋炎／ 多発性筋炎</t>
  </si>
  <si>
    <t>全身性エリテマトーデス</t>
  </si>
  <si>
    <t>原発性抗リン脂質抗体症候群</t>
  </si>
  <si>
    <t>バージャー病</t>
  </si>
  <si>
    <t>悪性関節リウマチ</t>
  </si>
  <si>
    <t>好酸球性多発血管炎性肉芽腫症</t>
  </si>
  <si>
    <t>多発血管炎性肉芽腫症</t>
  </si>
  <si>
    <t>顕微鏡的多発血管炎</t>
  </si>
  <si>
    <t>結節性多発動脈炎</t>
  </si>
  <si>
    <t>巨細胞性動脈炎</t>
  </si>
  <si>
    <t>高安動脈炎</t>
  </si>
  <si>
    <t>中毒性表皮壊死症</t>
  </si>
  <si>
    <t>スティーヴンス・ジョンソン症候群</t>
  </si>
  <si>
    <t>膿疱性乾癬（ 汎発型）</t>
  </si>
  <si>
    <t>表皮水疱症</t>
  </si>
  <si>
    <t>天疱瘡</t>
  </si>
  <si>
    <t>神経線維腫症</t>
  </si>
  <si>
    <t>シュワルツ・ヤンペル症候群</t>
  </si>
  <si>
    <t>自己貪食空胞性ミオパチー</t>
  </si>
  <si>
    <t>ベスレムミオパチー</t>
  </si>
  <si>
    <t>遠位型ミオパチー</t>
  </si>
  <si>
    <t>ウルリッヒ病</t>
  </si>
  <si>
    <t>全身性アミロイドーシス</t>
  </si>
  <si>
    <t>特発性基底核石灰化症</t>
  </si>
  <si>
    <t>HTLV-1 関連脊髄症</t>
  </si>
  <si>
    <t>進行性多巣性白質脳症</t>
  </si>
  <si>
    <t>亜急性硬化性全脳炎</t>
  </si>
  <si>
    <t>プリオン病</t>
  </si>
  <si>
    <t>もやもや病</t>
  </si>
  <si>
    <t>ミトコンドリア病</t>
  </si>
  <si>
    <t>副腎白質ジストロフィー</t>
  </si>
  <si>
    <t>ライソゾーム病</t>
  </si>
  <si>
    <t>脊髄小脳変性症( 多系統萎縮症を除く。)</t>
  </si>
  <si>
    <t>多系統萎縮症</t>
  </si>
  <si>
    <t>クロウ・深瀬症候群</t>
  </si>
  <si>
    <t>封入体筋炎</t>
  </si>
  <si>
    <t>慢性炎症性脱髄性多発神経炎／多巣性運動ニューロパチー</t>
  </si>
  <si>
    <t>多発性硬化症／ 視神経脊髄炎</t>
  </si>
  <si>
    <t>先天性筋無力症候群</t>
  </si>
  <si>
    <t>重症筋無力症</t>
  </si>
  <si>
    <t>シャルコー・マリー・トゥース病</t>
  </si>
  <si>
    <t>神経有棘赤血球症</t>
  </si>
  <si>
    <t>ハンチントン病</t>
  </si>
  <si>
    <t>大脳皮質基底核変性症</t>
  </si>
  <si>
    <t>パーキンソン病</t>
  </si>
  <si>
    <t>進行性核上性麻痺</t>
  </si>
  <si>
    <t>原発性側索硬化症</t>
  </si>
  <si>
    <t>脊髄性筋萎縮症</t>
  </si>
  <si>
    <t>筋萎縮性側索硬化症</t>
  </si>
  <si>
    <t>球脊髄性筋萎縮症</t>
  </si>
  <si>
    <t>総数</t>
  </si>
  <si>
    <t>館　林</t>
  </si>
  <si>
    <t>桐　生</t>
  </si>
  <si>
    <t>太　田</t>
  </si>
  <si>
    <t>利根沼田</t>
  </si>
  <si>
    <t>吾　妻</t>
  </si>
  <si>
    <t>富　岡</t>
  </si>
  <si>
    <t>藤　岡</t>
  </si>
  <si>
    <t>安　中</t>
  </si>
  <si>
    <t>伊 勢 崎</t>
  </si>
  <si>
    <t>渋　川</t>
  </si>
  <si>
    <t>高 崎 市</t>
  </si>
  <si>
    <t>前 橋 市</t>
  </si>
  <si>
    <t>総　数</t>
  </si>
  <si>
    <t>平成３０年度末現在</t>
  </si>
  <si>
    <t>６－第１１表　特定医療費（指定難病）支給状況，疾患・保健所、保健福祉事務所別</t>
  </si>
  <si>
    <t>出典：保健予防課調べ</t>
  </si>
  <si>
    <t>健康診断受診者証</t>
  </si>
  <si>
    <t>被爆者健康手帳</t>
  </si>
  <si>
    <t>女</t>
  </si>
  <si>
    <t>男</t>
  </si>
  <si>
    <t>総 数</t>
  </si>
  <si>
    <t>本 年 度 現 在</t>
  </si>
  <si>
    <t>本 年 度 減</t>
  </si>
  <si>
    <t>本 年 度 増</t>
  </si>
  <si>
    <t>前 年 度 末</t>
  </si>
  <si>
    <t>平成３０年度</t>
  </si>
  <si>
    <t>６－第１０表　被爆者健康手帳交付状況</t>
  </si>
  <si>
    <t>出典：児童福祉課調べ</t>
  </si>
  <si>
    <t>館林</t>
  </si>
  <si>
    <t>太田</t>
  </si>
  <si>
    <t>桐生</t>
  </si>
  <si>
    <t>-</t>
  </si>
  <si>
    <t>吾妻</t>
  </si>
  <si>
    <t>富岡</t>
  </si>
  <si>
    <t>藤岡</t>
  </si>
  <si>
    <t>安中</t>
  </si>
  <si>
    <t>渋川</t>
  </si>
  <si>
    <t>前橋市</t>
  </si>
  <si>
    <t>総　   数</t>
  </si>
  <si>
    <t>不　詳</t>
  </si>
  <si>
    <t>50歳以上</t>
  </si>
  <si>
    <t>45～49</t>
  </si>
  <si>
    <t>40～44</t>
  </si>
  <si>
    <t>35～39</t>
  </si>
  <si>
    <t>30～34</t>
  </si>
  <si>
    <t>25～29</t>
  </si>
  <si>
    <t>20～24</t>
  </si>
  <si>
    <t>20歳未満</t>
  </si>
  <si>
    <t>総　数</t>
  </si>
  <si>
    <t>平成３０年度</t>
  </si>
  <si>
    <t>６－第９表　人工妊娠中絶件数，年齢（５歳階級）・保健所、保健福祉事務所別</t>
  </si>
  <si>
    <t>不　    詳</t>
  </si>
  <si>
    <t>満20週～21週</t>
  </si>
  <si>
    <t>満16週～19週</t>
  </si>
  <si>
    <t>満12週～15週</t>
  </si>
  <si>
    <t>満８週～11週</t>
  </si>
  <si>
    <t>満７週以前</t>
  </si>
  <si>
    <t>総　    数</t>
  </si>
  <si>
    <t>45～49</t>
  </si>
  <si>
    <t>40～44</t>
  </si>
  <si>
    <t>６－第８表　人工妊娠中絶件数，年齢（５歳階級）・妊娠週数別</t>
  </si>
  <si>
    <t>不詳</t>
  </si>
  <si>
    <t>暴行脅迫によるもの</t>
  </si>
  <si>
    <t>母体の健康</t>
  </si>
  <si>
    <t>総      数</t>
  </si>
  <si>
    <t>45～49</t>
  </si>
  <si>
    <t>40～44</t>
  </si>
  <si>
    <t>35～39</t>
  </si>
  <si>
    <t>30～34</t>
  </si>
  <si>
    <t>25～29</t>
  </si>
  <si>
    <t>20～24</t>
  </si>
  <si>
    <t>平成30年度</t>
  </si>
  <si>
    <t>６－第７表　人工妊娠中絶件数，年齢（５歳階級）・事由別</t>
  </si>
  <si>
    <t>出典：衛生行政報告例</t>
  </si>
  <si>
    <t>母体の
健康低下</t>
  </si>
  <si>
    <t/>
  </si>
  <si>
    <t>母体の
生命危機</t>
  </si>
  <si>
    <t>総　　数</t>
  </si>
  <si>
    <t>女</t>
  </si>
  <si>
    <t>男</t>
  </si>
  <si>
    <t>不　詳</t>
  </si>
  <si>
    <t>40～44</t>
  </si>
  <si>
    <t>35～39</t>
  </si>
  <si>
    <t>30～34</t>
  </si>
  <si>
    <t>25～29</t>
  </si>
  <si>
    <t>20～24</t>
  </si>
  <si>
    <t>総　　　数</t>
  </si>
  <si>
    <t>６－第６表　不妊手術件数，年齢（５歳階級）・性・事由別</t>
  </si>
  <si>
    <t>出典：母子保健事業報告</t>
  </si>
  <si>
    <t>邑楽町</t>
  </si>
  <si>
    <t>大泉町</t>
  </si>
  <si>
    <t>千代田町</t>
  </si>
  <si>
    <t>明和町</t>
  </si>
  <si>
    <t>板倉町</t>
  </si>
  <si>
    <t>館林市</t>
  </si>
  <si>
    <t>館林保健福祉事務所</t>
  </si>
  <si>
    <t>太田市</t>
  </si>
  <si>
    <t>太田保健福祉事務所</t>
  </si>
  <si>
    <t>みどり市</t>
  </si>
  <si>
    <t>桐生市</t>
  </si>
  <si>
    <t>桐生保健福祉事務所</t>
  </si>
  <si>
    <t>みなかみ町</t>
  </si>
  <si>
    <t>昭和村</t>
  </si>
  <si>
    <t>川場村</t>
  </si>
  <si>
    <t>片品村</t>
  </si>
  <si>
    <t>沼田市</t>
  </si>
  <si>
    <t>利根沼田保健福祉事務所</t>
  </si>
  <si>
    <t>全身的</t>
  </si>
  <si>
    <t>局所的</t>
  </si>
  <si>
    <t>総　数</t>
  </si>
  <si>
    <t>の総数</t>
  </si>
  <si>
    <t>Ｃ２型</t>
  </si>
  <si>
    <t>Ｃ１型</t>
  </si>
  <si>
    <t>Ｂ型</t>
  </si>
  <si>
    <t>Ａ型</t>
  </si>
  <si>
    <t>不正咬合</t>
  </si>
  <si>
    <t>口腔軟組織疾病者数</t>
  </si>
  <si>
    <t>むし歯</t>
  </si>
  <si>
    <t>むし歯のある者</t>
  </si>
  <si>
    <t>むし歯の
ない児</t>
  </si>
  <si>
    <t>要精密</t>
  </si>
  <si>
    <t>要医療</t>
  </si>
  <si>
    <t>要観察</t>
  </si>
  <si>
    <t>既医療</t>
  </si>
  <si>
    <t>異常なし</t>
  </si>
  <si>
    <t>3歳児総数</t>
  </si>
  <si>
    <t>歯　　　科　　　健　　　康　　　診　　　査</t>
  </si>
  <si>
    <t>一　般　健　康　診　査</t>
  </si>
  <si>
    <t xml:space="preserve">平成３０年度 </t>
  </si>
  <si>
    <t>東吾妻町</t>
  </si>
  <si>
    <t>高山村</t>
  </si>
  <si>
    <t>草津町</t>
  </si>
  <si>
    <t>嬬恋村</t>
  </si>
  <si>
    <t>　</t>
  </si>
  <si>
    <t>長野原町</t>
  </si>
  <si>
    <t>中之条町</t>
  </si>
  <si>
    <t>吾妻保健福祉事務所</t>
  </si>
  <si>
    <t>甘楽町</t>
  </si>
  <si>
    <t>南牧村</t>
  </si>
  <si>
    <t>下仁田町</t>
  </si>
  <si>
    <t>富岡市</t>
  </si>
  <si>
    <t>富岡保健福祉事務所</t>
  </si>
  <si>
    <t>神流町</t>
  </si>
  <si>
    <t>上野村</t>
  </si>
  <si>
    <t>藤岡市</t>
  </si>
  <si>
    <t>藤岡保健福祉事務所</t>
  </si>
  <si>
    <t>安中市</t>
  </si>
  <si>
    <t>安中保健福祉事務所</t>
  </si>
  <si>
    <t>高崎市</t>
  </si>
  <si>
    <t>高崎市保健所</t>
  </si>
  <si>
    <t>玉村町</t>
  </si>
  <si>
    <t>伊勢崎市</t>
  </si>
  <si>
    <t>伊勢崎保健福祉事務所</t>
  </si>
  <si>
    <t>吉岡町</t>
  </si>
  <si>
    <t>榛東村</t>
  </si>
  <si>
    <t>渋川市</t>
  </si>
  <si>
    <t>渋川保健福祉事務所</t>
  </si>
  <si>
    <t>前橋市</t>
  </si>
  <si>
    <t>前橋市保健所</t>
  </si>
  <si>
    <t>町村計</t>
  </si>
  <si>
    <t>市　計</t>
  </si>
  <si>
    <t>県　計</t>
  </si>
  <si>
    <t>局所的</t>
  </si>
  <si>
    <t>Ｃ２型</t>
  </si>
  <si>
    <t>Ｃ１型</t>
  </si>
  <si>
    <t>3歳児
総数</t>
  </si>
  <si>
    <t xml:space="preserve">平成３０年度 </t>
  </si>
  <si>
    <t>６－第５表　３歳児健康診査実施状況，市町村・保健福祉事務所別</t>
  </si>
  <si>
    <t>太田保健福祉事務所</t>
  </si>
  <si>
    <t>要指導</t>
  </si>
  <si>
    <t>局所的</t>
  </si>
  <si>
    <t>全身的</t>
  </si>
  <si>
    <t>Ｏ２型</t>
  </si>
  <si>
    <t>Ｏ１型</t>
  </si>
  <si>
    <t>Ｃ型</t>
  </si>
  <si>
    <t>その他</t>
  </si>
  <si>
    <t>むし歯なしの者</t>
  </si>
  <si>
    <t>むし歯の判定</t>
  </si>
  <si>
    <t>要精検</t>
  </si>
  <si>
    <t>一　般　健　康　診　査</t>
  </si>
  <si>
    <t>１歳６か月
児総数</t>
  </si>
  <si>
    <t xml:space="preserve">平成３０年度 </t>
  </si>
  <si>
    <t>高山村</t>
  </si>
  <si>
    <t>上野村</t>
  </si>
  <si>
    <t>安中保健福祉事務所</t>
  </si>
  <si>
    <t>前橋市保健所</t>
  </si>
  <si>
    <t>Ｏ２型</t>
  </si>
  <si>
    <t>Ｏ１型</t>
  </si>
  <si>
    <t>一　般　健　康　診　査</t>
  </si>
  <si>
    <t>１歳６か月
児総数</t>
  </si>
  <si>
    <t xml:space="preserve">平成３０年度 </t>
  </si>
  <si>
    <t>６－第４表　１歳６か月児健康診査実施状況，市町村・保健福祉事務所別</t>
  </si>
  <si>
    <t>利根沼田保健福祉事務所</t>
  </si>
  <si>
    <t>東吾妻町</t>
  </si>
  <si>
    <t>神流町</t>
  </si>
  <si>
    <t>前橋市保健所</t>
  </si>
  <si>
    <t>未熟児</t>
  </si>
  <si>
    <t>幼　児</t>
  </si>
  <si>
    <t>乳 児</t>
  </si>
  <si>
    <t>新生児</t>
  </si>
  <si>
    <t>産　婦</t>
  </si>
  <si>
    <t>妊　婦</t>
  </si>
  <si>
    <t>訪　問　指　導　件　数</t>
  </si>
  <si>
    <t>平成３０年度</t>
  </si>
  <si>
    <t>６－第３表　母子訪問指導の状況，市町村・保健福祉事務所別</t>
  </si>
  <si>
    <t>神流町</t>
  </si>
  <si>
    <t>上野村</t>
  </si>
  <si>
    <t>.</t>
  </si>
  <si>
    <t>前橋市保健所</t>
  </si>
  <si>
    <t>（集団）</t>
  </si>
  <si>
    <t>（委託）</t>
  </si>
  <si>
    <t>幼　児</t>
  </si>
  <si>
    <t>乳　児</t>
  </si>
  <si>
    <t>保　健　指　導　件　数</t>
  </si>
  <si>
    <t>健　康　診　査　件　数</t>
  </si>
  <si>
    <t>６－第２表　健康診査及び母子保健指導の状況，市町村・保健福祉事務所別</t>
  </si>
  <si>
    <t>出典：母子保健事業報告</t>
  </si>
  <si>
    <t>太田保健福祉事務所</t>
  </si>
  <si>
    <t>みどり市</t>
  </si>
  <si>
    <t>みなかみ町</t>
  </si>
  <si>
    <t>利根沼田保健福祉事務所</t>
  </si>
  <si>
    <t>東吾妻町</t>
  </si>
  <si>
    <t>吾妻保健福祉事務所</t>
  </si>
  <si>
    <t>神流町</t>
  </si>
  <si>
    <t>安中保健福祉事務所</t>
  </si>
  <si>
    <t>高崎市保健所</t>
  </si>
  <si>
    <t>前橋市保健所</t>
  </si>
  <si>
    <t>　２７週</t>
  </si>
  <si>
    <t>　１９週</t>
  </si>
  <si>
    <t>不詳</t>
  </si>
  <si>
    <t>出産後</t>
  </si>
  <si>
    <t>２８週以上</t>
  </si>
  <si>
    <t>２０週～</t>
  </si>
  <si>
    <t>１２週～</t>
  </si>
  <si>
    <t>１１週以内</t>
  </si>
  <si>
    <t>平成３０年度</t>
  </si>
  <si>
    <t>６－第１表　妊娠届出の状況，市町村・保健福祉事務所別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</si>
</sst>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.0;\-#,##0.0"/>
    <numFmt numFmtId="179" formatCode="0.0"/>
    <numFmt numFmtId="180" formatCode="0.0_);[Red]\(0.0\)"/>
    <numFmt numFmtId="181" formatCode="General;;&quot;－ &quot;"/>
    <numFmt numFmtId="182" formatCode="General\ ;;&quot;－ &quot;"/>
    <numFmt numFmtId="183" formatCode="#,##0_);[Red]\(#,##0\)"/>
    <numFmt numFmtId="184" formatCode="#,##0.0_);[Red]\(#,##0.0\)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,##0.00_);[Red]\(#,##0.00\)"/>
    <numFmt numFmtId="194" formatCode="\(0.0\);[Red]\(0.0\)"/>
    <numFmt numFmtId="195" formatCode="_(* #,##0.0\);_(* \(#,##0\);_(* &quot;-&quot;_);_(@_)"/>
    <numFmt numFmtId="196" formatCode="\(#,##0.0\);\(#,##0\);\(&quot;-&quot;\);_(@_)"/>
    <numFmt numFmtId="197" formatCode="#,##0_ ;_-#,##0_ ;&quot;-&quot;_ ;@_ "/>
    <numFmt numFmtId="198" formatCode="0_);[Red]\(0\)"/>
    <numFmt numFmtId="199" formatCode="&quot;¥&quot;#,##0;\-&quot;¥&quot;#,##0"/>
    <numFmt numFmtId="200" formatCode="&quot;¥&quot;#,##0;[Red]\-&quot;¥&quot;#,##0"/>
    <numFmt numFmtId="201" formatCode="&quot;¥&quot;#,##0.00;\-&quot;¥&quot;#,##0.00"/>
    <numFmt numFmtId="202" formatCode="&quot;¥&quot;#,##0.00;[Red]\-&quot;¥&quot;#,##0.00"/>
    <numFmt numFmtId="203" formatCode="_-&quot;¥&quot;* #,##0_-;\-&quot;¥&quot;* #,##0_-;_-&quot;¥&quot;* &quot;-&quot;_-;_-@_-"/>
    <numFmt numFmtId="204" formatCode="_-* #,##0_-;\-* #,##0_-;_-* &quot;-&quot;_-;_-@_-"/>
    <numFmt numFmtId="205" formatCode="_-&quot;¥&quot;* #,##0.00_-;\-&quot;¥&quot;* #,##0.00_-;_-&quot;¥&quot;* &quot;-&quot;??_-;_-@_-"/>
    <numFmt numFmtId="206" formatCode="_-* #,##0.00_-;\-* #,##0.00_-;_-* &quot;-&quot;??_-;_-@_-"/>
    <numFmt numFmtId="207" formatCode="0000"/>
    <numFmt numFmtId="208" formatCode="00000"/>
    <numFmt numFmtId="209" formatCode="yy/mm/dd"/>
    <numFmt numFmtId="210" formatCode="[&lt;=999]000;000\-00"/>
    <numFmt numFmtId="211" formatCode="0_ 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&quot;平成　&quot;##&quot;　年度分&quot;"/>
    <numFmt numFmtId="216" formatCode="\(00\)"/>
    <numFmt numFmtId="217" formatCode="00"/>
    <numFmt numFmtId="218" formatCode="#,###,##0"/>
    <numFmt numFmtId="219" formatCode="#,###,##0.###"/>
    <numFmt numFmtId="220" formatCode="#,###,###.###"/>
    <numFmt numFmtId="221" formatCode="#,##0_ ;[Red]\-#,##0\ "/>
    <numFmt numFmtId="222" formatCode="&quot;現&quot;&quot;在&quot;"/>
    <numFmt numFmtId="223" formatCode="&quot;末&quot;&quot;現&quot;&quot;在&quot;"/>
    <numFmt numFmtId="224" formatCode="[=0]&quot;-&quot;;General"/>
    <numFmt numFmtId="225" formatCode="#,###;\-#,###;\-"/>
  </numFmts>
  <fonts count="62">
    <font>
      <sz val="11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1"/>
      <color indexed="8"/>
      <name val="ＭＳ ゴシック"/>
      <family val="3"/>
    </font>
    <font>
      <b/>
      <sz val="9"/>
      <name val="ＭＳ Ｐゴシック"/>
      <family val="3"/>
    </font>
    <font>
      <b/>
      <sz val="18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indexed="10"/>
      <name val="ＭＳ ゴシック"/>
      <family val="3"/>
    </font>
    <font>
      <sz val="12.5"/>
      <name val="ＭＳ 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name val="ＭＳ 明朝"/>
      <family val="1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  <font>
      <sz val="11"/>
      <color rgb="FFFF0000"/>
      <name val="ＭＳ ゴシック"/>
      <family val="3"/>
    </font>
    <font>
      <sz val="11"/>
      <color theme="1"/>
      <name val="ＭＳ Ｐゴシック"/>
      <family val="3"/>
    </font>
    <font>
      <sz val="10"/>
      <color theme="1"/>
      <name val="ＭＳ ゴシック"/>
      <family val="3"/>
    </font>
    <font>
      <sz val="10"/>
      <color theme="1"/>
      <name val="ＭＳ Ｐゴシック"/>
      <family val="3"/>
    </font>
    <font>
      <sz val="9"/>
      <color theme="1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thin"/>
      <top/>
      <bottom>
        <color indexed="63"/>
      </bottom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7" fillId="0" borderId="0">
      <alignment vertical="center"/>
      <protection/>
    </xf>
    <xf numFmtId="176" fontId="0" fillId="0" borderId="0">
      <alignment/>
      <protection/>
    </xf>
    <xf numFmtId="0" fontId="5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/>
    </xf>
    <xf numFmtId="41" fontId="0" fillId="0" borderId="11" xfId="0" applyNumberFormat="1" applyFont="1" applyFill="1" applyBorder="1" applyAlignment="1" applyProtection="1">
      <alignment horizontal="right"/>
      <protection locked="0"/>
    </xf>
    <xf numFmtId="41" fontId="0" fillId="0" borderId="12" xfId="0" applyNumberFormat="1" applyFont="1" applyFill="1" applyBorder="1" applyAlignment="1" applyProtection="1">
      <alignment horizontal="right"/>
      <protection locked="0"/>
    </xf>
    <xf numFmtId="41" fontId="0" fillId="0" borderId="13" xfId="0" applyNumberFormat="1" applyFont="1" applyFill="1" applyBorder="1" applyAlignment="1" applyProtection="1">
      <alignment horizontal="right"/>
      <protection locked="0"/>
    </xf>
    <xf numFmtId="41" fontId="0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distributed" vertical="center" wrapText="1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0" xfId="0" applyFont="1" applyFill="1" applyBorder="1" applyAlignment="1">
      <alignment horizontal="distributed" vertical="center" wrapText="1"/>
    </xf>
    <xf numFmtId="0" fontId="2" fillId="0" borderId="10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centerContinuous"/>
    </xf>
    <xf numFmtId="41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41" fontId="0" fillId="0" borderId="13" xfId="0" applyNumberFormat="1" applyFont="1" applyFill="1" applyBorder="1" applyAlignment="1" applyProtection="1">
      <alignment horizontal="right"/>
      <protection/>
    </xf>
    <xf numFmtId="41" fontId="0" fillId="0" borderId="0" xfId="0" applyNumberFormat="1" applyFont="1" applyFill="1" applyBorder="1" applyAlignment="1" applyProtection="1">
      <alignment horizontal="right"/>
      <protection/>
    </xf>
    <xf numFmtId="41" fontId="0" fillId="0" borderId="19" xfId="0" applyNumberFormat="1" applyFont="1" applyFill="1" applyBorder="1" applyAlignment="1" applyProtection="1">
      <alignment horizontal="right"/>
      <protection/>
    </xf>
    <xf numFmtId="41" fontId="0" fillId="0" borderId="17" xfId="0" applyNumberFormat="1" applyFont="1" applyFill="1" applyBorder="1" applyAlignment="1" applyProtection="1">
      <alignment horizontal="right"/>
      <protection/>
    </xf>
    <xf numFmtId="0" fontId="2" fillId="0" borderId="20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centerContinuous"/>
    </xf>
    <xf numFmtId="0" fontId="2" fillId="0" borderId="21" xfId="0" applyFont="1" applyFill="1" applyBorder="1" applyAlignment="1">
      <alignment horizontal="centerContinuous" vertical="center"/>
    </xf>
    <xf numFmtId="0" fontId="2" fillId="0" borderId="21" xfId="0" applyFont="1" applyFill="1" applyBorder="1" applyAlignment="1">
      <alignment horizontal="centerContinuous"/>
    </xf>
    <xf numFmtId="41" fontId="2" fillId="0" borderId="12" xfId="0" applyNumberFormat="1" applyFont="1" applyFill="1" applyBorder="1" applyAlignment="1">
      <alignment horizontal="right"/>
    </xf>
    <xf numFmtId="41" fontId="2" fillId="0" borderId="0" xfId="0" applyNumberFormat="1" applyFont="1" applyFill="1" applyBorder="1" applyAlignment="1">
      <alignment horizontal="right"/>
    </xf>
    <xf numFmtId="0" fontId="2" fillId="0" borderId="22" xfId="0" applyFont="1" applyFill="1" applyBorder="1" applyAlignment="1">
      <alignment horizontal="center" vertical="distributed" textRotation="255"/>
    </xf>
    <xf numFmtId="0" fontId="2" fillId="0" borderId="23" xfId="0" applyFont="1" applyFill="1" applyBorder="1" applyAlignment="1">
      <alignment horizontal="distributed" vertical="center" wrapText="1"/>
    </xf>
    <xf numFmtId="0" fontId="2" fillId="0" borderId="23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center" vertical="distributed" textRotation="255"/>
    </xf>
    <xf numFmtId="0" fontId="2" fillId="0" borderId="22" xfId="0" applyFont="1" applyFill="1" applyBorder="1" applyAlignment="1">
      <alignment horizontal="center" vertical="top" textRotation="255" wrapText="1"/>
    </xf>
    <xf numFmtId="0" fontId="2" fillId="0" borderId="22" xfId="0" applyFont="1" applyFill="1" applyBorder="1" applyAlignment="1">
      <alignment horizontal="center" vertical="top" textRotation="255"/>
    </xf>
    <xf numFmtId="0" fontId="2" fillId="0" borderId="18" xfId="0" applyFont="1" applyFill="1" applyBorder="1" applyAlignment="1">
      <alignment horizontal="center" vertical="top" textRotation="255" wrapText="1"/>
    </xf>
    <xf numFmtId="0" fontId="2" fillId="0" borderId="24" xfId="0" applyFont="1" applyFill="1" applyBorder="1" applyAlignment="1">
      <alignment horizontal="center" vertical="top" textRotation="255"/>
    </xf>
    <xf numFmtId="41" fontId="0" fillId="0" borderId="25" xfId="0" applyNumberFormat="1" applyFont="1" applyFill="1" applyBorder="1" applyAlignment="1">
      <alignment/>
    </xf>
    <xf numFmtId="41" fontId="0" fillId="0" borderId="25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right"/>
    </xf>
    <xf numFmtId="0" fontId="2" fillId="0" borderId="26" xfId="0" applyFont="1" applyFill="1" applyBorder="1" applyAlignment="1">
      <alignment/>
    </xf>
    <xf numFmtId="0" fontId="3" fillId="0" borderId="0" xfId="0" applyFont="1" applyFill="1" applyAlignment="1" quotePrefix="1">
      <alignment horizontal="left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38" fontId="0" fillId="0" borderId="17" xfId="51" applyFont="1" applyBorder="1" applyAlignment="1">
      <alignment horizontal="right" vertical="center"/>
    </xf>
    <xf numFmtId="38" fontId="2" fillId="0" borderId="17" xfId="51" applyFont="1" applyFill="1" applyBorder="1" applyAlignment="1">
      <alignment vertical="center"/>
    </xf>
    <xf numFmtId="38" fontId="0" fillId="0" borderId="19" xfId="51" applyFont="1" applyFill="1" applyBorder="1" applyAlignment="1" applyProtection="1">
      <alignment horizontal="right" vertical="center"/>
      <protection/>
    </xf>
    <xf numFmtId="0" fontId="2" fillId="0" borderId="18" xfId="0" applyFont="1" applyFill="1" applyBorder="1" applyAlignment="1" applyProtection="1">
      <alignment horizontal="distributed" vertical="center"/>
      <protection/>
    </xf>
    <xf numFmtId="38" fontId="2" fillId="0" borderId="0" xfId="51" applyFont="1" applyFill="1" applyBorder="1" applyAlignment="1">
      <alignment vertical="center"/>
    </xf>
    <xf numFmtId="38" fontId="0" fillId="0" borderId="0" xfId="51" applyFont="1" applyBorder="1" applyAlignment="1">
      <alignment horizontal="right" vertical="center"/>
    </xf>
    <xf numFmtId="38" fontId="2" fillId="0" borderId="13" xfId="51" applyFont="1" applyFill="1" applyBorder="1" applyAlignment="1">
      <alignment vertical="center"/>
    </xf>
    <xf numFmtId="0" fontId="2" fillId="0" borderId="27" xfId="0" applyFont="1" applyFill="1" applyBorder="1" applyAlignment="1" applyProtection="1">
      <alignment horizontal="distributed" vertical="center"/>
      <protection/>
    </xf>
    <xf numFmtId="38" fontId="6" fillId="0" borderId="0" xfId="51" applyFont="1" applyFill="1" applyBorder="1" applyAlignment="1" applyProtection="1">
      <alignment horizontal="right" vertical="center"/>
      <protection locked="0"/>
    </xf>
    <xf numFmtId="38" fontId="0" fillId="0" borderId="0" xfId="51" applyFont="1" applyFill="1" applyBorder="1" applyAlignment="1" applyProtection="1">
      <alignment horizontal="right" vertical="center"/>
      <protection/>
    </xf>
    <xf numFmtId="38" fontId="0" fillId="0" borderId="0" xfId="51" applyFont="1" applyAlignment="1">
      <alignment horizontal="right" vertical="center"/>
    </xf>
    <xf numFmtId="38" fontId="6" fillId="0" borderId="0" xfId="51" applyFont="1" applyFill="1" applyAlignment="1" applyProtection="1">
      <alignment horizontal="right" vertical="center"/>
      <protection/>
    </xf>
    <xf numFmtId="38" fontId="6" fillId="0" borderId="0" xfId="51" applyFont="1" applyFill="1" applyAlignment="1" applyProtection="1">
      <alignment horizontal="right" vertical="center"/>
      <protection locked="0"/>
    </xf>
    <xf numFmtId="38" fontId="0" fillId="0" borderId="0" xfId="51" applyFont="1" applyFill="1" applyAlignment="1" applyProtection="1">
      <alignment horizontal="right" vertical="center"/>
      <protection locked="0"/>
    </xf>
    <xf numFmtId="38" fontId="0" fillId="0" borderId="0" xfId="51" applyFont="1" applyFill="1" applyAlignment="1" applyProtection="1">
      <alignment horizontal="right" vertical="center"/>
      <protection/>
    </xf>
    <xf numFmtId="224" fontId="2" fillId="0" borderId="0" xfId="0" applyNumberFormat="1" applyFont="1" applyFill="1" applyBorder="1" applyAlignment="1">
      <alignment vertical="center"/>
    </xf>
    <xf numFmtId="38" fontId="0" fillId="0" borderId="13" xfId="5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distributed" vertical="center"/>
      <protection/>
    </xf>
    <xf numFmtId="0" fontId="2" fillId="0" borderId="28" xfId="0" applyFont="1" applyFill="1" applyBorder="1" applyAlignment="1" applyProtection="1">
      <alignment horizontal="center" vertical="center" shrinkToFit="1"/>
      <protection/>
    </xf>
    <xf numFmtId="0" fontId="2" fillId="0" borderId="23" xfId="0" applyFont="1" applyFill="1" applyBorder="1" applyAlignment="1" applyProtection="1">
      <alignment horizontal="center" vertical="center" shrinkToFit="1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quotePrefix="1">
      <alignment horizontal="right" vertical="center"/>
    </xf>
    <xf numFmtId="0" fontId="2" fillId="0" borderId="26" xfId="0" applyFont="1" applyFill="1" applyBorder="1" applyAlignment="1">
      <alignment vertical="center"/>
    </xf>
    <xf numFmtId="0" fontId="3" fillId="0" borderId="0" xfId="0" applyFont="1" applyFill="1" applyAlignment="1" applyProtection="1">
      <alignment horizontal="left" vertical="center"/>
      <protection locked="0"/>
    </xf>
    <xf numFmtId="41" fontId="2" fillId="0" borderId="0" xfId="0" applyNumberFormat="1" applyFont="1" applyFill="1" applyAlignment="1">
      <alignment vertical="center"/>
    </xf>
    <xf numFmtId="3" fontId="0" fillId="0" borderId="17" xfId="52" applyNumberFormat="1" applyFont="1" applyBorder="1" applyAlignment="1">
      <alignment horizontal="right" vertical="center"/>
    </xf>
    <xf numFmtId="3" fontId="0" fillId="0" borderId="19" xfId="0" applyNumberFormat="1" applyFont="1" applyBorder="1" applyAlignment="1" applyProtection="1">
      <alignment horizontal="right" vertical="center"/>
      <protection/>
    </xf>
    <xf numFmtId="0" fontId="2" fillId="0" borderId="17" xfId="0" applyFont="1" applyFill="1" applyBorder="1" applyAlignment="1" applyProtection="1">
      <alignment horizontal="distributed" vertical="center"/>
      <protection/>
    </xf>
    <xf numFmtId="3" fontId="0" fillId="0" borderId="0" xfId="52" applyNumberFormat="1" applyFont="1" applyBorder="1" applyAlignment="1">
      <alignment horizontal="right" vertical="center"/>
    </xf>
    <xf numFmtId="3" fontId="0" fillId="0" borderId="13" xfId="0" applyNumberFormat="1" applyFont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distributed" vertical="center"/>
      <protection/>
    </xf>
    <xf numFmtId="3" fontId="0" fillId="0" borderId="0" xfId="0" applyNumberFormat="1" applyFont="1" applyBorder="1" applyAlignment="1" applyProtection="1">
      <alignment horizontal="right" vertical="center"/>
      <protection/>
    </xf>
    <xf numFmtId="3" fontId="0" fillId="0" borderId="12" xfId="0" applyNumberFormat="1" applyFont="1" applyBorder="1" applyAlignment="1" applyProtection="1">
      <alignment horizontal="right" vertical="center"/>
      <protection/>
    </xf>
    <xf numFmtId="3" fontId="0" fillId="0" borderId="11" xfId="0" applyNumberFormat="1" applyFont="1" applyBorder="1" applyAlignment="1" applyProtection="1">
      <alignment horizontal="right" vertical="center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54" fillId="0" borderId="0" xfId="64" applyFont="1" applyFill="1">
      <alignment vertical="center"/>
      <protection/>
    </xf>
    <xf numFmtId="38" fontId="54" fillId="0" borderId="0" xfId="53" applyFont="1" applyFill="1" applyAlignment="1">
      <alignment vertical="center"/>
    </xf>
    <xf numFmtId="0" fontId="54" fillId="0" borderId="0" xfId="64" applyFont="1" applyFill="1" applyAlignment="1">
      <alignment horizontal="distributed" vertical="center"/>
      <protection/>
    </xf>
    <xf numFmtId="0" fontId="54" fillId="0" borderId="0" xfId="64" applyFont="1" applyFill="1" applyAlignment="1">
      <alignment horizontal="center" vertical="center"/>
      <protection/>
    </xf>
    <xf numFmtId="0" fontId="54" fillId="0" borderId="0" xfId="64" applyFont="1" applyFill="1" applyAlignment="1">
      <alignment horizontal="left" vertical="center"/>
      <protection/>
    </xf>
    <xf numFmtId="225" fontId="54" fillId="0" borderId="17" xfId="53" applyNumberFormat="1" applyFont="1" applyFill="1" applyBorder="1" applyAlignment="1">
      <alignment horizontal="right" vertical="center"/>
    </xf>
    <xf numFmtId="0" fontId="54" fillId="0" borderId="18" xfId="64" applyNumberFormat="1" applyFont="1" applyFill="1" applyBorder="1" applyAlignment="1">
      <alignment horizontal="distributed" vertical="center" wrapText="1" shrinkToFit="1"/>
      <protection/>
    </xf>
    <xf numFmtId="0" fontId="54" fillId="0" borderId="17" xfId="64" applyFont="1" applyFill="1" applyBorder="1" applyAlignment="1">
      <alignment horizontal="center" vertical="center"/>
      <protection/>
    </xf>
    <xf numFmtId="225" fontId="54" fillId="0" borderId="0" xfId="53" applyNumberFormat="1" applyFont="1" applyFill="1" applyAlignment="1">
      <alignment horizontal="right" vertical="center"/>
    </xf>
    <xf numFmtId="0" fontId="54" fillId="0" borderId="27" xfId="64" applyNumberFormat="1" applyFont="1" applyFill="1" applyBorder="1" applyAlignment="1">
      <alignment horizontal="distributed" vertical="center" wrapText="1" shrinkToFit="1"/>
      <protection/>
    </xf>
    <xf numFmtId="0" fontId="54" fillId="0" borderId="27" xfId="64" applyNumberFormat="1" applyFont="1" applyFill="1" applyBorder="1" applyAlignment="1">
      <alignment vertical="center" shrinkToFit="1"/>
      <protection/>
    </xf>
    <xf numFmtId="0" fontId="54" fillId="0" borderId="27" xfId="64" applyFont="1" applyFill="1" applyBorder="1" applyAlignment="1">
      <alignment vertical="center" shrinkToFit="1"/>
      <protection/>
    </xf>
    <xf numFmtId="225" fontId="54" fillId="0" borderId="0" xfId="64" applyNumberFormat="1" applyFont="1" applyFill="1" applyBorder="1" applyAlignment="1">
      <alignment horizontal="right" vertical="center"/>
      <protection/>
    </xf>
    <xf numFmtId="0" fontId="37" fillId="0" borderId="27" xfId="64" applyFill="1" applyBorder="1" applyAlignment="1">
      <alignment horizontal="distributed" vertical="center"/>
      <protection/>
    </xf>
    <xf numFmtId="0" fontId="54" fillId="0" borderId="27" xfId="64" applyNumberFormat="1" applyFont="1" applyFill="1" applyBorder="1" applyAlignment="1">
      <alignment horizontal="distributed" vertical="center" shrinkToFit="1"/>
      <protection/>
    </xf>
    <xf numFmtId="0" fontId="54" fillId="0" borderId="24" xfId="64" applyFont="1" applyFill="1" applyBorder="1" applyAlignment="1">
      <alignment horizontal="distributed" vertical="center"/>
      <protection/>
    </xf>
    <xf numFmtId="38" fontId="54" fillId="0" borderId="28" xfId="53" applyFont="1" applyFill="1" applyBorder="1" applyAlignment="1">
      <alignment horizontal="center" vertical="center"/>
    </xf>
    <xf numFmtId="38" fontId="54" fillId="0" borderId="23" xfId="53" applyFont="1" applyFill="1" applyBorder="1" applyAlignment="1">
      <alignment horizontal="center" vertical="center"/>
    </xf>
    <xf numFmtId="0" fontId="54" fillId="0" borderId="29" xfId="64" applyFont="1" applyFill="1" applyBorder="1" applyAlignment="1">
      <alignment horizontal="center" vertical="center"/>
      <protection/>
    </xf>
    <xf numFmtId="0" fontId="54" fillId="0" borderId="30" xfId="64" applyFont="1" applyFill="1" applyBorder="1" applyAlignment="1">
      <alignment horizontal="center" vertical="center"/>
      <protection/>
    </xf>
    <xf numFmtId="38" fontId="54" fillId="0" borderId="0" xfId="53" applyFont="1" applyFill="1" applyAlignment="1">
      <alignment horizontal="right" vertical="center"/>
    </xf>
    <xf numFmtId="0" fontId="55" fillId="0" borderId="0" xfId="64" applyFont="1" applyFill="1" applyAlignment="1">
      <alignment horizontal="left" vertical="center"/>
      <protection/>
    </xf>
    <xf numFmtId="41" fontId="0" fillId="0" borderId="17" xfId="0" applyNumberFormat="1" applyFont="1" applyFill="1" applyBorder="1" applyAlignment="1" applyProtection="1">
      <alignment vertical="center"/>
      <protection/>
    </xf>
    <xf numFmtId="41" fontId="0" fillId="0" borderId="17" xfId="0" applyNumberFormat="1" applyFont="1" applyFill="1" applyBorder="1" applyAlignment="1" applyProtection="1">
      <alignment horizontal="left" vertical="center"/>
      <protection/>
    </xf>
    <xf numFmtId="41" fontId="0" fillId="0" borderId="19" xfId="0" applyNumberFormat="1" applyFont="1" applyFill="1" applyBorder="1" applyAlignment="1" applyProtection="1">
      <alignment vertical="center"/>
      <protection/>
    </xf>
    <xf numFmtId="41" fontId="0" fillId="0" borderId="18" xfId="0" applyNumberFormat="1" applyFont="1" applyFill="1" applyBorder="1" applyAlignment="1" applyProtection="1">
      <alignment horizontal="left" vertical="center"/>
      <protection/>
    </xf>
    <xf numFmtId="41" fontId="0" fillId="0" borderId="19" xfId="0" applyNumberFormat="1" applyFont="1" applyFill="1" applyBorder="1" applyAlignment="1" applyProtection="1">
      <alignment horizontal="left" vertical="center"/>
      <protection/>
    </xf>
    <xf numFmtId="41" fontId="0" fillId="0" borderId="0" xfId="0" applyNumberFormat="1" applyFont="1" applyFill="1" applyBorder="1" applyAlignment="1" applyProtection="1">
      <alignment vertical="center"/>
      <protection/>
    </xf>
    <xf numFmtId="41" fontId="0" fillId="0" borderId="13" xfId="0" applyNumberFormat="1" applyFont="1" applyFill="1" applyBorder="1" applyAlignment="1" applyProtection="1">
      <alignment vertical="center"/>
      <protection/>
    </xf>
    <xf numFmtId="41" fontId="0" fillId="0" borderId="0" xfId="0" applyNumberFormat="1" applyFont="1" applyFill="1" applyAlignment="1" applyProtection="1">
      <alignment vertical="center"/>
      <protection/>
    </xf>
    <xf numFmtId="41" fontId="0" fillId="0" borderId="27" xfId="0" applyNumberFormat="1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 applyProtection="1">
      <alignment horizontal="distributed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 quotePrefix="1">
      <alignment horizontal="right"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 quotePrefix="1">
      <alignment vertical="center"/>
      <protection/>
    </xf>
    <xf numFmtId="0" fontId="2" fillId="0" borderId="26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56" fillId="0" borderId="0" xfId="0" applyFont="1" applyFill="1" applyAlignment="1">
      <alignment vertical="center"/>
    </xf>
    <xf numFmtId="41" fontId="0" fillId="0" borderId="17" xfId="0" applyNumberFormat="1" applyFont="1" applyFill="1" applyBorder="1" applyAlignment="1">
      <alignment horizontal="right" vertical="center"/>
    </xf>
    <xf numFmtId="0" fontId="2" fillId="0" borderId="18" xfId="0" applyNumberFormat="1" applyFont="1" applyFill="1" applyBorder="1" applyAlignment="1">
      <alignment horizontal="distributed" vertical="center"/>
    </xf>
    <xf numFmtId="41" fontId="0" fillId="0" borderId="0" xfId="0" applyNumberFormat="1" applyFont="1" applyFill="1" applyAlignment="1">
      <alignment horizontal="right" vertical="center"/>
    </xf>
    <xf numFmtId="0" fontId="2" fillId="0" borderId="27" xfId="0" applyNumberFormat="1" applyFont="1" applyFill="1" applyBorder="1" applyAlignment="1">
      <alignment horizontal="distributed" vertical="center"/>
    </xf>
    <xf numFmtId="0" fontId="2" fillId="0" borderId="24" xfId="0" applyNumberFormat="1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/>
    </xf>
    <xf numFmtId="0" fontId="2" fillId="0" borderId="26" xfId="0" applyFont="1" applyFill="1" applyBorder="1" applyAlignment="1" quotePrefix="1">
      <alignment horizontal="right" vertical="center"/>
    </xf>
    <xf numFmtId="0" fontId="30" fillId="0" borderId="0" xfId="0" applyFont="1" applyFill="1" applyAlignment="1">
      <alignment vertical="center"/>
    </xf>
    <xf numFmtId="0" fontId="3" fillId="0" borderId="0" xfId="0" applyFont="1" applyFill="1" applyAlignment="1" quotePrefix="1">
      <alignment horizontal="left" vertical="center"/>
    </xf>
    <xf numFmtId="41" fontId="0" fillId="0" borderId="19" xfId="0" applyNumberFormat="1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 quotePrefix="1">
      <alignment horizontal="center" vertical="center"/>
    </xf>
    <xf numFmtId="0" fontId="2" fillId="0" borderId="17" xfId="0" applyNumberFormat="1" applyFont="1" applyFill="1" applyBorder="1" applyAlignment="1" quotePrefix="1">
      <alignment horizontal="distributed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13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 quotePrefix="1">
      <alignment horizontal="center" vertical="center"/>
    </xf>
    <xf numFmtId="0" fontId="2" fillId="0" borderId="0" xfId="0" applyNumberFormat="1" applyFont="1" applyFill="1" applyBorder="1" applyAlignment="1" quotePrefix="1">
      <alignment horizontal="distributed" vertical="center"/>
    </xf>
    <xf numFmtId="0" fontId="2" fillId="0" borderId="12" xfId="0" applyNumberFormat="1" applyFont="1" applyFill="1" applyBorder="1" applyAlignment="1" quotePrefix="1">
      <alignment horizontal="distributed" vertical="center"/>
    </xf>
    <xf numFmtId="0" fontId="2" fillId="0" borderId="12" xfId="0" applyNumberFormat="1" applyFont="1" applyFill="1" applyBorder="1" applyAlignment="1" quotePrefix="1">
      <alignment horizontal="center" vertical="center"/>
    </xf>
    <xf numFmtId="0" fontId="2" fillId="0" borderId="30" xfId="0" applyFont="1" applyFill="1" applyBorder="1" applyAlignment="1">
      <alignment vertical="center"/>
    </xf>
    <xf numFmtId="0" fontId="2" fillId="0" borderId="26" xfId="0" applyFont="1" applyFill="1" applyBorder="1" applyAlignment="1" quotePrefix="1">
      <alignment vertical="center"/>
    </xf>
    <xf numFmtId="0" fontId="30" fillId="0" borderId="0" xfId="0" applyFont="1" applyFill="1" applyAlignment="1" quotePrefix="1">
      <alignment horizontal="left" vertical="center"/>
    </xf>
    <xf numFmtId="41" fontId="0" fillId="0" borderId="12" xfId="0" applyNumberFormat="1" applyFont="1" applyFill="1" applyBorder="1" applyAlignment="1">
      <alignment horizontal="right" vertical="center"/>
    </xf>
    <xf numFmtId="41" fontId="0" fillId="0" borderId="11" xfId="0" applyNumberFormat="1" applyFont="1" applyFill="1" applyBorder="1" applyAlignment="1">
      <alignment horizontal="right" vertical="center"/>
    </xf>
    <xf numFmtId="0" fontId="2" fillId="0" borderId="24" xfId="0" applyNumberFormat="1" applyFont="1" applyFill="1" applyBorder="1" applyAlignment="1" quotePrefix="1">
      <alignment horizontal="distributed" vertical="center"/>
    </xf>
    <xf numFmtId="0" fontId="31" fillId="0" borderId="0" xfId="0" applyFont="1" applyFill="1" applyAlignment="1" quotePrefix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18" xfId="0" applyNumberFormat="1" applyFont="1" applyFill="1" applyBorder="1" applyAlignment="1">
      <alignment horizontal="distributed" vertical="center" wrapText="1"/>
    </xf>
    <xf numFmtId="0" fontId="2" fillId="0" borderId="27" xfId="0" applyNumberFormat="1" applyFont="1" applyFill="1" applyBorder="1" applyAlignment="1">
      <alignment horizontal="distributed" vertical="center" wrapText="1"/>
    </xf>
    <xf numFmtId="41" fontId="0" fillId="0" borderId="12" xfId="0" applyNumberFormat="1" applyFont="1" applyFill="1" applyBorder="1" applyAlignment="1">
      <alignment horizontal="right" vertical="center" wrapText="1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vertical="center"/>
    </xf>
    <xf numFmtId="0" fontId="31" fillId="0" borderId="0" xfId="0" applyFont="1" applyFill="1" applyAlignment="1" quotePrefix="1">
      <alignment vertical="center"/>
    </xf>
    <xf numFmtId="0" fontId="3" fillId="0" borderId="0" xfId="0" applyFont="1" applyFill="1" applyAlignment="1" quotePrefix="1">
      <alignment vertical="center"/>
    </xf>
    <xf numFmtId="0" fontId="54" fillId="0" borderId="0" xfId="0" applyFont="1" applyFill="1" applyAlignment="1">
      <alignment vertical="center"/>
    </xf>
    <xf numFmtId="41" fontId="54" fillId="0" borderId="0" xfId="0" applyNumberFormat="1" applyFont="1" applyFill="1" applyAlignment="1">
      <alignment vertical="center"/>
    </xf>
    <xf numFmtId="41" fontId="57" fillId="0" borderId="17" xfId="0" applyNumberFormat="1" applyFont="1" applyFill="1" applyBorder="1" applyAlignment="1" applyProtection="1">
      <alignment vertical="center"/>
      <protection/>
    </xf>
    <xf numFmtId="41" fontId="57" fillId="0" borderId="18" xfId="0" applyNumberFormat="1" applyFont="1" applyFill="1" applyBorder="1" applyAlignment="1" applyProtection="1">
      <alignment vertical="center"/>
      <protection/>
    </xf>
    <xf numFmtId="41" fontId="57" fillId="0" borderId="19" xfId="0" applyNumberFormat="1" applyFont="1" applyFill="1" applyBorder="1" applyAlignment="1" applyProtection="1">
      <alignment vertical="center"/>
      <protection/>
    </xf>
    <xf numFmtId="0" fontId="54" fillId="0" borderId="18" xfId="0" applyFont="1" applyFill="1" applyBorder="1" applyAlignment="1">
      <alignment horizontal="distributed" vertical="center"/>
    </xf>
    <xf numFmtId="38" fontId="54" fillId="0" borderId="17" xfId="52" applyFont="1" applyFill="1" applyBorder="1" applyAlignment="1" applyProtection="1">
      <alignment horizontal="distributed" vertical="center"/>
      <protection/>
    </xf>
    <xf numFmtId="0" fontId="54" fillId="0" borderId="17" xfId="0" applyFont="1" applyFill="1" applyBorder="1" applyAlignment="1">
      <alignment horizontal="distributed" vertical="center"/>
    </xf>
    <xf numFmtId="41" fontId="57" fillId="0" borderId="0" xfId="0" applyNumberFormat="1" applyFont="1" applyFill="1" applyBorder="1" applyAlignment="1" applyProtection="1">
      <alignment vertical="center"/>
      <protection/>
    </xf>
    <xf numFmtId="41" fontId="57" fillId="0" borderId="27" xfId="0" applyNumberFormat="1" applyFont="1" applyFill="1" applyBorder="1" applyAlignment="1" applyProtection="1">
      <alignment vertical="center"/>
      <protection/>
    </xf>
    <xf numFmtId="41" fontId="57" fillId="0" borderId="13" xfId="0" applyNumberFormat="1" applyFont="1" applyFill="1" applyBorder="1" applyAlignment="1" applyProtection="1">
      <alignment vertical="center"/>
      <protection/>
    </xf>
    <xf numFmtId="0" fontId="54" fillId="0" borderId="27" xfId="0" applyFont="1" applyFill="1" applyBorder="1" applyAlignment="1">
      <alignment horizontal="distributed" vertical="center"/>
    </xf>
    <xf numFmtId="38" fontId="54" fillId="0" borderId="0" xfId="52" applyFont="1" applyFill="1" applyBorder="1" applyAlignment="1" applyProtection="1">
      <alignment horizontal="distributed" vertical="center"/>
      <protection/>
    </xf>
    <xf numFmtId="0" fontId="54" fillId="0" borderId="0" xfId="0" applyFont="1" applyFill="1" applyBorder="1" applyAlignment="1">
      <alignment horizontal="distributed" vertical="center"/>
    </xf>
    <xf numFmtId="38" fontId="54" fillId="0" borderId="27" xfId="52" applyFont="1" applyFill="1" applyBorder="1" applyAlignment="1" applyProtection="1">
      <alignment horizontal="distributed" vertical="center"/>
      <protection/>
    </xf>
    <xf numFmtId="38" fontId="54" fillId="0" borderId="0" xfId="52" applyFont="1" applyFill="1" applyBorder="1" applyAlignment="1" applyProtection="1">
      <alignment horizontal="distributed" vertical="center"/>
      <protection/>
    </xf>
    <xf numFmtId="0" fontId="57" fillId="0" borderId="0" xfId="0" applyFont="1" applyFill="1" applyBorder="1" applyAlignment="1">
      <alignment vertical="center"/>
    </xf>
    <xf numFmtId="0" fontId="57" fillId="0" borderId="27" xfId="0" applyFont="1" applyFill="1" applyBorder="1" applyAlignment="1">
      <alignment vertical="center"/>
    </xf>
    <xf numFmtId="0" fontId="57" fillId="0" borderId="13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41" fontId="57" fillId="0" borderId="0" xfId="0" applyNumberFormat="1" applyFont="1" applyFill="1" applyBorder="1" applyAlignment="1">
      <alignment vertical="center"/>
    </xf>
    <xf numFmtId="41" fontId="57" fillId="0" borderId="27" xfId="0" applyNumberFormat="1" applyFont="1" applyFill="1" applyBorder="1" applyAlignment="1">
      <alignment vertical="center"/>
    </xf>
    <xf numFmtId="41" fontId="57" fillId="0" borderId="13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37" fontId="54" fillId="0" borderId="19" xfId="0" applyNumberFormat="1" applyFont="1" applyFill="1" applyBorder="1" applyAlignment="1" applyProtection="1">
      <alignment horizontal="center" vertical="center"/>
      <protection/>
    </xf>
    <xf numFmtId="37" fontId="54" fillId="0" borderId="19" xfId="0" applyNumberFormat="1" applyFont="1" applyFill="1" applyBorder="1" applyAlignment="1" applyProtection="1">
      <alignment horizontal="center" vertical="center"/>
      <protection/>
    </xf>
    <xf numFmtId="0" fontId="54" fillId="0" borderId="22" xfId="0" applyFont="1" applyFill="1" applyBorder="1" applyAlignment="1">
      <alignment vertical="center"/>
    </xf>
    <xf numFmtId="37" fontId="54" fillId="0" borderId="10" xfId="0" applyNumberFormat="1" applyFont="1" applyFill="1" applyBorder="1" applyAlignment="1" applyProtection="1">
      <alignment horizontal="center" vertical="center"/>
      <protection/>
    </xf>
    <xf numFmtId="37" fontId="54" fillId="0" borderId="17" xfId="0" applyNumberFormat="1" applyFont="1" applyFill="1" applyBorder="1" applyAlignment="1" applyProtection="1">
      <alignment horizontal="center" vertical="center"/>
      <protection/>
    </xf>
    <xf numFmtId="0" fontId="54" fillId="0" borderId="18" xfId="0" applyFont="1" applyFill="1" applyBorder="1" applyAlignment="1">
      <alignment horizontal="center" vertical="center" wrapText="1"/>
    </xf>
    <xf numFmtId="37" fontId="54" fillId="0" borderId="18" xfId="0" applyNumberFormat="1" applyFont="1" applyFill="1" applyBorder="1" applyAlignment="1" applyProtection="1">
      <alignment horizontal="center" vertical="center"/>
      <protection/>
    </xf>
    <xf numFmtId="37" fontId="54" fillId="0" borderId="20" xfId="0" applyNumberFormat="1" applyFont="1" applyFill="1" applyBorder="1" applyAlignment="1" applyProtection="1">
      <alignment horizontal="center" vertical="center"/>
      <protection/>
    </xf>
    <xf numFmtId="37" fontId="54" fillId="0" borderId="19" xfId="0" applyNumberFormat="1" applyFont="1" applyFill="1" applyBorder="1" applyAlignment="1" applyProtection="1">
      <alignment vertical="center"/>
      <protection/>
    </xf>
    <xf numFmtId="0" fontId="54" fillId="0" borderId="18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37" fontId="54" fillId="0" borderId="11" xfId="0" applyNumberFormat="1" applyFont="1" applyFill="1" applyBorder="1" applyAlignment="1" applyProtection="1">
      <alignment horizontal="center" vertical="center"/>
      <protection/>
    </xf>
    <xf numFmtId="37" fontId="54" fillId="0" borderId="22" xfId="0" applyNumberFormat="1" applyFont="1" applyFill="1" applyBorder="1" applyAlignment="1" applyProtection="1">
      <alignment horizontal="center" vertical="center"/>
      <protection/>
    </xf>
    <xf numFmtId="37" fontId="54" fillId="0" borderId="25" xfId="0" applyNumberFormat="1" applyFont="1" applyFill="1" applyBorder="1" applyAlignment="1" applyProtection="1">
      <alignment horizontal="center" vertical="center"/>
      <protection/>
    </xf>
    <xf numFmtId="37" fontId="54" fillId="0" borderId="31" xfId="0" applyNumberFormat="1" applyFont="1" applyFill="1" applyBorder="1" applyAlignment="1" applyProtection="1">
      <alignment horizontal="center" vertical="center"/>
      <protection/>
    </xf>
    <xf numFmtId="37" fontId="54" fillId="0" borderId="13" xfId="0" applyNumberFormat="1" applyFont="1" applyFill="1" applyBorder="1" applyAlignment="1" applyProtection="1">
      <alignment horizontal="center" vertical="center"/>
      <protection/>
    </xf>
    <xf numFmtId="0" fontId="54" fillId="0" borderId="22" xfId="0" applyFont="1" applyFill="1" applyBorder="1" applyAlignment="1">
      <alignment horizontal="center" vertical="center"/>
    </xf>
    <xf numFmtId="0" fontId="54" fillId="0" borderId="25" xfId="0" applyFont="1" applyFill="1" applyBorder="1" applyAlignment="1">
      <alignment horizontal="center" vertical="center"/>
    </xf>
    <xf numFmtId="37" fontId="54" fillId="0" borderId="24" xfId="0" applyNumberFormat="1" applyFont="1" applyFill="1" applyBorder="1" applyAlignment="1" applyProtection="1">
      <alignment horizontal="center" vertical="center" wrapText="1"/>
      <protection/>
    </xf>
    <xf numFmtId="37" fontId="54" fillId="0" borderId="24" xfId="0" applyNumberFormat="1" applyFont="1" applyFill="1" applyBorder="1" applyAlignment="1" applyProtection="1">
      <alignment horizontal="center" vertical="center"/>
      <protection/>
    </xf>
    <xf numFmtId="37" fontId="54" fillId="0" borderId="21" xfId="0" applyNumberFormat="1" applyFont="1" applyFill="1" applyBorder="1" applyAlignment="1" applyProtection="1">
      <alignment horizontal="center" vertical="center"/>
      <protection/>
    </xf>
    <xf numFmtId="0" fontId="54" fillId="0" borderId="27" xfId="0" applyFont="1" applyFill="1" applyBorder="1" applyAlignment="1">
      <alignment horizontal="center" vertical="center"/>
    </xf>
    <xf numFmtId="37" fontId="54" fillId="0" borderId="30" xfId="0" applyNumberFormat="1" applyFont="1" applyFill="1" applyBorder="1" applyAlignment="1" applyProtection="1">
      <alignment horizontal="center" vertical="center"/>
      <protection/>
    </xf>
    <xf numFmtId="37" fontId="54" fillId="0" borderId="14" xfId="0" applyNumberFormat="1" applyFont="1" applyFill="1" applyBorder="1" applyAlignment="1" applyProtection="1">
      <alignment horizontal="center" vertical="center"/>
      <protection/>
    </xf>
    <xf numFmtId="37" fontId="54" fillId="0" borderId="29" xfId="0" applyNumberFormat="1" applyFont="1" applyFill="1" applyBorder="1" applyAlignment="1" applyProtection="1">
      <alignment horizontal="center" vertical="center"/>
      <protection/>
    </xf>
    <xf numFmtId="37" fontId="54" fillId="0" borderId="28" xfId="0" applyNumberFormat="1" applyFont="1" applyFill="1" applyBorder="1" applyAlignment="1" applyProtection="1">
      <alignment horizontal="center" vertical="center"/>
      <protection/>
    </xf>
    <xf numFmtId="37" fontId="54" fillId="0" borderId="13" xfId="0" applyNumberFormat="1" applyFont="1" applyFill="1" applyBorder="1" applyAlignment="1" applyProtection="1">
      <alignment vertical="center"/>
      <protection/>
    </xf>
    <xf numFmtId="0" fontId="54" fillId="0" borderId="15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37" fontId="54" fillId="0" borderId="26" xfId="0" applyNumberFormat="1" applyFont="1" applyFill="1" applyBorder="1" applyAlignment="1" applyProtection="1">
      <alignment horizontal="right" vertical="center"/>
      <protection/>
    </xf>
    <xf numFmtId="37" fontId="54" fillId="0" borderId="26" xfId="0" applyNumberFormat="1" applyFont="1" applyFill="1" applyBorder="1" applyAlignment="1" applyProtection="1" quotePrefix="1">
      <alignment vertical="center"/>
      <protection/>
    </xf>
    <xf numFmtId="37" fontId="54" fillId="0" borderId="26" xfId="0" applyNumberFormat="1" applyFont="1" applyFill="1" applyBorder="1" applyAlignment="1" applyProtection="1">
      <alignment vertical="center"/>
      <protection/>
    </xf>
    <xf numFmtId="41" fontId="57" fillId="0" borderId="20" xfId="0" applyNumberFormat="1" applyFont="1" applyFill="1" applyBorder="1" applyAlignment="1" applyProtection="1">
      <alignment vertical="center"/>
      <protection/>
    </xf>
    <xf numFmtId="41" fontId="57" fillId="0" borderId="32" xfId="0" applyNumberFormat="1" applyFont="1" applyFill="1" applyBorder="1" applyAlignment="1" applyProtection="1">
      <alignment vertical="center"/>
      <protection/>
    </xf>
    <xf numFmtId="0" fontId="54" fillId="0" borderId="33" xfId="0" applyFont="1" applyFill="1" applyBorder="1" applyAlignment="1">
      <alignment horizontal="distributed" vertical="center"/>
    </xf>
    <xf numFmtId="37" fontId="54" fillId="0" borderId="0" xfId="0" applyNumberFormat="1" applyFont="1" applyFill="1" applyAlignment="1" applyProtection="1">
      <alignment horizontal="left" vertical="center"/>
      <protection/>
    </xf>
    <xf numFmtId="38" fontId="54" fillId="0" borderId="33" xfId="52" applyFont="1" applyFill="1" applyBorder="1" applyAlignment="1" applyProtection="1">
      <alignment horizontal="distributed" vertical="center"/>
      <protection/>
    </xf>
    <xf numFmtId="0" fontId="54" fillId="0" borderId="27" xfId="0" applyFont="1" applyFill="1" applyBorder="1" applyAlignment="1">
      <alignment vertical="center"/>
    </xf>
    <xf numFmtId="41" fontId="54" fillId="0" borderId="0" xfId="0" applyNumberFormat="1" applyFont="1" applyFill="1" applyBorder="1" applyAlignment="1">
      <alignment vertical="center"/>
    </xf>
    <xf numFmtId="41" fontId="54" fillId="0" borderId="27" xfId="0" applyNumberFormat="1" applyFont="1" applyFill="1" applyBorder="1" applyAlignment="1">
      <alignment vertical="center"/>
    </xf>
    <xf numFmtId="41" fontId="54" fillId="0" borderId="13" xfId="0" applyNumberFormat="1" applyFont="1" applyFill="1" applyBorder="1" applyAlignment="1">
      <alignment vertical="center"/>
    </xf>
    <xf numFmtId="0" fontId="54" fillId="0" borderId="27" xfId="0" applyFont="1" applyBorder="1" applyAlignment="1">
      <alignment horizontal="distributed" vertical="center"/>
    </xf>
    <xf numFmtId="0" fontId="54" fillId="0" borderId="0" xfId="0" applyFont="1" applyAlignment="1">
      <alignment horizontal="distributed" vertical="center"/>
    </xf>
    <xf numFmtId="0" fontId="54" fillId="0" borderId="0" xfId="0" applyFont="1" applyFill="1" applyBorder="1" applyAlignment="1">
      <alignment horizontal="distributed" vertical="center"/>
    </xf>
    <xf numFmtId="41" fontId="57" fillId="0" borderId="0" xfId="0" applyNumberFormat="1" applyFont="1" applyFill="1" applyBorder="1" applyAlignment="1" applyProtection="1">
      <alignment horizontal="left" vertical="center"/>
      <protection/>
    </xf>
    <xf numFmtId="41" fontId="57" fillId="0" borderId="27" xfId="0" applyNumberFormat="1" applyFont="1" applyFill="1" applyBorder="1" applyAlignment="1" applyProtection="1">
      <alignment horizontal="left" vertical="center"/>
      <protection/>
    </xf>
    <xf numFmtId="41" fontId="57" fillId="0" borderId="13" xfId="0" applyNumberFormat="1" applyFont="1" applyFill="1" applyBorder="1" applyAlignment="1" applyProtection="1">
      <alignment horizontal="left" vertical="center"/>
      <protection/>
    </xf>
    <xf numFmtId="38" fontId="54" fillId="0" borderId="0" xfId="52" applyFont="1" applyFill="1" applyBorder="1" applyAlignment="1">
      <alignment horizontal="distributed" vertical="center"/>
    </xf>
    <xf numFmtId="41" fontId="57" fillId="0" borderId="12" xfId="0" applyNumberFormat="1" applyFont="1" applyFill="1" applyBorder="1" applyAlignment="1" applyProtection="1">
      <alignment vertical="center"/>
      <protection/>
    </xf>
    <xf numFmtId="41" fontId="57" fillId="0" borderId="24" xfId="0" applyNumberFormat="1" applyFont="1" applyFill="1" applyBorder="1" applyAlignment="1" applyProtection="1">
      <alignment vertical="center"/>
      <protection/>
    </xf>
    <xf numFmtId="41" fontId="57" fillId="0" borderId="11" xfId="0" applyNumberFormat="1" applyFont="1" applyFill="1" applyBorder="1" applyAlignment="1" applyProtection="1">
      <alignment vertical="center"/>
      <protection/>
    </xf>
    <xf numFmtId="0" fontId="54" fillId="0" borderId="34" xfId="0" applyFont="1" applyFill="1" applyBorder="1" applyAlignment="1">
      <alignment horizontal="distributed" vertical="center"/>
    </xf>
    <xf numFmtId="38" fontId="54" fillId="0" borderId="12" xfId="52" applyFont="1" applyFill="1" applyBorder="1" applyAlignment="1" applyProtection="1">
      <alignment horizontal="distributed" vertical="center"/>
      <protection/>
    </xf>
    <xf numFmtId="0" fontId="54" fillId="0" borderId="12" xfId="0" applyFont="1" applyFill="1" applyBorder="1" applyAlignment="1">
      <alignment horizontal="distributed" vertical="center"/>
    </xf>
    <xf numFmtId="37" fontId="54" fillId="0" borderId="35" xfId="0" applyNumberFormat="1" applyFont="1" applyFill="1" applyBorder="1" applyAlignment="1" applyProtection="1">
      <alignment horizontal="center" vertical="center"/>
      <protection/>
    </xf>
    <xf numFmtId="37" fontId="54" fillId="0" borderId="36" xfId="0" applyNumberFormat="1" applyFont="1" applyFill="1" applyBorder="1" applyAlignment="1" applyProtection="1">
      <alignment horizontal="center" vertical="center" wrapText="1"/>
      <protection/>
    </xf>
    <xf numFmtId="37" fontId="55" fillId="0" borderId="0" xfId="0" applyNumberFormat="1" applyFont="1" applyFill="1" applyBorder="1" applyAlignment="1" applyProtection="1">
      <alignment horizontal="left" vertical="center"/>
      <protection/>
    </xf>
    <xf numFmtId="38" fontId="54" fillId="0" borderId="0" xfId="52" applyFont="1" applyFill="1" applyAlignment="1">
      <alignment vertical="center"/>
    </xf>
    <xf numFmtId="176" fontId="57" fillId="0" borderId="0" xfId="65" applyFont="1" applyFill="1" applyBorder="1" applyAlignment="1" applyProtection="1">
      <alignment vertical="center"/>
      <protection/>
    </xf>
    <xf numFmtId="38" fontId="54" fillId="0" borderId="0" xfId="52" applyFont="1" applyFill="1" applyBorder="1" applyAlignment="1" applyProtection="1">
      <alignment horizontal="left" vertical="center"/>
      <protection/>
    </xf>
    <xf numFmtId="176" fontId="57" fillId="0" borderId="0" xfId="65" applyFont="1" applyFill="1" applyBorder="1" applyAlignment="1">
      <alignment vertical="center"/>
      <protection/>
    </xf>
    <xf numFmtId="38" fontId="54" fillId="0" borderId="27" xfId="52" applyFont="1" applyFill="1" applyBorder="1" applyAlignment="1" applyProtection="1">
      <alignment horizontal="left" vertical="center"/>
      <protection/>
    </xf>
    <xf numFmtId="0" fontId="54" fillId="0" borderId="10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/>
    </xf>
    <xf numFmtId="37" fontId="54" fillId="0" borderId="19" xfId="0" applyNumberFormat="1" applyFont="1" applyFill="1" applyBorder="1" applyAlignment="1" applyProtection="1" quotePrefix="1">
      <alignment horizontal="center" vertical="center" wrapText="1"/>
      <protection/>
    </xf>
    <xf numFmtId="37" fontId="54" fillId="0" borderId="11" xfId="0" applyNumberFormat="1" applyFont="1" applyFill="1" applyBorder="1" applyAlignment="1" applyProtection="1">
      <alignment horizontal="center" vertical="center"/>
      <protection/>
    </xf>
    <xf numFmtId="0" fontId="54" fillId="0" borderId="17" xfId="0" applyFont="1" applyFill="1" applyBorder="1" applyAlignment="1">
      <alignment horizontal="center" vertical="center"/>
    </xf>
    <xf numFmtId="0" fontId="54" fillId="0" borderId="31" xfId="0" applyFont="1" applyFill="1" applyBorder="1" applyAlignment="1">
      <alignment horizontal="center" vertical="center"/>
    </xf>
    <xf numFmtId="37" fontId="54" fillId="0" borderId="13" xfId="0" applyNumberFormat="1" applyFont="1" applyFill="1" applyBorder="1" applyAlignment="1" applyProtection="1" quotePrefix="1">
      <alignment horizontal="center" vertical="center" wrapText="1"/>
      <protection/>
    </xf>
    <xf numFmtId="37" fontId="54" fillId="0" borderId="16" xfId="0" applyNumberFormat="1" applyFont="1" applyFill="1" applyBorder="1" applyAlignment="1" applyProtection="1" quotePrefix="1">
      <alignment horizontal="center" vertical="center" wrapText="1"/>
      <protection/>
    </xf>
    <xf numFmtId="37" fontId="54" fillId="0" borderId="26" xfId="0" applyNumberFormat="1" applyFont="1" applyFill="1" applyBorder="1" applyAlignment="1" applyProtection="1" quotePrefix="1">
      <alignment horizontal="right" vertical="center"/>
      <protection/>
    </xf>
    <xf numFmtId="38" fontId="54" fillId="0" borderId="0" xfId="52" applyFont="1" applyFill="1" applyBorder="1" applyAlignment="1">
      <alignment vertical="center"/>
    </xf>
    <xf numFmtId="41" fontId="57" fillId="0" borderId="35" xfId="0" applyNumberFormat="1" applyFont="1" applyFill="1" applyBorder="1" applyAlignment="1" applyProtection="1">
      <alignment vertical="center"/>
      <protection/>
    </xf>
    <xf numFmtId="41" fontId="57" fillId="0" borderId="35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176" fontId="57" fillId="0" borderId="0" xfId="65" applyFont="1" applyFill="1" applyBorder="1" applyProtection="1">
      <alignment/>
      <protection/>
    </xf>
    <xf numFmtId="41" fontId="57" fillId="0" borderId="35" xfId="0" applyNumberFormat="1" applyFont="1" applyFill="1" applyBorder="1" applyAlignment="1" applyProtection="1">
      <alignment horizontal="left" vertical="center"/>
      <protection/>
    </xf>
    <xf numFmtId="41" fontId="57" fillId="0" borderId="21" xfId="0" applyNumberFormat="1" applyFont="1" applyFill="1" applyBorder="1" applyAlignment="1" applyProtection="1">
      <alignment vertical="center"/>
      <protection/>
    </xf>
    <xf numFmtId="37" fontId="54" fillId="0" borderId="20" xfId="0" applyNumberFormat="1" applyFont="1" applyFill="1" applyBorder="1" applyAlignment="1" applyProtection="1" quotePrefix="1">
      <alignment horizontal="center" vertical="center" wrapText="1"/>
      <protection/>
    </xf>
    <xf numFmtId="37" fontId="54" fillId="0" borderId="35" xfId="0" applyNumberFormat="1" applyFont="1" applyFill="1" applyBorder="1" applyAlignment="1" applyProtection="1" quotePrefix="1">
      <alignment horizontal="center" vertical="center" wrapText="1"/>
      <protection/>
    </xf>
    <xf numFmtId="37" fontId="54" fillId="0" borderId="36" xfId="0" applyNumberFormat="1" applyFont="1" applyFill="1" applyBorder="1" applyAlignment="1" applyProtection="1" quotePrefix="1">
      <alignment horizontal="center" vertical="center" wrapText="1"/>
      <protection/>
    </xf>
    <xf numFmtId="0" fontId="58" fillId="0" borderId="0" xfId="0" applyFont="1" applyFill="1" applyAlignment="1">
      <alignment horizontal="center" vertical="center"/>
    </xf>
    <xf numFmtId="41" fontId="58" fillId="0" borderId="0" xfId="0" applyNumberFormat="1" applyFont="1" applyFill="1" applyAlignment="1">
      <alignment horizontal="center" vertical="center"/>
    </xf>
    <xf numFmtId="0" fontId="58" fillId="0" borderId="0" xfId="0" applyFont="1" applyFill="1" applyAlignment="1">
      <alignment horizontal="left" vertical="center"/>
    </xf>
    <xf numFmtId="41" fontId="59" fillId="0" borderId="17" xfId="0" applyNumberFormat="1" applyFont="1" applyFill="1" applyBorder="1" applyAlignment="1">
      <alignment vertical="center"/>
    </xf>
    <xf numFmtId="41" fontId="59" fillId="0" borderId="19" xfId="0" applyNumberFormat="1" applyFont="1" applyFill="1" applyBorder="1" applyAlignment="1">
      <alignment vertical="center"/>
    </xf>
    <xf numFmtId="0" fontId="58" fillId="0" borderId="18" xfId="0" applyFont="1" applyFill="1" applyBorder="1" applyAlignment="1">
      <alignment horizontal="distributed" vertical="center"/>
    </xf>
    <xf numFmtId="38" fontId="58" fillId="0" borderId="17" xfId="52" applyFont="1" applyFill="1" applyBorder="1" applyAlignment="1" applyProtection="1">
      <alignment horizontal="distributed" vertical="center"/>
      <protection/>
    </xf>
    <xf numFmtId="0" fontId="58" fillId="0" borderId="17" xfId="0" applyFont="1" applyFill="1" applyBorder="1" applyAlignment="1">
      <alignment horizontal="distributed" vertical="center"/>
    </xf>
    <xf numFmtId="41" fontId="59" fillId="0" borderId="0" xfId="0" applyNumberFormat="1" applyFont="1" applyFill="1" applyBorder="1" applyAlignment="1">
      <alignment vertical="center"/>
    </xf>
    <xf numFmtId="41" fontId="59" fillId="0" borderId="13" xfId="0" applyNumberFormat="1" applyFont="1" applyFill="1" applyBorder="1" applyAlignment="1">
      <alignment vertical="center"/>
    </xf>
    <xf numFmtId="0" fontId="58" fillId="0" borderId="27" xfId="0" applyFont="1" applyFill="1" applyBorder="1" applyAlignment="1">
      <alignment horizontal="distributed" vertical="center"/>
    </xf>
    <xf numFmtId="38" fontId="58" fillId="0" borderId="0" xfId="52" applyFont="1" applyFill="1" applyBorder="1" applyAlignment="1" applyProtection="1">
      <alignment horizontal="distributed" vertical="center"/>
      <protection/>
    </xf>
    <xf numFmtId="0" fontId="58" fillId="0" borderId="0" xfId="0" applyFont="1" applyFill="1" applyBorder="1" applyAlignment="1">
      <alignment horizontal="distributed" vertical="center"/>
    </xf>
    <xf numFmtId="38" fontId="58" fillId="0" borderId="27" xfId="52" applyFont="1" applyFill="1" applyBorder="1" applyAlignment="1" applyProtection="1">
      <alignment horizontal="distributed" vertical="center"/>
      <protection/>
    </xf>
    <xf numFmtId="38" fontId="58" fillId="0" borderId="0" xfId="52" applyFont="1" applyFill="1" applyBorder="1" applyAlignment="1" applyProtection="1">
      <alignment horizontal="distributed" vertical="center"/>
      <protection/>
    </xf>
    <xf numFmtId="0" fontId="59" fillId="0" borderId="0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41" fontId="59" fillId="0" borderId="0" xfId="0" applyNumberFormat="1" applyFont="1" applyFill="1" applyBorder="1" applyAlignment="1">
      <alignment horizontal="center" vertical="center"/>
    </xf>
    <xf numFmtId="41" fontId="59" fillId="0" borderId="13" xfId="0" applyNumberFormat="1" applyFont="1" applyFill="1" applyBorder="1" applyAlignment="1">
      <alignment horizontal="center" vertical="center"/>
    </xf>
    <xf numFmtId="41" fontId="59" fillId="0" borderId="32" xfId="0" applyNumberFormat="1" applyFont="1" applyFill="1" applyBorder="1" applyAlignment="1">
      <alignment vertical="center"/>
    </xf>
    <xf numFmtId="0" fontId="58" fillId="0" borderId="33" xfId="0" applyFont="1" applyFill="1" applyBorder="1" applyAlignment="1">
      <alignment horizontal="distributed" vertical="center"/>
    </xf>
    <xf numFmtId="0" fontId="58" fillId="0" borderId="27" xfId="0" applyFont="1" applyFill="1" applyBorder="1" applyAlignment="1">
      <alignment horizontal="center" vertical="center"/>
    </xf>
    <xf numFmtId="0" fontId="59" fillId="0" borderId="32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distributed" vertical="center"/>
    </xf>
    <xf numFmtId="0" fontId="58" fillId="0" borderId="0" xfId="0" applyFont="1" applyFill="1" applyBorder="1" applyAlignment="1">
      <alignment horizontal="distributed" vertical="center"/>
    </xf>
    <xf numFmtId="38" fontId="58" fillId="0" borderId="33" xfId="52" applyFont="1" applyFill="1" applyBorder="1" applyAlignment="1" applyProtection="1">
      <alignment horizontal="distributed" vertical="center"/>
      <protection/>
    </xf>
    <xf numFmtId="41" fontId="59" fillId="0" borderId="32" xfId="0" applyNumberFormat="1" applyFont="1" applyFill="1" applyBorder="1" applyAlignment="1">
      <alignment horizontal="center" vertical="center"/>
    </xf>
    <xf numFmtId="38" fontId="58" fillId="0" borderId="0" xfId="52" applyFont="1" applyFill="1" applyBorder="1" applyAlignment="1">
      <alignment horizontal="distributed" vertical="center"/>
    </xf>
    <xf numFmtId="41" fontId="58" fillId="0" borderId="0" xfId="0" applyNumberFormat="1" applyFont="1" applyFill="1" applyBorder="1" applyAlignment="1">
      <alignment horizontal="center" vertical="center"/>
    </xf>
    <xf numFmtId="41" fontId="59" fillId="0" borderId="12" xfId="0" applyNumberFormat="1" applyFont="1" applyFill="1" applyBorder="1" applyAlignment="1">
      <alignment vertical="center"/>
    </xf>
    <xf numFmtId="0" fontId="58" fillId="0" borderId="37" xfId="0" applyFont="1" applyFill="1" applyBorder="1" applyAlignment="1">
      <alignment horizontal="distributed" vertical="center"/>
    </xf>
    <xf numFmtId="3" fontId="58" fillId="0" borderId="38" xfId="0" applyNumberFormat="1" applyFont="1" applyFill="1" applyBorder="1" applyAlignment="1">
      <alignment horizontal="center" vertical="center"/>
    </xf>
    <xf numFmtId="3" fontId="58" fillId="0" borderId="39" xfId="0" applyNumberFormat="1" applyFont="1" applyFill="1" applyBorder="1" applyAlignment="1">
      <alignment horizontal="center" vertical="center"/>
    </xf>
    <xf numFmtId="3" fontId="58" fillId="0" borderId="40" xfId="0" applyNumberFormat="1" applyFont="1" applyFill="1" applyBorder="1" applyAlignment="1">
      <alignment horizontal="center" vertical="center"/>
    </xf>
    <xf numFmtId="0" fontId="58" fillId="0" borderId="41" xfId="0" applyFont="1" applyFill="1" applyBorder="1" applyAlignment="1">
      <alignment horizontal="center" vertical="center"/>
    </xf>
    <xf numFmtId="0" fontId="58" fillId="0" borderId="42" xfId="0" applyFont="1" applyFill="1" applyBorder="1" applyAlignment="1">
      <alignment horizontal="center" vertical="center"/>
    </xf>
    <xf numFmtId="3" fontId="58" fillId="0" borderId="43" xfId="0" applyNumberFormat="1" applyFont="1" applyFill="1" applyBorder="1" applyAlignment="1">
      <alignment horizontal="center" vertical="center"/>
    </xf>
    <xf numFmtId="3" fontId="58" fillId="0" borderId="43" xfId="0" applyNumberFormat="1" applyFont="1" applyFill="1" applyBorder="1" applyAlignment="1">
      <alignment vertical="center"/>
    </xf>
    <xf numFmtId="3" fontId="58" fillId="0" borderId="44" xfId="0" applyNumberFormat="1" applyFont="1" applyFill="1" applyBorder="1" applyAlignment="1">
      <alignment horizontal="center" vertical="center"/>
    </xf>
    <xf numFmtId="0" fontId="58" fillId="0" borderId="45" xfId="0" applyFont="1" applyFill="1" applyBorder="1" applyAlignment="1">
      <alignment horizontal="center" vertical="center"/>
    </xf>
    <xf numFmtId="0" fontId="58" fillId="0" borderId="43" xfId="0" applyFont="1" applyFill="1" applyBorder="1" applyAlignment="1">
      <alignment horizontal="center" vertical="center"/>
    </xf>
    <xf numFmtId="0" fontId="58" fillId="0" borderId="46" xfId="0" applyFont="1" applyFill="1" applyBorder="1" applyAlignment="1">
      <alignment horizontal="right" vertical="center"/>
    </xf>
    <xf numFmtId="3" fontId="58" fillId="0" borderId="46" xfId="0" applyNumberFormat="1" applyFont="1" applyFill="1" applyBorder="1" applyAlignment="1">
      <alignment horizontal="right" vertical="center"/>
    </xf>
    <xf numFmtId="3" fontId="58" fillId="0" borderId="0" xfId="0" applyNumberFormat="1" applyFont="1" applyFill="1" applyAlignment="1">
      <alignment horizontal="center" vertical="center"/>
    </xf>
    <xf numFmtId="3" fontId="55" fillId="0" borderId="0" xfId="0" applyNumberFormat="1" applyFont="1" applyFill="1" applyAlignment="1">
      <alignment vertical="center"/>
    </xf>
    <xf numFmtId="0" fontId="58" fillId="0" borderId="47" xfId="0" applyFont="1" applyFill="1" applyBorder="1" applyAlignment="1">
      <alignment vertical="center"/>
    </xf>
    <xf numFmtId="41" fontId="59" fillId="0" borderId="18" xfId="0" applyNumberFormat="1" applyFont="1" applyFill="1" applyBorder="1" applyAlignment="1">
      <alignment vertical="center"/>
    </xf>
    <xf numFmtId="41" fontId="59" fillId="0" borderId="27" xfId="0" applyNumberFormat="1" applyFont="1" applyFill="1" applyBorder="1" applyAlignment="1">
      <alignment vertical="center"/>
    </xf>
    <xf numFmtId="0" fontId="59" fillId="0" borderId="27" xfId="0" applyFont="1" applyFill="1" applyBorder="1" applyAlignment="1">
      <alignment horizontal="center" vertical="center"/>
    </xf>
    <xf numFmtId="41" fontId="59" fillId="0" borderId="27" xfId="0" applyNumberFormat="1" applyFont="1" applyFill="1" applyBorder="1" applyAlignment="1">
      <alignment horizontal="center" vertical="center"/>
    </xf>
    <xf numFmtId="38" fontId="58" fillId="0" borderId="0" xfId="52" applyFont="1" applyFill="1" applyBorder="1" applyAlignment="1" applyProtection="1">
      <alignment horizontal="center" vertical="center" shrinkToFit="1"/>
      <protection/>
    </xf>
    <xf numFmtId="41" fontId="59" fillId="0" borderId="47" xfId="0" applyNumberFormat="1" applyFont="1" applyFill="1" applyBorder="1" applyAlignment="1">
      <alignment vertical="center"/>
    </xf>
    <xf numFmtId="41" fontId="59" fillId="0" borderId="48" xfId="0" applyNumberFormat="1" applyFont="1" applyFill="1" applyBorder="1" applyAlignment="1">
      <alignment vertical="center"/>
    </xf>
    <xf numFmtId="41" fontId="59" fillId="0" borderId="37" xfId="0" applyNumberFormat="1" applyFont="1" applyFill="1" applyBorder="1" applyAlignment="1">
      <alignment vertical="center"/>
    </xf>
    <xf numFmtId="3" fontId="58" fillId="0" borderId="49" xfId="0" applyNumberFormat="1" applyFont="1" applyFill="1" applyBorder="1" applyAlignment="1">
      <alignment horizontal="center" vertical="center"/>
    </xf>
    <xf numFmtId="3" fontId="58" fillId="0" borderId="50" xfId="0" applyNumberFormat="1" applyFont="1" applyFill="1" applyBorder="1" applyAlignment="1">
      <alignment horizontal="center" vertical="center"/>
    </xf>
    <xf numFmtId="3" fontId="58" fillId="0" borderId="51" xfId="0" applyNumberFormat="1" applyFont="1" applyFill="1" applyBorder="1" applyAlignment="1">
      <alignment horizontal="center" vertical="center"/>
    </xf>
    <xf numFmtId="3" fontId="58" fillId="0" borderId="52" xfId="0" applyNumberFormat="1" applyFont="1" applyFill="1" applyBorder="1" applyAlignment="1">
      <alignment horizontal="center" vertical="center"/>
    </xf>
    <xf numFmtId="3" fontId="58" fillId="0" borderId="32" xfId="0" applyNumberFormat="1" applyFont="1" applyFill="1" applyBorder="1" applyAlignment="1">
      <alignment horizontal="center" vertical="center"/>
    </xf>
    <xf numFmtId="3" fontId="58" fillId="0" borderId="13" xfId="0" applyNumberFormat="1" applyFont="1" applyFill="1" applyBorder="1" applyAlignment="1">
      <alignment horizontal="center" vertical="center"/>
    </xf>
    <xf numFmtId="0" fontId="58" fillId="0" borderId="17" xfId="0" applyFont="1" applyFill="1" applyBorder="1" applyAlignment="1">
      <alignment horizontal="center" vertical="center"/>
    </xf>
    <xf numFmtId="3" fontId="58" fillId="0" borderId="39" xfId="0" applyNumberFormat="1" applyFont="1" applyFill="1" applyBorder="1" applyAlignment="1">
      <alignment horizontal="center" vertical="center"/>
    </xf>
    <xf numFmtId="3" fontId="58" fillId="0" borderId="53" xfId="0" applyNumberFormat="1" applyFont="1" applyFill="1" applyBorder="1" applyAlignment="1">
      <alignment horizontal="center" vertical="center"/>
    </xf>
    <xf numFmtId="3" fontId="58" fillId="0" borderId="54" xfId="0" applyNumberFormat="1" applyFont="1" applyFill="1" applyBorder="1" applyAlignment="1">
      <alignment horizontal="center" vertical="center"/>
    </xf>
    <xf numFmtId="3" fontId="58" fillId="0" borderId="55" xfId="0" applyNumberFormat="1" applyFont="1" applyFill="1" applyBorder="1" applyAlignment="1">
      <alignment horizontal="center" vertical="center"/>
    </xf>
    <xf numFmtId="3" fontId="58" fillId="0" borderId="48" xfId="0" applyNumberFormat="1" applyFont="1" applyFill="1" applyBorder="1" applyAlignment="1">
      <alignment horizontal="center" vertical="center"/>
    </xf>
    <xf numFmtId="3" fontId="58" fillId="0" borderId="56" xfId="0" applyNumberFormat="1" applyFont="1" applyFill="1" applyBorder="1" applyAlignment="1">
      <alignment horizontal="center" vertical="center"/>
    </xf>
    <xf numFmtId="3" fontId="58" fillId="0" borderId="57" xfId="0" applyNumberFormat="1" applyFont="1" applyFill="1" applyBorder="1" applyAlignment="1">
      <alignment horizontal="center" vertical="center"/>
    </xf>
    <xf numFmtId="3" fontId="58" fillId="0" borderId="58" xfId="0" applyNumberFormat="1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0" fontId="58" fillId="0" borderId="46" xfId="0" applyFont="1" applyFill="1" applyBorder="1" applyAlignment="1">
      <alignment horizontal="right" vertical="center"/>
    </xf>
    <xf numFmtId="38" fontId="58" fillId="0" borderId="0" xfId="52" applyFont="1" applyFill="1" applyAlignment="1">
      <alignment vertical="center"/>
    </xf>
    <xf numFmtId="41" fontId="59" fillId="0" borderId="17" xfId="0" applyNumberFormat="1" applyFont="1" applyFill="1" applyBorder="1" applyAlignment="1" applyProtection="1">
      <alignment horizontal="right" vertical="center"/>
      <protection/>
    </xf>
    <xf numFmtId="41" fontId="59" fillId="0" borderId="19" xfId="0" applyNumberFormat="1" applyFont="1" applyFill="1" applyBorder="1" applyAlignment="1" applyProtection="1">
      <alignment horizontal="right" vertical="center"/>
      <protection/>
    </xf>
    <xf numFmtId="41" fontId="59" fillId="0" borderId="0" xfId="0" applyNumberFormat="1" applyFont="1" applyFill="1" applyBorder="1" applyAlignment="1" applyProtection="1">
      <alignment horizontal="right" vertical="center"/>
      <protection/>
    </xf>
    <xf numFmtId="41" fontId="59" fillId="0" borderId="13" xfId="0" applyNumberFormat="1" applyFont="1" applyFill="1" applyBorder="1" applyAlignment="1" applyProtection="1">
      <alignment horizontal="right" vertical="center"/>
      <protection/>
    </xf>
    <xf numFmtId="41" fontId="59" fillId="0" borderId="0" xfId="0" applyNumberFormat="1" applyFont="1" applyFill="1" applyBorder="1" applyAlignment="1">
      <alignment horizontal="right" vertical="center"/>
    </xf>
    <xf numFmtId="41" fontId="59" fillId="0" borderId="13" xfId="0" applyNumberFormat="1" applyFont="1" applyFill="1" applyBorder="1" applyAlignment="1">
      <alignment horizontal="right" vertical="center"/>
    </xf>
    <xf numFmtId="0" fontId="58" fillId="0" borderId="0" xfId="0" applyFont="1" applyFill="1" applyAlignment="1">
      <alignment horizontal="distributed" vertical="center"/>
    </xf>
    <xf numFmtId="41" fontId="59" fillId="0" borderId="32" xfId="0" applyNumberFormat="1" applyFont="1" applyFill="1" applyBorder="1" applyAlignment="1">
      <alignment horizontal="right" vertical="center"/>
    </xf>
    <xf numFmtId="38" fontId="60" fillId="0" borderId="0" xfId="52" applyFont="1" applyFill="1" applyBorder="1" applyAlignment="1" applyProtection="1">
      <alignment horizontal="distributed" vertical="center"/>
      <protection/>
    </xf>
    <xf numFmtId="41" fontId="59" fillId="0" borderId="47" xfId="0" applyNumberFormat="1" applyFont="1" applyFill="1" applyBorder="1" applyAlignment="1">
      <alignment horizontal="right" vertical="center"/>
    </xf>
    <xf numFmtId="0" fontId="58" fillId="0" borderId="49" xfId="0" applyFont="1" applyFill="1" applyBorder="1" applyAlignment="1">
      <alignment horizontal="center" vertical="center"/>
    </xf>
    <xf numFmtId="0" fontId="54" fillId="0" borderId="50" xfId="0" applyFont="1" applyFill="1" applyBorder="1" applyAlignment="1">
      <alignment horizontal="center" vertical="center"/>
    </xf>
    <xf numFmtId="0" fontId="58" fillId="0" borderId="50" xfId="0" applyFont="1" applyFill="1" applyBorder="1" applyAlignment="1">
      <alignment horizontal="center" vertical="center"/>
    </xf>
    <xf numFmtId="0" fontId="58" fillId="0" borderId="41" xfId="0" applyFont="1" applyFill="1" applyBorder="1" applyAlignment="1">
      <alignment horizontal="center" vertical="center"/>
    </xf>
    <xf numFmtId="3" fontId="58" fillId="0" borderId="44" xfId="0" applyNumberFormat="1" applyFont="1" applyFill="1" applyBorder="1" applyAlignment="1">
      <alignment horizontal="center" vertical="center"/>
    </xf>
    <xf numFmtId="3" fontId="58" fillId="0" borderId="59" xfId="0" applyNumberFormat="1" applyFont="1" applyFill="1" applyBorder="1" applyAlignment="1">
      <alignment horizontal="center" vertical="center"/>
    </xf>
    <xf numFmtId="3" fontId="58" fillId="0" borderId="44" xfId="0" applyNumberFormat="1" applyFont="1" applyFill="1" applyBorder="1" applyAlignment="1">
      <alignment vertical="center"/>
    </xf>
    <xf numFmtId="3" fontId="58" fillId="0" borderId="45" xfId="0" applyNumberFormat="1" applyFont="1" applyFill="1" applyBorder="1" applyAlignment="1">
      <alignment horizontal="center" vertical="center"/>
    </xf>
    <xf numFmtId="3" fontId="58" fillId="0" borderId="46" xfId="0" applyNumberFormat="1" applyFont="1" applyFill="1" applyBorder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_平成１３年１歳６か月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16" sqref="H16"/>
    </sheetView>
  </sheetViews>
  <sheetFormatPr defaultColWidth="10.75390625" defaultRowHeight="18.75" customHeight="1"/>
  <cols>
    <col min="1" max="1" width="2.75390625" style="284" customWidth="1"/>
    <col min="2" max="2" width="13.75390625" style="284" customWidth="1"/>
    <col min="3" max="3" width="2.75390625" style="284" customWidth="1"/>
    <col min="4" max="10" width="10.25390625" style="284" customWidth="1"/>
    <col min="11" max="16384" width="10.75390625" style="284" customWidth="1"/>
  </cols>
  <sheetData>
    <row r="1" ht="18.75" customHeight="1">
      <c r="A1" s="329" t="s">
        <v>663</v>
      </c>
    </row>
    <row r="2" spans="4:10" ht="12.75" thickBot="1">
      <c r="D2" s="328"/>
      <c r="E2" s="328"/>
      <c r="F2" s="328"/>
      <c r="G2" s="328"/>
      <c r="H2" s="375"/>
      <c r="I2" s="375"/>
      <c r="J2" s="355" t="s">
        <v>662</v>
      </c>
    </row>
    <row r="3" spans="1:10" ht="18.75" customHeight="1" thickTop="1">
      <c r="A3" s="325"/>
      <c r="B3" s="325"/>
      <c r="C3" s="324"/>
      <c r="D3" s="374" t="s">
        <v>536</v>
      </c>
      <c r="E3" s="372" t="s">
        <v>661</v>
      </c>
      <c r="F3" s="373" t="s">
        <v>660</v>
      </c>
      <c r="G3" s="373" t="s">
        <v>659</v>
      </c>
      <c r="H3" s="372" t="s">
        <v>658</v>
      </c>
      <c r="I3" s="372" t="s">
        <v>657</v>
      </c>
      <c r="J3" s="371" t="s">
        <v>656</v>
      </c>
    </row>
    <row r="4" spans="1:10" ht="18.75" customHeight="1">
      <c r="A4" s="320"/>
      <c r="B4" s="320"/>
      <c r="C4" s="319"/>
      <c r="D4" s="370"/>
      <c r="E4" s="369"/>
      <c r="F4" s="343" t="s">
        <v>655</v>
      </c>
      <c r="G4" s="343" t="s">
        <v>654</v>
      </c>
      <c r="H4" s="369"/>
      <c r="I4" s="368"/>
      <c r="J4" s="367"/>
    </row>
    <row r="5" spans="1:12" ht="12.75" customHeight="1">
      <c r="A5" s="296"/>
      <c r="B5" s="295" t="s">
        <v>588</v>
      </c>
      <c r="C5" s="305"/>
      <c r="D5" s="366">
        <f>D6+D7</f>
        <v>13076</v>
      </c>
      <c r="E5" s="366">
        <f>E6+E7</f>
        <v>11970</v>
      </c>
      <c r="F5" s="366">
        <f>F6+F7</f>
        <v>902</v>
      </c>
      <c r="G5" s="366">
        <f>G6+G7</f>
        <v>131</v>
      </c>
      <c r="H5" s="366">
        <f>H6+H7</f>
        <v>58</v>
      </c>
      <c r="I5" s="366">
        <f>I6+I7</f>
        <v>15</v>
      </c>
      <c r="J5" s="366">
        <f>J6+J7</f>
        <v>0</v>
      </c>
      <c r="L5" s="285"/>
    </row>
    <row r="6" spans="1:12" ht="12.75" customHeight="1">
      <c r="A6" s="296"/>
      <c r="B6" s="295" t="s">
        <v>587</v>
      </c>
      <c r="C6" s="305"/>
      <c r="D6" s="361">
        <f>D10+D13+D18+D22+D25+D28+D33+D47+D54+D55+D58+D61</f>
        <v>11323</v>
      </c>
      <c r="E6" s="361">
        <f>E10+E13+E18+E22+E25+E28+E33+E47+E54+E55+E58+E61</f>
        <v>10351</v>
      </c>
      <c r="F6" s="361">
        <f>F10+F13+F18+F22+F25+F28+F33+F47+F54+F55+F58+F61</f>
        <v>807</v>
      </c>
      <c r="G6" s="361">
        <f>G10+G13+G18+G22+G25+G28+G33+G47+G54+G55+G58+G61</f>
        <v>106</v>
      </c>
      <c r="H6" s="361">
        <f>H10+H13+H18+H22+H25+H28+H33+H47+H54+H55+H58+H61</f>
        <v>44</v>
      </c>
      <c r="I6" s="361">
        <f>I10+I13+I18+I22+I25+I28+I33+I47+I54+I55+I58+I61</f>
        <v>15</v>
      </c>
      <c r="J6" s="361">
        <f>J10+J13+J18+J22+J25+J28+J33+J47+J54+J55+J58+J61</f>
        <v>0</v>
      </c>
      <c r="L6" s="285"/>
    </row>
    <row r="7" spans="1:12" ht="12.75" customHeight="1">
      <c r="A7" s="296"/>
      <c r="B7" s="295" t="s">
        <v>586</v>
      </c>
      <c r="C7" s="305"/>
      <c r="D7" s="361">
        <f>D14+D15+D19+D29+D30+D34+D35+D36+D39+D40+D41+D42+D43+D44+D48+D49+D50+D51+D62+D63+D64+D65+D66</f>
        <v>1753</v>
      </c>
      <c r="E7" s="361">
        <f>E14+E15+E19+E29+E30+E34+E35+E36+E39+E40+E41+E42+E43+E44+E48+E49+E50+E51+E62+E63+E64+E65+E66</f>
        <v>1619</v>
      </c>
      <c r="F7" s="361">
        <f>F14+F15+F19+F29+F30+F34+F35+F36+F39+F40+F41+F42+F43+F44+F48+F49+F50+F51+F62+F63+F64+F65+F66</f>
        <v>95</v>
      </c>
      <c r="G7" s="361">
        <f>G14+G15+G19+G29+G30+G34+G35+G36+G39+G40+G41+G42+G43+G44+G48+G49+G50+G51+G62+G63+G64+G65+G66</f>
        <v>25</v>
      </c>
      <c r="H7" s="361">
        <f>H14+H15+H19+H29+H30+H34+H35+H36+H39+H40+H41+H42+H43+H44+H48+H49+H50+H51+H62+H63+H64+H65+H66</f>
        <v>14</v>
      </c>
      <c r="I7" s="361">
        <f>I14+I15+I19+I29+I30+I34+I35+I36+I39+I40+I41+I42+I43+I44+I48+I49+I50+I51+I62+I63+I64+I65+I66</f>
        <v>0</v>
      </c>
      <c r="J7" s="361">
        <f>J14+J15+J19+J29+J30+J34+J35+J36+J39+J40+J41+J42+J43+J44+J48+J49+J50+J51+J62+J63+J64+J65+J66</f>
        <v>0</v>
      </c>
      <c r="L7" s="285"/>
    </row>
    <row r="8" spans="1:10" ht="12.75" customHeight="1">
      <c r="A8" s="296"/>
      <c r="B8" s="312"/>
      <c r="C8" s="305"/>
      <c r="D8" s="361"/>
      <c r="E8" s="361"/>
      <c r="F8" s="361"/>
      <c r="G8" s="361"/>
      <c r="H8" s="361"/>
      <c r="I8" s="361"/>
      <c r="J8" s="361"/>
    </row>
    <row r="9" spans="1:10" ht="12.75" customHeight="1">
      <c r="A9" s="298" t="s">
        <v>653</v>
      </c>
      <c r="B9" s="298"/>
      <c r="C9" s="310"/>
      <c r="D9" s="361">
        <f>D10</f>
        <v>2354</v>
      </c>
      <c r="E9" s="361">
        <f>E10</f>
        <v>2158</v>
      </c>
      <c r="F9" s="361">
        <f>F10</f>
        <v>169</v>
      </c>
      <c r="G9" s="361">
        <f>G10</f>
        <v>17</v>
      </c>
      <c r="H9" s="361">
        <f>H10</f>
        <v>9</v>
      </c>
      <c r="I9" s="361">
        <f>I10</f>
        <v>1</v>
      </c>
      <c r="J9" s="361">
        <f>J10</f>
        <v>0</v>
      </c>
    </row>
    <row r="10" spans="1:10" ht="12.75" customHeight="1">
      <c r="A10" s="296"/>
      <c r="B10" s="295" t="s">
        <v>584</v>
      </c>
      <c r="C10" s="296"/>
      <c r="D10" s="362">
        <v>2354</v>
      </c>
      <c r="E10" s="361">
        <v>2158</v>
      </c>
      <c r="F10" s="361">
        <v>169</v>
      </c>
      <c r="G10" s="361">
        <v>17</v>
      </c>
      <c r="H10" s="361">
        <v>9</v>
      </c>
      <c r="I10" s="359">
        <v>1</v>
      </c>
      <c r="J10" s="359">
        <v>0</v>
      </c>
    </row>
    <row r="11" spans="1:10" ht="12.75" customHeight="1">
      <c r="A11" s="296"/>
      <c r="B11" s="296"/>
      <c r="C11" s="296"/>
      <c r="D11" s="362"/>
      <c r="E11" s="361"/>
      <c r="F11" s="361"/>
      <c r="G11" s="361"/>
      <c r="H11" s="361"/>
      <c r="I11" s="361"/>
      <c r="J11" s="361"/>
    </row>
    <row r="12" spans="1:10" ht="12.75" customHeight="1">
      <c r="A12" s="298" t="s">
        <v>583</v>
      </c>
      <c r="B12" s="298"/>
      <c r="C12" s="298"/>
      <c r="D12" s="362">
        <f>D13+D14+D15</f>
        <v>699</v>
      </c>
      <c r="E12" s="361">
        <f>E13+E14+E15</f>
        <v>622</v>
      </c>
      <c r="F12" s="361">
        <f>F13+F14+F15</f>
        <v>59</v>
      </c>
      <c r="G12" s="361">
        <f>G13+G14+G15</f>
        <v>14</v>
      </c>
      <c r="H12" s="361">
        <f>H13+H14+H15</f>
        <v>4</v>
      </c>
      <c r="I12" s="361">
        <f>I13+I14+I15</f>
        <v>0</v>
      </c>
      <c r="J12" s="361">
        <f>J13+J14+J15</f>
        <v>0</v>
      </c>
    </row>
    <row r="13" spans="1:10" ht="12.75" customHeight="1">
      <c r="A13" s="296"/>
      <c r="B13" s="295" t="s">
        <v>582</v>
      </c>
      <c r="C13" s="296"/>
      <c r="D13" s="360">
        <v>410</v>
      </c>
      <c r="E13" s="359">
        <v>348</v>
      </c>
      <c r="F13" s="359">
        <v>47</v>
      </c>
      <c r="G13" s="359">
        <v>13</v>
      </c>
      <c r="H13" s="359">
        <v>2</v>
      </c>
      <c r="I13" s="359">
        <v>0</v>
      </c>
      <c r="J13" s="359">
        <v>0</v>
      </c>
    </row>
    <row r="14" spans="1:10" ht="12.75" customHeight="1">
      <c r="A14" s="296"/>
      <c r="B14" s="295" t="s">
        <v>581</v>
      </c>
      <c r="C14" s="296"/>
      <c r="D14" s="360">
        <v>97</v>
      </c>
      <c r="E14" s="359">
        <v>88</v>
      </c>
      <c r="F14" s="359">
        <v>6</v>
      </c>
      <c r="G14" s="359">
        <v>1</v>
      </c>
      <c r="H14" s="359">
        <v>2</v>
      </c>
      <c r="I14" s="359">
        <v>0</v>
      </c>
      <c r="J14" s="359">
        <v>0</v>
      </c>
    </row>
    <row r="15" spans="1:10" ht="12.75" customHeight="1">
      <c r="A15" s="296"/>
      <c r="B15" s="295" t="s">
        <v>580</v>
      </c>
      <c r="C15" s="296"/>
      <c r="D15" s="360">
        <v>192</v>
      </c>
      <c r="E15" s="359">
        <v>186</v>
      </c>
      <c r="F15" s="359">
        <v>6</v>
      </c>
      <c r="G15" s="359">
        <v>0</v>
      </c>
      <c r="H15" s="359">
        <v>0</v>
      </c>
      <c r="I15" s="359">
        <v>0</v>
      </c>
      <c r="J15" s="359">
        <v>0</v>
      </c>
    </row>
    <row r="16" spans="1:10" ht="12.75" customHeight="1">
      <c r="A16" s="296"/>
      <c r="B16" s="296"/>
      <c r="C16" s="296"/>
      <c r="D16" s="362"/>
      <c r="E16" s="361"/>
      <c r="F16" s="361"/>
      <c r="G16" s="361"/>
      <c r="H16" s="361"/>
      <c r="I16" s="361"/>
      <c r="J16" s="361"/>
    </row>
    <row r="17" spans="1:10" ht="12.75" customHeight="1">
      <c r="A17" s="298" t="s">
        <v>579</v>
      </c>
      <c r="B17" s="298"/>
      <c r="C17" s="298"/>
      <c r="D17" s="362">
        <f>D18+D19</f>
        <v>1983</v>
      </c>
      <c r="E17" s="361">
        <f>E18+E19</f>
        <v>1810</v>
      </c>
      <c r="F17" s="361">
        <f>F18+F19</f>
        <v>141</v>
      </c>
      <c r="G17" s="361">
        <f>G18+G19</f>
        <v>22</v>
      </c>
      <c r="H17" s="361">
        <f>H18+H19</f>
        <v>9</v>
      </c>
      <c r="I17" s="361">
        <f>I18+I19</f>
        <v>1</v>
      </c>
      <c r="J17" s="361">
        <f>J18+J19</f>
        <v>0</v>
      </c>
    </row>
    <row r="18" spans="1:10" ht="12.75" customHeight="1">
      <c r="A18" s="363"/>
      <c r="B18" s="295" t="s">
        <v>578</v>
      </c>
      <c r="C18" s="363"/>
      <c r="D18" s="360">
        <v>1734</v>
      </c>
      <c r="E18" s="359">
        <v>1580</v>
      </c>
      <c r="F18" s="359">
        <v>127</v>
      </c>
      <c r="G18" s="359">
        <v>20</v>
      </c>
      <c r="H18" s="359">
        <v>6</v>
      </c>
      <c r="I18" s="359">
        <v>1</v>
      </c>
      <c r="J18" s="359">
        <v>0</v>
      </c>
    </row>
    <row r="19" spans="1:10" ht="12.75" customHeight="1">
      <c r="A19" s="363"/>
      <c r="B19" s="295" t="s">
        <v>577</v>
      </c>
      <c r="C19" s="363"/>
      <c r="D19" s="360">
        <v>249</v>
      </c>
      <c r="E19" s="359">
        <v>230</v>
      </c>
      <c r="F19" s="359">
        <v>14</v>
      </c>
      <c r="G19" s="359">
        <v>2</v>
      </c>
      <c r="H19" s="359">
        <v>3</v>
      </c>
      <c r="I19" s="359">
        <v>0</v>
      </c>
      <c r="J19" s="359">
        <v>0</v>
      </c>
    </row>
    <row r="20" spans="1:10" ht="12.75" customHeight="1">
      <c r="A20" s="363"/>
      <c r="B20" s="295"/>
      <c r="C20" s="363"/>
      <c r="D20" s="362"/>
      <c r="E20" s="361"/>
      <c r="F20" s="361"/>
      <c r="G20" s="361"/>
      <c r="H20" s="361"/>
      <c r="I20" s="361"/>
      <c r="J20" s="361"/>
    </row>
    <row r="21" spans="1:10" ht="12.75" customHeight="1">
      <c r="A21" s="298" t="s">
        <v>652</v>
      </c>
      <c r="B21" s="298"/>
      <c r="C21" s="298"/>
      <c r="D21" s="362">
        <f>D22</f>
        <v>2786</v>
      </c>
      <c r="E21" s="361">
        <f>E22</f>
        <v>2582</v>
      </c>
      <c r="F21" s="361">
        <f>F22</f>
        <v>169</v>
      </c>
      <c r="G21" s="361">
        <f>G22</f>
        <v>20</v>
      </c>
      <c r="H21" s="361">
        <f>H22</f>
        <v>10</v>
      </c>
      <c r="I21" s="361">
        <f>I22</f>
        <v>5</v>
      </c>
      <c r="J21" s="361">
        <f>J22</f>
        <v>0</v>
      </c>
    </row>
    <row r="22" spans="1:10" ht="12.75" customHeight="1">
      <c r="A22" s="296"/>
      <c r="B22" s="295" t="s">
        <v>575</v>
      </c>
      <c r="C22" s="296"/>
      <c r="D22" s="362">
        <v>2786</v>
      </c>
      <c r="E22" s="361">
        <v>2582</v>
      </c>
      <c r="F22" s="361">
        <v>169</v>
      </c>
      <c r="G22" s="361">
        <v>20</v>
      </c>
      <c r="H22" s="361">
        <v>10</v>
      </c>
      <c r="I22" s="361">
        <v>5</v>
      </c>
      <c r="J22" s="359">
        <v>0</v>
      </c>
    </row>
    <row r="23" spans="1:10" ht="12.75" customHeight="1">
      <c r="A23" s="296"/>
      <c r="B23" s="295"/>
      <c r="C23" s="296"/>
      <c r="D23" s="360"/>
      <c r="E23" s="359"/>
      <c r="F23" s="359"/>
      <c r="G23" s="359"/>
      <c r="H23" s="359"/>
      <c r="I23" s="359"/>
      <c r="J23" s="359"/>
    </row>
    <row r="24" spans="1:10" ht="12.75" customHeight="1">
      <c r="A24" s="309" t="s">
        <v>651</v>
      </c>
      <c r="B24" s="242"/>
      <c r="C24" s="241"/>
      <c r="D24" s="360">
        <f>D25</f>
        <v>244</v>
      </c>
      <c r="E24" s="359">
        <f>E25</f>
        <v>218</v>
      </c>
      <c r="F24" s="359">
        <f>F25</f>
        <v>22</v>
      </c>
      <c r="G24" s="359">
        <f>G25</f>
        <v>3</v>
      </c>
      <c r="H24" s="359">
        <f>H25</f>
        <v>1</v>
      </c>
      <c r="I24" s="359">
        <f>I25</f>
        <v>0</v>
      </c>
      <c r="J24" s="359">
        <f>J25</f>
        <v>0</v>
      </c>
    </row>
    <row r="25" spans="1:10" ht="12.75" customHeight="1">
      <c r="A25" s="296"/>
      <c r="B25" s="295" t="s">
        <v>573</v>
      </c>
      <c r="C25" s="296"/>
      <c r="D25" s="360">
        <v>244</v>
      </c>
      <c r="E25" s="359">
        <v>218</v>
      </c>
      <c r="F25" s="359">
        <v>22</v>
      </c>
      <c r="G25" s="359">
        <v>3</v>
      </c>
      <c r="H25" s="359">
        <v>1</v>
      </c>
      <c r="I25" s="359">
        <v>0</v>
      </c>
      <c r="J25" s="359">
        <v>0</v>
      </c>
    </row>
    <row r="26" spans="1:10" ht="12.75" customHeight="1">
      <c r="A26" s="296"/>
      <c r="B26" s="296"/>
      <c r="C26" s="296"/>
      <c r="D26" s="362"/>
      <c r="E26" s="361"/>
      <c r="F26" s="361"/>
      <c r="G26" s="361"/>
      <c r="H26" s="361"/>
      <c r="I26" s="361"/>
      <c r="J26" s="361"/>
    </row>
    <row r="27" spans="1:10" ht="12.75" customHeight="1">
      <c r="A27" s="298" t="s">
        <v>572</v>
      </c>
      <c r="B27" s="298"/>
      <c r="C27" s="298"/>
      <c r="D27" s="362">
        <f>D28+D29+D30</f>
        <v>360</v>
      </c>
      <c r="E27" s="361">
        <f>E28+E29+E30</f>
        <v>339</v>
      </c>
      <c r="F27" s="361">
        <f>F28+F29+F30</f>
        <v>18</v>
      </c>
      <c r="G27" s="361">
        <f>G28+G29+G30</f>
        <v>1</v>
      </c>
      <c r="H27" s="361">
        <f>H28+H29+H30</f>
        <v>2</v>
      </c>
      <c r="I27" s="361">
        <f>I28+I29+I30</f>
        <v>0</v>
      </c>
      <c r="J27" s="361">
        <f>J28+J29+J30</f>
        <v>0</v>
      </c>
    </row>
    <row r="28" spans="1:10" ht="12.75" customHeight="1">
      <c r="A28" s="296"/>
      <c r="B28" s="295" t="s">
        <v>571</v>
      </c>
      <c r="C28" s="296"/>
      <c r="D28" s="360">
        <v>353</v>
      </c>
      <c r="E28" s="359">
        <v>332</v>
      </c>
      <c r="F28" s="359">
        <v>18</v>
      </c>
      <c r="G28" s="359">
        <v>1</v>
      </c>
      <c r="H28" s="359">
        <v>2</v>
      </c>
      <c r="I28" s="359">
        <v>0</v>
      </c>
      <c r="J28" s="359">
        <v>0</v>
      </c>
    </row>
    <row r="29" spans="1:10" ht="12.75" customHeight="1">
      <c r="A29" s="296"/>
      <c r="B29" s="295" t="s">
        <v>633</v>
      </c>
      <c r="C29" s="296"/>
      <c r="D29" s="360">
        <v>6</v>
      </c>
      <c r="E29" s="359">
        <v>6</v>
      </c>
      <c r="F29" s="359">
        <v>0</v>
      </c>
      <c r="G29" s="359">
        <v>0</v>
      </c>
      <c r="H29" s="359">
        <v>0</v>
      </c>
      <c r="I29" s="359">
        <v>0</v>
      </c>
      <c r="J29" s="359">
        <v>0</v>
      </c>
    </row>
    <row r="30" spans="1:10" ht="12.75" customHeight="1">
      <c r="A30" s="296"/>
      <c r="B30" s="295" t="s">
        <v>650</v>
      </c>
      <c r="C30" s="296"/>
      <c r="D30" s="360">
        <v>1</v>
      </c>
      <c r="E30" s="359">
        <v>1</v>
      </c>
      <c r="F30" s="359">
        <v>0</v>
      </c>
      <c r="G30" s="359">
        <v>0</v>
      </c>
      <c r="H30" s="359">
        <v>0</v>
      </c>
      <c r="I30" s="359">
        <v>0</v>
      </c>
      <c r="J30" s="359">
        <v>0</v>
      </c>
    </row>
    <row r="31" spans="1:10" ht="12.75" customHeight="1">
      <c r="A31" s="296"/>
      <c r="C31" s="296"/>
      <c r="D31" s="362"/>
      <c r="E31" s="361"/>
      <c r="F31" s="361"/>
      <c r="G31" s="361"/>
      <c r="H31" s="361"/>
      <c r="I31" s="361"/>
      <c r="J31" s="361"/>
    </row>
    <row r="32" spans="1:10" ht="12.75" customHeight="1">
      <c r="A32" s="298" t="s">
        <v>568</v>
      </c>
      <c r="B32" s="298"/>
      <c r="C32" s="298"/>
      <c r="D32" s="362">
        <f>D33+D34+D35+D36</f>
        <v>306</v>
      </c>
      <c r="E32" s="361">
        <f>E33+E34+E35+E36</f>
        <v>246</v>
      </c>
      <c r="F32" s="361">
        <f>F33+F34+F35+F36</f>
        <v>57</v>
      </c>
      <c r="G32" s="361">
        <f>G33+G34+G35+G36</f>
        <v>2</v>
      </c>
      <c r="H32" s="361">
        <f>H33+H34+H35+H36</f>
        <v>1</v>
      </c>
      <c r="I32" s="361">
        <f>I33+I34+I35+I36</f>
        <v>0</v>
      </c>
      <c r="J32" s="361">
        <f>J33+J34+J35+J36</f>
        <v>0</v>
      </c>
    </row>
    <row r="33" spans="1:10" ht="12.75" customHeight="1">
      <c r="A33" s="296"/>
      <c r="B33" s="295" t="s">
        <v>567</v>
      </c>
      <c r="C33" s="296"/>
      <c r="D33" s="360">
        <v>231</v>
      </c>
      <c r="E33" s="359">
        <v>183</v>
      </c>
      <c r="F33" s="359">
        <v>45</v>
      </c>
      <c r="G33" s="359">
        <v>2</v>
      </c>
      <c r="H33" s="359">
        <v>1</v>
      </c>
      <c r="I33" s="359">
        <v>0</v>
      </c>
      <c r="J33" s="359">
        <v>0</v>
      </c>
    </row>
    <row r="34" spans="1:10" ht="12.75" customHeight="1">
      <c r="A34" s="296"/>
      <c r="B34" s="295" t="s">
        <v>566</v>
      </c>
      <c r="C34" s="296"/>
      <c r="D34" s="360">
        <v>19</v>
      </c>
      <c r="E34" s="359">
        <v>13</v>
      </c>
      <c r="F34" s="359">
        <v>6</v>
      </c>
      <c r="G34" s="359">
        <v>0</v>
      </c>
      <c r="H34" s="359">
        <v>0</v>
      </c>
      <c r="I34" s="359">
        <v>0</v>
      </c>
      <c r="J34" s="359">
        <v>0</v>
      </c>
    </row>
    <row r="35" spans="1:10" ht="12.75" customHeight="1">
      <c r="A35" s="296"/>
      <c r="B35" s="295" t="s">
        <v>565</v>
      </c>
      <c r="C35" s="296"/>
      <c r="D35" s="360">
        <v>1</v>
      </c>
      <c r="E35" s="359">
        <v>1</v>
      </c>
      <c r="F35" s="359">
        <v>0</v>
      </c>
      <c r="G35" s="359">
        <v>0</v>
      </c>
      <c r="H35" s="359">
        <v>0</v>
      </c>
      <c r="I35" s="359">
        <v>0</v>
      </c>
      <c r="J35" s="359">
        <v>0</v>
      </c>
    </row>
    <row r="36" spans="1:10" ht="12.75" customHeight="1">
      <c r="A36" s="296"/>
      <c r="B36" s="295" t="s">
        <v>564</v>
      </c>
      <c r="C36" s="296"/>
      <c r="D36" s="360">
        <v>55</v>
      </c>
      <c r="E36" s="359">
        <v>49</v>
      </c>
      <c r="F36" s="359">
        <v>6</v>
      </c>
      <c r="G36" s="359">
        <v>0</v>
      </c>
      <c r="H36" s="359">
        <v>0</v>
      </c>
      <c r="I36" s="359">
        <v>0</v>
      </c>
      <c r="J36" s="359">
        <v>0</v>
      </c>
    </row>
    <row r="37" spans="1:10" ht="12.75" customHeight="1">
      <c r="A37" s="301"/>
      <c r="B37" s="301"/>
      <c r="C37" s="301"/>
      <c r="D37" s="362"/>
      <c r="E37" s="361"/>
      <c r="F37" s="361"/>
      <c r="G37" s="361"/>
      <c r="H37" s="361"/>
      <c r="I37" s="361"/>
      <c r="J37" s="361"/>
    </row>
    <row r="38" spans="1:10" ht="12.75" customHeight="1">
      <c r="A38" s="298" t="s">
        <v>649</v>
      </c>
      <c r="B38" s="298"/>
      <c r="C38" s="298"/>
      <c r="D38" s="362">
        <f>D39+D40+D41+D42+D43+D44</f>
        <v>242</v>
      </c>
      <c r="E38" s="361">
        <f>E39+E40+E41+E42+E43+E44</f>
        <v>217</v>
      </c>
      <c r="F38" s="361">
        <f>F39+F40+F41+F42+F43+F44</f>
        <v>19</v>
      </c>
      <c r="G38" s="361">
        <f>G39+G40+G41+G42+G43+G44</f>
        <v>5</v>
      </c>
      <c r="H38" s="361">
        <f>H39+H40+H41+H42+H43+H44</f>
        <v>1</v>
      </c>
      <c r="I38" s="361">
        <f>I39+I40+I41+I42+I43+I44</f>
        <v>0</v>
      </c>
      <c r="J38" s="361">
        <f>J39+J40+J41+J42+J43+J44</f>
        <v>0</v>
      </c>
    </row>
    <row r="39" spans="1:10" ht="12.75" customHeight="1">
      <c r="A39" s="296"/>
      <c r="B39" s="295" t="s">
        <v>562</v>
      </c>
      <c r="C39" s="296"/>
      <c r="D39" s="360">
        <v>68</v>
      </c>
      <c r="E39" s="359">
        <v>63</v>
      </c>
      <c r="F39" s="359">
        <v>3</v>
      </c>
      <c r="G39" s="359">
        <v>2</v>
      </c>
      <c r="H39" s="359">
        <v>0</v>
      </c>
      <c r="I39" s="359">
        <v>0</v>
      </c>
      <c r="J39" s="359">
        <v>0</v>
      </c>
    </row>
    <row r="40" spans="1:10" ht="12.75" customHeight="1">
      <c r="A40" s="296"/>
      <c r="B40" s="295" t="s">
        <v>561</v>
      </c>
      <c r="C40" s="296"/>
      <c r="D40" s="360">
        <v>25</v>
      </c>
      <c r="E40" s="359">
        <v>21</v>
      </c>
      <c r="F40" s="359">
        <v>3</v>
      </c>
      <c r="G40" s="359">
        <v>1</v>
      </c>
      <c r="H40" s="359">
        <v>0</v>
      </c>
      <c r="I40" s="359">
        <v>0</v>
      </c>
      <c r="J40" s="359">
        <v>0</v>
      </c>
    </row>
    <row r="41" spans="1:10" ht="12.75" customHeight="1">
      <c r="A41" s="296"/>
      <c r="B41" s="295" t="s">
        <v>559</v>
      </c>
      <c r="C41" s="296"/>
      <c r="D41" s="360">
        <v>54</v>
      </c>
      <c r="E41" s="359">
        <v>47</v>
      </c>
      <c r="F41" s="359">
        <v>6</v>
      </c>
      <c r="G41" s="359">
        <v>0</v>
      </c>
      <c r="H41" s="359">
        <v>1</v>
      </c>
      <c r="I41" s="359">
        <v>0</v>
      </c>
      <c r="J41" s="359">
        <v>0</v>
      </c>
    </row>
    <row r="42" spans="1:10" ht="12.75" customHeight="1">
      <c r="A42" s="296"/>
      <c r="B42" s="295" t="s">
        <v>558</v>
      </c>
      <c r="C42" s="296"/>
      <c r="D42" s="360">
        <v>25</v>
      </c>
      <c r="E42" s="359">
        <v>23</v>
      </c>
      <c r="F42" s="359">
        <v>2</v>
      </c>
      <c r="G42" s="359">
        <v>0</v>
      </c>
      <c r="H42" s="359">
        <v>0</v>
      </c>
      <c r="I42" s="359">
        <v>0</v>
      </c>
      <c r="J42" s="359">
        <v>0</v>
      </c>
    </row>
    <row r="43" spans="1:10" ht="12.75" customHeight="1">
      <c r="A43" s="296"/>
      <c r="B43" s="295" t="s">
        <v>557</v>
      </c>
      <c r="C43" s="296"/>
      <c r="D43" s="360">
        <v>20</v>
      </c>
      <c r="E43" s="359">
        <v>19</v>
      </c>
      <c r="F43" s="359">
        <v>1</v>
      </c>
      <c r="G43" s="359">
        <v>0</v>
      </c>
      <c r="H43" s="359">
        <v>0</v>
      </c>
      <c r="I43" s="359">
        <v>0</v>
      </c>
      <c r="J43" s="359">
        <v>0</v>
      </c>
    </row>
    <row r="44" spans="1:10" ht="12.75" customHeight="1">
      <c r="A44" s="296"/>
      <c r="B44" s="295" t="s">
        <v>648</v>
      </c>
      <c r="C44" s="296"/>
      <c r="D44" s="360">
        <v>50</v>
      </c>
      <c r="E44" s="359">
        <v>44</v>
      </c>
      <c r="F44" s="359">
        <v>4</v>
      </c>
      <c r="G44" s="359">
        <v>2</v>
      </c>
      <c r="H44" s="359">
        <v>0</v>
      </c>
      <c r="I44" s="359">
        <v>0</v>
      </c>
      <c r="J44" s="359">
        <v>0</v>
      </c>
    </row>
    <row r="45" spans="1:10" s="301" customFormat="1" ht="12.75" customHeight="1">
      <c r="A45" s="296"/>
      <c r="B45" s="295"/>
      <c r="C45" s="296"/>
      <c r="D45" s="359"/>
      <c r="E45" s="359"/>
      <c r="F45" s="359"/>
      <c r="G45" s="359"/>
      <c r="H45" s="359"/>
      <c r="I45" s="359"/>
      <c r="J45" s="359"/>
    </row>
    <row r="46" spans="1:10" ht="12.75" customHeight="1">
      <c r="A46" s="365" t="s">
        <v>647</v>
      </c>
      <c r="B46" s="365"/>
      <c r="C46" s="365"/>
      <c r="D46" s="364">
        <f>D47+D48+D49+D50+D51</f>
        <v>422</v>
      </c>
      <c r="E46" s="361">
        <f>E47+E48+E49+E50+E51</f>
        <v>376</v>
      </c>
      <c r="F46" s="361">
        <f>F47+F48+F49+F50+F51</f>
        <v>40</v>
      </c>
      <c r="G46" s="361">
        <f>G47+G48+G49+G50+G51</f>
        <v>4</v>
      </c>
      <c r="H46" s="361">
        <f>H47+H48+H49+H50+H51</f>
        <v>2</v>
      </c>
      <c r="I46" s="361">
        <f>I47+I48+I49+I50+I51</f>
        <v>0</v>
      </c>
      <c r="J46" s="361">
        <f>J47+J48+J49+J50+J51</f>
        <v>0</v>
      </c>
    </row>
    <row r="47" spans="1:10" ht="12.75" customHeight="1">
      <c r="A47" s="363"/>
      <c r="B47" s="295" t="s">
        <v>532</v>
      </c>
      <c r="C47" s="363"/>
      <c r="D47" s="360">
        <v>251</v>
      </c>
      <c r="E47" s="359">
        <v>223</v>
      </c>
      <c r="F47" s="359">
        <v>26</v>
      </c>
      <c r="G47" s="359">
        <v>0</v>
      </c>
      <c r="H47" s="359">
        <v>2</v>
      </c>
      <c r="I47" s="359">
        <v>0</v>
      </c>
      <c r="J47" s="359">
        <v>0</v>
      </c>
    </row>
    <row r="48" spans="1:10" ht="12.75" customHeight="1">
      <c r="A48" s="363"/>
      <c r="B48" s="295" t="s">
        <v>531</v>
      </c>
      <c r="C48" s="363"/>
      <c r="D48" s="360">
        <v>24</v>
      </c>
      <c r="E48" s="359">
        <v>21</v>
      </c>
      <c r="F48" s="359">
        <v>3</v>
      </c>
      <c r="G48" s="359">
        <v>0</v>
      </c>
      <c r="H48" s="359">
        <v>0</v>
      </c>
      <c r="I48" s="359">
        <v>0</v>
      </c>
      <c r="J48" s="359">
        <v>0</v>
      </c>
    </row>
    <row r="49" spans="1:10" ht="12.75" customHeight="1">
      <c r="A49" s="363"/>
      <c r="B49" s="295" t="s">
        <v>530</v>
      </c>
      <c r="C49" s="363"/>
      <c r="D49" s="360">
        <v>16</v>
      </c>
      <c r="E49" s="359">
        <v>14</v>
      </c>
      <c r="F49" s="359">
        <v>1</v>
      </c>
      <c r="G49" s="359">
        <v>1</v>
      </c>
      <c r="H49" s="359">
        <v>0</v>
      </c>
      <c r="I49" s="359">
        <v>0</v>
      </c>
      <c r="J49" s="359">
        <v>0</v>
      </c>
    </row>
    <row r="50" spans="1:10" ht="12.75" customHeight="1">
      <c r="A50" s="363"/>
      <c r="B50" s="295" t="s">
        <v>529</v>
      </c>
      <c r="C50" s="363"/>
      <c r="D50" s="360">
        <v>49</v>
      </c>
      <c r="E50" s="359">
        <v>41</v>
      </c>
      <c r="F50" s="359">
        <v>5</v>
      </c>
      <c r="G50" s="359">
        <v>3</v>
      </c>
      <c r="H50" s="359">
        <v>0</v>
      </c>
      <c r="I50" s="359">
        <v>0</v>
      </c>
      <c r="J50" s="359">
        <v>0</v>
      </c>
    </row>
    <row r="51" spans="1:10" ht="12.75" customHeight="1">
      <c r="A51" s="363"/>
      <c r="B51" s="295" t="s">
        <v>646</v>
      </c>
      <c r="C51" s="363"/>
      <c r="D51" s="360">
        <v>82</v>
      </c>
      <c r="E51" s="359">
        <v>77</v>
      </c>
      <c r="F51" s="359">
        <v>5</v>
      </c>
      <c r="G51" s="359">
        <v>0</v>
      </c>
      <c r="H51" s="359">
        <v>0</v>
      </c>
      <c r="I51" s="359">
        <v>0</v>
      </c>
      <c r="J51" s="359">
        <v>0</v>
      </c>
    </row>
    <row r="52" spans="1:10" ht="12.75" customHeight="1">
      <c r="A52" s="363"/>
      <c r="B52" s="295"/>
      <c r="C52" s="363"/>
      <c r="D52" s="362"/>
      <c r="E52" s="361"/>
      <c r="F52" s="361"/>
      <c r="G52" s="361"/>
      <c r="H52" s="361"/>
      <c r="I52" s="361"/>
      <c r="J52" s="361"/>
    </row>
    <row r="53" spans="1:10" ht="12.75" customHeight="1">
      <c r="A53" s="298" t="s">
        <v>527</v>
      </c>
      <c r="B53" s="298"/>
      <c r="C53" s="298"/>
      <c r="D53" s="362">
        <f>D54+D55</f>
        <v>802</v>
      </c>
      <c r="E53" s="361">
        <f>E54+E55</f>
        <v>734</v>
      </c>
      <c r="F53" s="361">
        <f>F54+F55</f>
        <v>56</v>
      </c>
      <c r="G53" s="361">
        <f>G54+G55</f>
        <v>9</v>
      </c>
      <c r="H53" s="361">
        <f>H54+H55</f>
        <v>3</v>
      </c>
      <c r="I53" s="361">
        <f>I54+I55</f>
        <v>0</v>
      </c>
      <c r="J53" s="361">
        <f>J54+J55</f>
        <v>0</v>
      </c>
    </row>
    <row r="54" spans="1:10" ht="12.75" customHeight="1">
      <c r="A54" s="296"/>
      <c r="B54" s="295" t="s">
        <v>526</v>
      </c>
      <c r="C54" s="296"/>
      <c r="D54" s="360">
        <v>501</v>
      </c>
      <c r="E54" s="359">
        <v>461</v>
      </c>
      <c r="F54" s="359">
        <v>34</v>
      </c>
      <c r="G54" s="359">
        <v>4</v>
      </c>
      <c r="H54" s="359">
        <v>2</v>
      </c>
      <c r="I54" s="359">
        <v>0</v>
      </c>
      <c r="J54" s="359">
        <v>0</v>
      </c>
    </row>
    <row r="55" spans="1:10" ht="12.75" customHeight="1">
      <c r="A55" s="296"/>
      <c r="B55" s="295" t="s">
        <v>645</v>
      </c>
      <c r="C55" s="296"/>
      <c r="D55" s="360">
        <v>301</v>
      </c>
      <c r="E55" s="359">
        <v>273</v>
      </c>
      <c r="F55" s="359">
        <v>22</v>
      </c>
      <c r="G55" s="359">
        <v>5</v>
      </c>
      <c r="H55" s="359">
        <v>1</v>
      </c>
      <c r="I55" s="359">
        <v>0</v>
      </c>
      <c r="J55" s="359">
        <v>0</v>
      </c>
    </row>
    <row r="56" spans="1:10" ht="12.75" customHeight="1">
      <c r="A56" s="296"/>
      <c r="B56" s="295"/>
      <c r="C56" s="296"/>
      <c r="D56" s="362"/>
      <c r="E56" s="361"/>
      <c r="F56" s="361"/>
      <c r="G56" s="361"/>
      <c r="H56" s="361"/>
      <c r="I56" s="361"/>
      <c r="J56" s="361"/>
    </row>
    <row r="57" spans="1:10" ht="12.75" customHeight="1">
      <c r="A57" s="298" t="s">
        <v>644</v>
      </c>
      <c r="B57" s="298"/>
      <c r="C57" s="298"/>
      <c r="D57" s="362">
        <f>D58</f>
        <v>1677</v>
      </c>
      <c r="E57" s="361">
        <f>E58</f>
        <v>1541</v>
      </c>
      <c r="F57" s="361">
        <f>F58</f>
        <v>107</v>
      </c>
      <c r="G57" s="361">
        <f>G58</f>
        <v>19</v>
      </c>
      <c r="H57" s="361">
        <f>H58</f>
        <v>7</v>
      </c>
      <c r="I57" s="361">
        <f>I58</f>
        <v>3</v>
      </c>
      <c r="J57" s="361">
        <f>J58</f>
        <v>0</v>
      </c>
    </row>
    <row r="58" spans="1:10" ht="12.75" customHeight="1">
      <c r="A58" s="296"/>
      <c r="B58" s="295" t="s">
        <v>523</v>
      </c>
      <c r="C58" s="296"/>
      <c r="D58" s="362">
        <v>1677</v>
      </c>
      <c r="E58" s="361">
        <v>1541</v>
      </c>
      <c r="F58" s="361">
        <v>107</v>
      </c>
      <c r="G58" s="361">
        <v>19</v>
      </c>
      <c r="H58" s="361">
        <v>7</v>
      </c>
      <c r="I58" s="361">
        <v>3</v>
      </c>
      <c r="J58" s="361">
        <v>0</v>
      </c>
    </row>
    <row r="59" spans="1:10" ht="12.75" customHeight="1">
      <c r="A59" s="296"/>
      <c r="B59" s="295"/>
      <c r="C59" s="296"/>
      <c r="D59" s="362"/>
      <c r="E59" s="361"/>
      <c r="F59" s="361"/>
      <c r="G59" s="361"/>
      <c r="H59" s="361"/>
      <c r="I59" s="361"/>
      <c r="J59" s="361"/>
    </row>
    <row r="60" spans="1:10" ht="12.75" customHeight="1">
      <c r="A60" s="298" t="s">
        <v>522</v>
      </c>
      <c r="B60" s="298"/>
      <c r="C60" s="298"/>
      <c r="D60" s="362">
        <f>D61+D62+D63+D64+D65+D66</f>
        <v>1201</v>
      </c>
      <c r="E60" s="361">
        <f>E61+E62+E63+E64+E65+E66</f>
        <v>1127</v>
      </c>
      <c r="F60" s="361">
        <f>F61+F62+F63+F64+F65+F66</f>
        <v>45</v>
      </c>
      <c r="G60" s="361">
        <f>G61+G62+G63+G64+G65+G66</f>
        <v>15</v>
      </c>
      <c r="H60" s="361">
        <f>H61+H62+H63+H64+H65+H66</f>
        <v>9</v>
      </c>
      <c r="I60" s="361">
        <f>I61+I62+I63+I64+I65+I66</f>
        <v>5</v>
      </c>
      <c r="J60" s="361">
        <f>J61+J62+J63+J64+J65+J66</f>
        <v>0</v>
      </c>
    </row>
    <row r="61" spans="1:10" ht="12.75" customHeight="1">
      <c r="A61" s="296"/>
      <c r="B61" s="295" t="s">
        <v>521</v>
      </c>
      <c r="C61" s="296"/>
      <c r="D61" s="360">
        <v>481</v>
      </c>
      <c r="E61" s="359">
        <v>452</v>
      </c>
      <c r="F61" s="359">
        <v>21</v>
      </c>
      <c r="G61" s="359">
        <v>2</v>
      </c>
      <c r="H61" s="359">
        <v>1</v>
      </c>
      <c r="I61" s="359">
        <v>5</v>
      </c>
      <c r="J61" s="359">
        <v>0</v>
      </c>
    </row>
    <row r="62" spans="1:10" ht="12.75" customHeight="1">
      <c r="A62" s="296"/>
      <c r="B62" s="295" t="s">
        <v>520</v>
      </c>
      <c r="C62" s="296"/>
      <c r="D62" s="360">
        <v>61</v>
      </c>
      <c r="E62" s="359">
        <v>57</v>
      </c>
      <c r="F62" s="359">
        <v>3</v>
      </c>
      <c r="G62" s="359">
        <v>1</v>
      </c>
      <c r="H62" s="359">
        <v>0</v>
      </c>
      <c r="I62" s="359">
        <v>0</v>
      </c>
      <c r="J62" s="359">
        <v>0</v>
      </c>
    </row>
    <row r="63" spans="1:10" ht="12.75" customHeight="1">
      <c r="A63" s="296"/>
      <c r="B63" s="295" t="s">
        <v>519</v>
      </c>
      <c r="C63" s="296"/>
      <c r="D63" s="360">
        <v>88</v>
      </c>
      <c r="E63" s="359">
        <v>87</v>
      </c>
      <c r="F63" s="359">
        <v>1</v>
      </c>
      <c r="G63" s="359">
        <v>0</v>
      </c>
      <c r="H63" s="359">
        <v>0</v>
      </c>
      <c r="I63" s="359">
        <v>0</v>
      </c>
      <c r="J63" s="359">
        <v>0</v>
      </c>
    </row>
    <row r="64" spans="1:10" ht="12.75" customHeight="1">
      <c r="A64" s="296"/>
      <c r="B64" s="295" t="s">
        <v>518</v>
      </c>
      <c r="C64" s="296"/>
      <c r="D64" s="360">
        <v>70</v>
      </c>
      <c r="E64" s="359">
        <v>66</v>
      </c>
      <c r="F64" s="359">
        <v>2</v>
      </c>
      <c r="G64" s="359">
        <v>0</v>
      </c>
      <c r="H64" s="359">
        <v>2</v>
      </c>
      <c r="I64" s="359">
        <v>0</v>
      </c>
      <c r="J64" s="359">
        <v>0</v>
      </c>
    </row>
    <row r="65" spans="1:10" ht="12.75" customHeight="1">
      <c r="A65" s="296"/>
      <c r="B65" s="295" t="s">
        <v>517</v>
      </c>
      <c r="C65" s="296"/>
      <c r="D65" s="360">
        <v>362</v>
      </c>
      <c r="E65" s="359">
        <v>330</v>
      </c>
      <c r="F65" s="359">
        <v>16</v>
      </c>
      <c r="G65" s="359">
        <v>11</v>
      </c>
      <c r="H65" s="359">
        <v>5</v>
      </c>
      <c r="I65" s="359">
        <v>0</v>
      </c>
      <c r="J65" s="359">
        <v>0</v>
      </c>
    </row>
    <row r="66" spans="1:10" ht="12.75" customHeight="1">
      <c r="A66" s="291"/>
      <c r="B66" s="290" t="s">
        <v>516</v>
      </c>
      <c r="C66" s="291"/>
      <c r="D66" s="358">
        <v>139</v>
      </c>
      <c r="E66" s="357">
        <v>135</v>
      </c>
      <c r="F66" s="357">
        <v>2</v>
      </c>
      <c r="G66" s="357">
        <v>1</v>
      </c>
      <c r="H66" s="357">
        <v>1</v>
      </c>
      <c r="I66" s="357">
        <v>0</v>
      </c>
      <c r="J66" s="357">
        <v>0</v>
      </c>
    </row>
    <row r="67" spans="1:10" ht="12.75" customHeight="1">
      <c r="A67" s="286" t="s">
        <v>643</v>
      </c>
      <c r="B67" s="356"/>
      <c r="D67" s="285"/>
      <c r="E67" s="285"/>
      <c r="F67" s="285"/>
      <c r="G67" s="285"/>
      <c r="H67" s="285"/>
      <c r="I67" s="285"/>
      <c r="J67" s="285"/>
    </row>
    <row r="69" spans="4:10" ht="18.75" customHeight="1">
      <c r="D69" s="285"/>
      <c r="E69" s="285"/>
      <c r="F69" s="285"/>
      <c r="G69" s="285"/>
      <c r="H69" s="285"/>
      <c r="I69" s="285"/>
      <c r="J69" s="285"/>
    </row>
    <row r="70" spans="4:10" ht="18.75" customHeight="1">
      <c r="D70" s="285"/>
      <c r="E70" s="285"/>
      <c r="F70" s="285"/>
      <c r="G70" s="285"/>
      <c r="H70" s="285"/>
      <c r="I70" s="285"/>
      <c r="J70" s="285"/>
    </row>
  </sheetData>
  <sheetProtection/>
  <mergeCells count="17">
    <mergeCell ref="J3:J4"/>
    <mergeCell ref="I3:I4"/>
    <mergeCell ref="A60:C60"/>
    <mergeCell ref="A57:C57"/>
    <mergeCell ref="A53:C53"/>
    <mergeCell ref="A17:C17"/>
    <mergeCell ref="A46:C46"/>
    <mergeCell ref="A27:C27"/>
    <mergeCell ref="A32:C32"/>
    <mergeCell ref="A38:C38"/>
    <mergeCell ref="A24:C24"/>
    <mergeCell ref="A12:C12"/>
    <mergeCell ref="A9:C9"/>
    <mergeCell ref="D3:D4"/>
    <mergeCell ref="E3:E4"/>
    <mergeCell ref="H3:H4"/>
    <mergeCell ref="A21:C21"/>
  </mergeCells>
  <printOptions horizontalCentered="1"/>
  <pageMargins left="0.984251968503937" right="0.984251968503937" top="0.984251968503937" bottom="0.984251968503937" header="0.5118110236220472" footer="0.5118110236220472"/>
  <pageSetup fitToHeight="2"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26" sqref="N26"/>
    </sheetView>
  </sheetViews>
  <sheetFormatPr defaultColWidth="9.00390625" defaultRowHeight="13.5"/>
  <cols>
    <col min="1" max="1" width="9.00390625" style="8" customWidth="1"/>
    <col min="2" max="13" width="6.125" style="8" customWidth="1"/>
    <col min="14" max="16384" width="9.00390625" style="8" customWidth="1"/>
  </cols>
  <sheetData>
    <row r="1" s="51" customFormat="1" ht="17.25">
      <c r="A1" s="134" t="s">
        <v>453</v>
      </c>
    </row>
    <row r="2" spans="1:13" s="51" customFormat="1" ht="12.75" customHeight="1" thickBot="1">
      <c r="A2" s="133"/>
      <c r="B2" s="131"/>
      <c r="C2" s="131"/>
      <c r="D2" s="131"/>
      <c r="E2" s="131"/>
      <c r="F2" s="131"/>
      <c r="G2" s="131"/>
      <c r="H2" s="131"/>
      <c r="I2" s="131"/>
      <c r="J2" s="131"/>
      <c r="K2" s="132"/>
      <c r="L2" s="131"/>
      <c r="M2" s="130" t="s">
        <v>452</v>
      </c>
    </row>
    <row r="3" spans="2:13" s="51" customFormat="1" ht="17.25" customHeight="1" thickTop="1">
      <c r="B3" s="128" t="s">
        <v>451</v>
      </c>
      <c r="C3" s="127"/>
      <c r="D3" s="127"/>
      <c r="E3" s="128" t="s">
        <v>450</v>
      </c>
      <c r="F3" s="127"/>
      <c r="G3" s="129"/>
      <c r="H3" s="127" t="s">
        <v>449</v>
      </c>
      <c r="I3" s="127"/>
      <c r="J3" s="127"/>
      <c r="K3" s="128" t="s">
        <v>448</v>
      </c>
      <c r="L3" s="127"/>
      <c r="M3" s="127"/>
    </row>
    <row r="4" spans="1:13" s="51" customFormat="1" ht="17.25" customHeight="1">
      <c r="A4" s="126"/>
      <c r="B4" s="123" t="s">
        <v>447</v>
      </c>
      <c r="C4" s="123" t="s">
        <v>446</v>
      </c>
      <c r="D4" s="123" t="s">
        <v>445</v>
      </c>
      <c r="E4" s="123" t="s">
        <v>447</v>
      </c>
      <c r="F4" s="123" t="s">
        <v>446</v>
      </c>
      <c r="G4" s="125" t="s">
        <v>445</v>
      </c>
      <c r="H4" s="124" t="s">
        <v>447</v>
      </c>
      <c r="I4" s="123" t="s">
        <v>446</v>
      </c>
      <c r="J4" s="123" t="s">
        <v>445</v>
      </c>
      <c r="K4" s="123" t="s">
        <v>447</v>
      </c>
      <c r="L4" s="123" t="s">
        <v>446</v>
      </c>
      <c r="M4" s="123" t="s">
        <v>445</v>
      </c>
    </row>
    <row r="5" spans="1:13" s="51" customFormat="1" ht="45" customHeight="1">
      <c r="A5" s="122" t="s">
        <v>444</v>
      </c>
      <c r="B5" s="120">
        <f>SUM(C5,D5)</f>
        <v>118</v>
      </c>
      <c r="C5" s="120">
        <v>62</v>
      </c>
      <c r="D5" s="120">
        <v>56</v>
      </c>
      <c r="E5" s="119">
        <f>SUM(F5,G5)</f>
        <v>5</v>
      </c>
      <c r="F5" s="118">
        <v>1</v>
      </c>
      <c r="G5" s="121">
        <v>4</v>
      </c>
      <c r="H5" s="120">
        <f>SUM(I5,J5)</f>
        <v>14</v>
      </c>
      <c r="I5" s="120">
        <v>9</v>
      </c>
      <c r="J5" s="120">
        <v>5</v>
      </c>
      <c r="K5" s="119">
        <f>B5+E5-H5</f>
        <v>109</v>
      </c>
      <c r="L5" s="118">
        <f>C5+F5-I5</f>
        <v>54</v>
      </c>
      <c r="M5" s="118">
        <f>D5+G5-J5</f>
        <v>55</v>
      </c>
    </row>
    <row r="6" spans="1:13" s="51" customFormat="1" ht="45" customHeight="1">
      <c r="A6" s="56" t="s">
        <v>443</v>
      </c>
      <c r="B6" s="115">
        <f>SUM(C6,D6)</f>
        <v>4</v>
      </c>
      <c r="C6" s="114">
        <v>1</v>
      </c>
      <c r="D6" s="113">
        <v>3</v>
      </c>
      <c r="E6" s="117">
        <f>SUM(F6,G6)</f>
        <v>0</v>
      </c>
      <c r="F6" s="114">
        <v>0</v>
      </c>
      <c r="G6" s="116">
        <v>0</v>
      </c>
      <c r="H6" s="113">
        <f>SUM(I6,J6)</f>
        <v>0</v>
      </c>
      <c r="I6" s="113">
        <v>0</v>
      </c>
      <c r="J6" s="113">
        <v>0</v>
      </c>
      <c r="K6" s="115">
        <f>B6+E6-H6</f>
        <v>4</v>
      </c>
      <c r="L6" s="114">
        <f>C6+F6-I6</f>
        <v>1</v>
      </c>
      <c r="M6" s="113">
        <f>D6+G6-J6</f>
        <v>3</v>
      </c>
    </row>
    <row r="7" ht="13.5">
      <c r="A7" s="8" t="s">
        <v>442</v>
      </c>
    </row>
  </sheetData>
  <sheetProtection/>
  <mergeCells count="4">
    <mergeCell ref="B3:D3"/>
    <mergeCell ref="E3:G3"/>
    <mergeCell ref="H3:J3"/>
    <mergeCell ref="K3:M3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6"/>
  <sheetViews>
    <sheetView zoomScale="80" zoomScaleNormal="80" zoomScaleSheetLayoutView="5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22" sqref="K22"/>
    </sheetView>
  </sheetViews>
  <sheetFormatPr defaultColWidth="9.00390625" defaultRowHeight="13.5"/>
  <cols>
    <col min="1" max="1" width="5.75390625" style="94" customWidth="1"/>
    <col min="2" max="2" width="62.75390625" style="93" bestFit="1" customWidth="1"/>
    <col min="3" max="15" width="10.375" style="92" customWidth="1"/>
    <col min="16" max="16384" width="9.00390625" style="91" customWidth="1"/>
  </cols>
  <sheetData>
    <row r="1" ht="17.25">
      <c r="A1" s="112" t="s">
        <v>441</v>
      </c>
    </row>
    <row r="2" ht="14.25" thickBot="1">
      <c r="O2" s="111" t="s">
        <v>440</v>
      </c>
    </row>
    <row r="3" spans="1:15" s="94" customFormat="1" ht="19.5" customHeight="1" thickTop="1">
      <c r="A3" s="110"/>
      <c r="B3" s="109"/>
      <c r="C3" s="108" t="s">
        <v>439</v>
      </c>
      <c r="D3" s="108" t="s">
        <v>438</v>
      </c>
      <c r="E3" s="108" t="s">
        <v>437</v>
      </c>
      <c r="F3" s="108" t="s">
        <v>436</v>
      </c>
      <c r="G3" s="108" t="s">
        <v>435</v>
      </c>
      <c r="H3" s="108" t="s">
        <v>434</v>
      </c>
      <c r="I3" s="108" t="s">
        <v>433</v>
      </c>
      <c r="J3" s="108" t="s">
        <v>432</v>
      </c>
      <c r="K3" s="108" t="s">
        <v>431</v>
      </c>
      <c r="L3" s="108" t="s">
        <v>430</v>
      </c>
      <c r="M3" s="108" t="s">
        <v>429</v>
      </c>
      <c r="N3" s="108" t="s">
        <v>428</v>
      </c>
      <c r="O3" s="107" t="s">
        <v>427</v>
      </c>
    </row>
    <row r="4" spans="2:15" ht="16.5" customHeight="1">
      <c r="B4" s="106" t="s">
        <v>426</v>
      </c>
      <c r="C4" s="99">
        <f>SUM(C5:C335)</f>
        <v>13188</v>
      </c>
      <c r="D4" s="99">
        <f>SUM(D5:D335)</f>
        <v>2550</v>
      </c>
      <c r="E4" s="99">
        <f>SUM(E5:E335)</f>
        <v>2449</v>
      </c>
      <c r="F4" s="99">
        <f>SUM(F5:F335)</f>
        <v>811</v>
      </c>
      <c r="G4" s="99">
        <f>SUM(G5:G335)</f>
        <v>1511</v>
      </c>
      <c r="H4" s="99">
        <f>SUM(H5:H335)</f>
        <v>447</v>
      </c>
      <c r="I4" s="99">
        <f>SUM(I5:I335)</f>
        <v>485</v>
      </c>
      <c r="J4" s="99">
        <f>SUM(J5:J335)</f>
        <v>421</v>
      </c>
      <c r="K4" s="99">
        <f>SUM(K5:K335)</f>
        <v>401</v>
      </c>
      <c r="L4" s="99">
        <f>SUM(L5:L335)</f>
        <v>637</v>
      </c>
      <c r="M4" s="99">
        <f>SUM(M5:M335)</f>
        <v>1296</v>
      </c>
      <c r="N4" s="99">
        <f>SUM(N5:N335)</f>
        <v>1047</v>
      </c>
      <c r="O4" s="99">
        <f>SUM(O5:O335)</f>
        <v>1133</v>
      </c>
    </row>
    <row r="5" spans="1:15" ht="16.5" customHeight="1">
      <c r="A5" s="94">
        <v>1</v>
      </c>
      <c r="B5" s="100" t="s">
        <v>425</v>
      </c>
      <c r="C5" s="99">
        <f>SUM(D5:O5)</f>
        <v>24</v>
      </c>
      <c r="D5" s="103">
        <v>4</v>
      </c>
      <c r="E5" s="103">
        <v>4</v>
      </c>
      <c r="F5" s="103">
        <v>0</v>
      </c>
      <c r="G5" s="103">
        <v>0</v>
      </c>
      <c r="H5" s="103">
        <v>2</v>
      </c>
      <c r="I5" s="103">
        <v>2</v>
      </c>
      <c r="J5" s="103">
        <v>1</v>
      </c>
      <c r="K5" s="103">
        <v>1</v>
      </c>
      <c r="L5" s="103">
        <v>1</v>
      </c>
      <c r="M5" s="103">
        <v>1</v>
      </c>
      <c r="N5" s="103">
        <v>2</v>
      </c>
      <c r="O5" s="103">
        <v>6</v>
      </c>
    </row>
    <row r="6" spans="1:15" ht="16.5" customHeight="1">
      <c r="A6" s="94">
        <v>2</v>
      </c>
      <c r="B6" s="100" t="s">
        <v>424</v>
      </c>
      <c r="C6" s="99">
        <f>SUM(D6:O6)</f>
        <v>171</v>
      </c>
      <c r="D6" s="103">
        <v>28</v>
      </c>
      <c r="E6" s="103">
        <v>36</v>
      </c>
      <c r="F6" s="103">
        <v>19</v>
      </c>
      <c r="G6" s="103">
        <v>22</v>
      </c>
      <c r="H6" s="103">
        <v>3</v>
      </c>
      <c r="I6" s="103">
        <v>2</v>
      </c>
      <c r="J6" s="103">
        <v>7</v>
      </c>
      <c r="K6" s="103">
        <v>6</v>
      </c>
      <c r="L6" s="103">
        <v>7</v>
      </c>
      <c r="M6" s="103">
        <v>19</v>
      </c>
      <c r="N6" s="103">
        <v>10</v>
      </c>
      <c r="O6" s="103">
        <v>12</v>
      </c>
    </row>
    <row r="7" spans="1:15" ht="16.5" customHeight="1">
      <c r="A7" s="94">
        <v>3</v>
      </c>
      <c r="B7" s="100" t="s">
        <v>423</v>
      </c>
      <c r="C7" s="99">
        <f>SUM(D7:O7)</f>
        <v>13</v>
      </c>
      <c r="D7" s="103">
        <v>5</v>
      </c>
      <c r="E7" s="103">
        <v>1</v>
      </c>
      <c r="F7" s="103">
        <v>1</v>
      </c>
      <c r="G7" s="103">
        <v>0</v>
      </c>
      <c r="H7" s="103">
        <v>1</v>
      </c>
      <c r="I7" s="103">
        <v>0</v>
      </c>
      <c r="J7" s="103">
        <v>2</v>
      </c>
      <c r="K7" s="103">
        <v>0</v>
      </c>
      <c r="L7" s="103">
        <v>1</v>
      </c>
      <c r="M7" s="103">
        <v>2</v>
      </c>
      <c r="N7" s="103">
        <v>0</v>
      </c>
      <c r="O7" s="103">
        <v>0</v>
      </c>
    </row>
    <row r="8" spans="1:15" ht="16.5" customHeight="1">
      <c r="A8" s="94">
        <v>4</v>
      </c>
      <c r="B8" s="100" t="s">
        <v>422</v>
      </c>
      <c r="C8" s="99">
        <f>SUM(D8:O8)</f>
        <v>0</v>
      </c>
      <c r="D8" s="103">
        <v>0</v>
      </c>
      <c r="E8" s="103">
        <v>0</v>
      </c>
      <c r="F8" s="103">
        <v>0</v>
      </c>
      <c r="G8" s="103">
        <v>0</v>
      </c>
      <c r="H8" s="103">
        <v>0</v>
      </c>
      <c r="I8" s="103">
        <v>0</v>
      </c>
      <c r="J8" s="103">
        <v>0</v>
      </c>
      <c r="K8" s="103">
        <v>0</v>
      </c>
      <c r="L8" s="103">
        <v>0</v>
      </c>
      <c r="M8" s="103">
        <v>0</v>
      </c>
      <c r="N8" s="103">
        <v>0</v>
      </c>
      <c r="O8" s="103">
        <v>0</v>
      </c>
    </row>
    <row r="9" spans="1:15" ht="16.5" customHeight="1">
      <c r="A9" s="94">
        <v>5</v>
      </c>
      <c r="B9" s="100" t="s">
        <v>421</v>
      </c>
      <c r="C9" s="99">
        <f>SUM(D9:O9)</f>
        <v>85</v>
      </c>
      <c r="D9" s="103">
        <v>19</v>
      </c>
      <c r="E9" s="103">
        <v>13</v>
      </c>
      <c r="F9" s="103">
        <v>7</v>
      </c>
      <c r="G9" s="103">
        <v>6</v>
      </c>
      <c r="H9" s="103">
        <v>5</v>
      </c>
      <c r="I9" s="103">
        <v>4</v>
      </c>
      <c r="J9" s="103">
        <v>4</v>
      </c>
      <c r="K9" s="103">
        <v>0</v>
      </c>
      <c r="L9" s="103">
        <v>5</v>
      </c>
      <c r="M9" s="103">
        <v>6</v>
      </c>
      <c r="N9" s="103">
        <v>9</v>
      </c>
      <c r="O9" s="103">
        <v>7</v>
      </c>
    </row>
    <row r="10" spans="1:15" ht="16.5" customHeight="1">
      <c r="A10" s="94">
        <v>6</v>
      </c>
      <c r="B10" s="100" t="s">
        <v>420</v>
      </c>
      <c r="C10" s="99">
        <f>SUM(D10:O10)</f>
        <v>1849</v>
      </c>
      <c r="D10" s="103">
        <v>346</v>
      </c>
      <c r="E10" s="103">
        <v>332</v>
      </c>
      <c r="F10" s="103">
        <v>126</v>
      </c>
      <c r="G10" s="103">
        <v>204</v>
      </c>
      <c r="H10" s="103">
        <v>61</v>
      </c>
      <c r="I10" s="103">
        <v>80</v>
      </c>
      <c r="J10" s="103">
        <v>61</v>
      </c>
      <c r="K10" s="103">
        <v>63</v>
      </c>
      <c r="L10" s="103">
        <v>94</v>
      </c>
      <c r="M10" s="103">
        <v>185</v>
      </c>
      <c r="N10" s="103">
        <v>129</v>
      </c>
      <c r="O10" s="103">
        <v>168</v>
      </c>
    </row>
    <row r="11" spans="1:15" ht="16.5" customHeight="1">
      <c r="A11" s="94">
        <v>7</v>
      </c>
      <c r="B11" s="100" t="s">
        <v>419</v>
      </c>
      <c r="C11" s="99">
        <f>SUM(D11:O11)</f>
        <v>28</v>
      </c>
      <c r="D11" s="103">
        <v>8</v>
      </c>
      <c r="E11" s="103">
        <v>11</v>
      </c>
      <c r="F11" s="103">
        <v>1</v>
      </c>
      <c r="G11" s="103">
        <v>3</v>
      </c>
      <c r="H11" s="103">
        <v>0</v>
      </c>
      <c r="I11" s="103">
        <v>0</v>
      </c>
      <c r="J11" s="103">
        <v>0</v>
      </c>
      <c r="K11" s="103">
        <v>1</v>
      </c>
      <c r="L11" s="103">
        <v>0</v>
      </c>
      <c r="M11" s="103">
        <v>4</v>
      </c>
      <c r="N11" s="103">
        <v>0</v>
      </c>
      <c r="O11" s="103">
        <v>0</v>
      </c>
    </row>
    <row r="12" spans="1:15" ht="16.5" customHeight="1">
      <c r="A12" s="94">
        <v>8</v>
      </c>
      <c r="B12" s="100" t="s">
        <v>418</v>
      </c>
      <c r="C12" s="99">
        <f>SUM(D12:O12)</f>
        <v>11</v>
      </c>
      <c r="D12" s="103">
        <v>2</v>
      </c>
      <c r="E12" s="103">
        <v>0</v>
      </c>
      <c r="F12" s="103">
        <v>4</v>
      </c>
      <c r="G12" s="103">
        <v>1</v>
      </c>
      <c r="H12" s="103">
        <v>0</v>
      </c>
      <c r="I12" s="103">
        <v>0</v>
      </c>
      <c r="J12" s="103">
        <v>0</v>
      </c>
      <c r="K12" s="103">
        <v>0</v>
      </c>
      <c r="L12" s="103">
        <v>1</v>
      </c>
      <c r="M12" s="103">
        <v>1</v>
      </c>
      <c r="N12" s="103">
        <v>0</v>
      </c>
      <c r="O12" s="103">
        <v>2</v>
      </c>
    </row>
    <row r="13" spans="1:15" ht="16.5" customHeight="1">
      <c r="A13" s="94">
        <v>9</v>
      </c>
      <c r="B13" s="100" t="s">
        <v>417</v>
      </c>
      <c r="C13" s="99">
        <f>SUM(D13:O13)</f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</row>
    <row r="14" spans="1:15" ht="16.5" customHeight="1">
      <c r="A14" s="94">
        <v>10</v>
      </c>
      <c r="B14" s="100" t="s">
        <v>416</v>
      </c>
      <c r="C14" s="99">
        <f>SUM(D14:O14)</f>
        <v>6</v>
      </c>
      <c r="D14" s="103">
        <v>1</v>
      </c>
      <c r="E14" s="103">
        <v>1</v>
      </c>
      <c r="F14" s="103">
        <v>1</v>
      </c>
      <c r="G14" s="103">
        <v>1</v>
      </c>
      <c r="H14" s="103">
        <v>1</v>
      </c>
      <c r="I14" s="103">
        <v>1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</row>
    <row r="15" spans="1:15" ht="16.5" customHeight="1">
      <c r="A15" s="94">
        <v>11</v>
      </c>
      <c r="B15" s="100" t="s">
        <v>415</v>
      </c>
      <c r="C15" s="99">
        <f>SUM(D15:O15)</f>
        <v>424</v>
      </c>
      <c r="D15" s="103">
        <v>77</v>
      </c>
      <c r="E15" s="103">
        <v>89</v>
      </c>
      <c r="F15" s="103">
        <v>18</v>
      </c>
      <c r="G15" s="103">
        <v>56</v>
      </c>
      <c r="H15" s="103">
        <v>12</v>
      </c>
      <c r="I15" s="103">
        <v>12</v>
      </c>
      <c r="J15" s="103">
        <v>13</v>
      </c>
      <c r="K15" s="103">
        <v>12</v>
      </c>
      <c r="L15" s="103">
        <v>18</v>
      </c>
      <c r="M15" s="103">
        <v>43</v>
      </c>
      <c r="N15" s="103">
        <v>41</v>
      </c>
      <c r="O15" s="103">
        <v>33</v>
      </c>
    </row>
    <row r="16" spans="1:15" ht="16.5" customHeight="1">
      <c r="A16" s="94">
        <v>12</v>
      </c>
      <c r="B16" s="100" t="s">
        <v>414</v>
      </c>
      <c r="C16" s="99">
        <f>SUM(D16:O16)</f>
        <v>1</v>
      </c>
      <c r="D16" s="103">
        <v>0</v>
      </c>
      <c r="E16" s="103">
        <v>0</v>
      </c>
      <c r="F16" s="103">
        <v>0</v>
      </c>
      <c r="G16" s="103">
        <v>1</v>
      </c>
      <c r="H16" s="103">
        <v>0</v>
      </c>
      <c r="I16" s="103">
        <v>0</v>
      </c>
      <c r="J16" s="103">
        <v>0</v>
      </c>
      <c r="K16" s="103">
        <v>0</v>
      </c>
      <c r="L16" s="103">
        <v>0</v>
      </c>
      <c r="M16" s="103">
        <v>0</v>
      </c>
      <c r="N16" s="103">
        <v>0</v>
      </c>
      <c r="O16" s="103">
        <v>0</v>
      </c>
    </row>
    <row r="17" spans="1:15" ht="16.5" customHeight="1">
      <c r="A17" s="94">
        <v>13</v>
      </c>
      <c r="B17" s="100" t="s">
        <v>413</v>
      </c>
      <c r="C17" s="99">
        <f>SUM(D17:O17)</f>
        <v>283</v>
      </c>
      <c r="D17" s="103">
        <v>59</v>
      </c>
      <c r="E17" s="103">
        <v>59</v>
      </c>
      <c r="F17" s="103">
        <v>24</v>
      </c>
      <c r="G17" s="103">
        <v>40</v>
      </c>
      <c r="H17" s="103">
        <v>14</v>
      </c>
      <c r="I17" s="103">
        <v>8</v>
      </c>
      <c r="J17" s="103">
        <v>9</v>
      </c>
      <c r="K17" s="103">
        <v>7</v>
      </c>
      <c r="L17" s="103">
        <v>10</v>
      </c>
      <c r="M17" s="103">
        <v>21</v>
      </c>
      <c r="N17" s="103">
        <v>16</v>
      </c>
      <c r="O17" s="103">
        <v>16</v>
      </c>
    </row>
    <row r="18" spans="1:15" ht="16.5" customHeight="1">
      <c r="A18" s="94">
        <v>14</v>
      </c>
      <c r="B18" s="105" t="s">
        <v>412</v>
      </c>
      <c r="C18" s="99">
        <f>SUM(D18:O18)</f>
        <v>37</v>
      </c>
      <c r="D18" s="103">
        <v>8</v>
      </c>
      <c r="E18" s="103">
        <v>9</v>
      </c>
      <c r="F18" s="103">
        <v>2</v>
      </c>
      <c r="G18" s="103">
        <v>5</v>
      </c>
      <c r="H18" s="103">
        <v>1</v>
      </c>
      <c r="I18" s="103">
        <v>1</v>
      </c>
      <c r="J18" s="103">
        <v>3</v>
      </c>
      <c r="K18" s="103">
        <v>0</v>
      </c>
      <c r="L18" s="103">
        <v>2</v>
      </c>
      <c r="M18" s="103">
        <v>2</v>
      </c>
      <c r="N18" s="103">
        <v>0</v>
      </c>
      <c r="O18" s="103">
        <v>4</v>
      </c>
    </row>
    <row r="19" spans="1:15" ht="16.5" customHeight="1">
      <c r="A19" s="94">
        <v>15</v>
      </c>
      <c r="B19" s="100" t="s">
        <v>411</v>
      </c>
      <c r="C19" s="99">
        <f>SUM(D19:O19)</f>
        <v>12</v>
      </c>
      <c r="D19" s="103">
        <v>4</v>
      </c>
      <c r="E19" s="103">
        <v>2</v>
      </c>
      <c r="F19" s="103">
        <v>2</v>
      </c>
      <c r="G19" s="103">
        <v>2</v>
      </c>
      <c r="H19" s="103">
        <v>0</v>
      </c>
      <c r="I19" s="103">
        <v>0</v>
      </c>
      <c r="J19" s="103">
        <v>0</v>
      </c>
      <c r="K19" s="103">
        <v>0</v>
      </c>
      <c r="L19" s="103">
        <v>0</v>
      </c>
      <c r="M19" s="103">
        <v>1</v>
      </c>
      <c r="N19" s="103">
        <v>1</v>
      </c>
      <c r="O19" s="103">
        <v>0</v>
      </c>
    </row>
    <row r="20" spans="1:15" ht="16.5" customHeight="1">
      <c r="A20" s="94">
        <v>16</v>
      </c>
      <c r="B20" s="100" t="s">
        <v>410</v>
      </c>
      <c r="C20" s="99">
        <f>SUM(D20:O20)</f>
        <v>3</v>
      </c>
      <c r="D20" s="103">
        <v>0</v>
      </c>
      <c r="E20" s="103">
        <v>1</v>
      </c>
      <c r="F20" s="103">
        <v>0</v>
      </c>
      <c r="G20" s="103">
        <v>0</v>
      </c>
      <c r="H20" s="103">
        <v>0</v>
      </c>
      <c r="I20" s="103">
        <v>0</v>
      </c>
      <c r="J20" s="103">
        <v>0</v>
      </c>
      <c r="K20" s="103">
        <v>0</v>
      </c>
      <c r="L20" s="103">
        <v>0</v>
      </c>
      <c r="M20" s="103">
        <v>0</v>
      </c>
      <c r="N20" s="103">
        <v>1</v>
      </c>
      <c r="O20" s="103">
        <v>1</v>
      </c>
    </row>
    <row r="21" spans="1:15" ht="16.5" customHeight="1">
      <c r="A21" s="94">
        <v>17</v>
      </c>
      <c r="B21" s="100" t="s">
        <v>409</v>
      </c>
      <c r="C21" s="99">
        <f>SUM(D21:O21)</f>
        <v>162</v>
      </c>
      <c r="D21" s="103">
        <v>25</v>
      </c>
      <c r="E21" s="103">
        <v>35</v>
      </c>
      <c r="F21" s="103">
        <v>4</v>
      </c>
      <c r="G21" s="103">
        <v>20</v>
      </c>
      <c r="H21" s="103">
        <v>4</v>
      </c>
      <c r="I21" s="103">
        <v>5</v>
      </c>
      <c r="J21" s="103">
        <v>2</v>
      </c>
      <c r="K21" s="103">
        <v>7</v>
      </c>
      <c r="L21" s="103">
        <v>9</v>
      </c>
      <c r="M21" s="103">
        <v>26</v>
      </c>
      <c r="N21" s="103">
        <v>12</v>
      </c>
      <c r="O21" s="103">
        <v>13</v>
      </c>
    </row>
    <row r="22" spans="1:15" ht="16.5" customHeight="1">
      <c r="A22" s="94">
        <v>18</v>
      </c>
      <c r="B22" s="100" t="s">
        <v>408</v>
      </c>
      <c r="C22" s="99">
        <f>SUM(D22:O22)</f>
        <v>381</v>
      </c>
      <c r="D22" s="103">
        <v>64</v>
      </c>
      <c r="E22" s="103">
        <v>65</v>
      </c>
      <c r="F22" s="103">
        <v>29</v>
      </c>
      <c r="G22" s="103">
        <v>30</v>
      </c>
      <c r="H22" s="103">
        <v>21</v>
      </c>
      <c r="I22" s="103">
        <v>12</v>
      </c>
      <c r="J22" s="103">
        <v>15</v>
      </c>
      <c r="K22" s="103">
        <v>13</v>
      </c>
      <c r="L22" s="103">
        <v>16</v>
      </c>
      <c r="M22" s="103">
        <v>33</v>
      </c>
      <c r="N22" s="103">
        <v>36</v>
      </c>
      <c r="O22" s="103">
        <v>47</v>
      </c>
    </row>
    <row r="23" spans="1:15" ht="16.5" customHeight="1">
      <c r="A23" s="94">
        <v>19</v>
      </c>
      <c r="B23" s="100" t="s">
        <v>407</v>
      </c>
      <c r="C23" s="99">
        <f>SUM(D23:O23)</f>
        <v>13</v>
      </c>
      <c r="D23" s="103">
        <v>1</v>
      </c>
      <c r="E23" s="103">
        <v>4</v>
      </c>
      <c r="F23" s="103">
        <v>1</v>
      </c>
      <c r="G23" s="103">
        <v>0</v>
      </c>
      <c r="H23" s="103">
        <v>0</v>
      </c>
      <c r="I23" s="103">
        <v>0</v>
      </c>
      <c r="J23" s="103">
        <v>1</v>
      </c>
      <c r="K23" s="103">
        <v>0</v>
      </c>
      <c r="L23" s="103">
        <v>1</v>
      </c>
      <c r="M23" s="103">
        <v>0</v>
      </c>
      <c r="N23" s="103">
        <v>3</v>
      </c>
      <c r="O23" s="103">
        <v>2</v>
      </c>
    </row>
    <row r="24" spans="1:15" ht="16.5" customHeight="1">
      <c r="A24" s="94">
        <v>20</v>
      </c>
      <c r="B24" s="100" t="s">
        <v>406</v>
      </c>
      <c r="C24" s="99">
        <f>SUM(D24:O24)</f>
        <v>2</v>
      </c>
      <c r="D24" s="103">
        <v>0</v>
      </c>
      <c r="E24" s="103">
        <v>0</v>
      </c>
      <c r="F24" s="103">
        <v>0</v>
      </c>
      <c r="G24" s="103">
        <v>1</v>
      </c>
      <c r="H24" s="103">
        <v>0</v>
      </c>
      <c r="I24" s="103">
        <v>0</v>
      </c>
      <c r="J24" s="103">
        <v>0</v>
      </c>
      <c r="K24" s="103">
        <v>1</v>
      </c>
      <c r="L24" s="103">
        <v>0</v>
      </c>
      <c r="M24" s="103">
        <v>0</v>
      </c>
      <c r="N24" s="103">
        <v>0</v>
      </c>
      <c r="O24" s="103">
        <v>0</v>
      </c>
    </row>
    <row r="25" spans="1:15" ht="16.5" customHeight="1">
      <c r="A25" s="94">
        <v>21</v>
      </c>
      <c r="B25" s="100" t="s">
        <v>405</v>
      </c>
      <c r="C25" s="99">
        <f>SUM(D25:O25)</f>
        <v>23</v>
      </c>
      <c r="D25" s="103">
        <v>7</v>
      </c>
      <c r="E25" s="103">
        <v>4</v>
      </c>
      <c r="F25" s="103">
        <v>2</v>
      </c>
      <c r="G25" s="103">
        <v>0</v>
      </c>
      <c r="H25" s="103">
        <v>1</v>
      </c>
      <c r="I25" s="103">
        <v>1</v>
      </c>
      <c r="J25" s="103">
        <v>1</v>
      </c>
      <c r="K25" s="103">
        <v>0</v>
      </c>
      <c r="L25" s="103">
        <v>2</v>
      </c>
      <c r="M25" s="103">
        <v>2</v>
      </c>
      <c r="N25" s="103">
        <v>1</v>
      </c>
      <c r="O25" s="103">
        <v>2</v>
      </c>
    </row>
    <row r="26" spans="1:15" ht="16.5" customHeight="1">
      <c r="A26" s="94">
        <v>22</v>
      </c>
      <c r="B26" s="100" t="s">
        <v>404</v>
      </c>
      <c r="C26" s="99">
        <f>SUM(D26:O26)</f>
        <v>247</v>
      </c>
      <c r="D26" s="103">
        <v>48</v>
      </c>
      <c r="E26" s="103">
        <v>38</v>
      </c>
      <c r="F26" s="103">
        <v>19</v>
      </c>
      <c r="G26" s="103">
        <v>31</v>
      </c>
      <c r="H26" s="103">
        <v>4</v>
      </c>
      <c r="I26" s="103">
        <v>11</v>
      </c>
      <c r="J26" s="103">
        <v>7</v>
      </c>
      <c r="K26" s="103">
        <v>13</v>
      </c>
      <c r="L26" s="103">
        <v>16</v>
      </c>
      <c r="M26" s="103">
        <v>20</v>
      </c>
      <c r="N26" s="103">
        <v>20</v>
      </c>
      <c r="O26" s="103">
        <v>20</v>
      </c>
    </row>
    <row r="27" spans="1:15" ht="16.5" customHeight="1">
      <c r="A27" s="94">
        <v>23</v>
      </c>
      <c r="B27" s="100" t="s">
        <v>403</v>
      </c>
      <c r="C27" s="99">
        <f>SUM(D27:O27)</f>
        <v>6</v>
      </c>
      <c r="D27" s="103">
        <v>0</v>
      </c>
      <c r="E27" s="103">
        <v>3</v>
      </c>
      <c r="F27" s="103">
        <v>0</v>
      </c>
      <c r="G27" s="103">
        <v>0</v>
      </c>
      <c r="H27" s="103">
        <v>1</v>
      </c>
      <c r="I27" s="103">
        <v>0</v>
      </c>
      <c r="J27" s="103">
        <v>0</v>
      </c>
      <c r="K27" s="103">
        <v>1</v>
      </c>
      <c r="L27" s="103">
        <v>0</v>
      </c>
      <c r="M27" s="103">
        <v>1</v>
      </c>
      <c r="N27" s="103">
        <v>0</v>
      </c>
      <c r="O27" s="103">
        <v>0</v>
      </c>
    </row>
    <row r="28" spans="1:15" ht="16.5" customHeight="1">
      <c r="A28" s="94">
        <v>24</v>
      </c>
      <c r="B28" s="100" t="s">
        <v>402</v>
      </c>
      <c r="C28" s="99">
        <f>SUM(D28:O28)</f>
        <v>3</v>
      </c>
      <c r="D28" s="103">
        <v>1</v>
      </c>
      <c r="E28" s="103">
        <v>1</v>
      </c>
      <c r="F28" s="103">
        <v>0</v>
      </c>
      <c r="G28" s="103">
        <v>1</v>
      </c>
      <c r="H28" s="103">
        <v>0</v>
      </c>
      <c r="I28" s="103">
        <v>0</v>
      </c>
      <c r="J28" s="103">
        <v>0</v>
      </c>
      <c r="K28" s="103">
        <v>0</v>
      </c>
      <c r="L28" s="103">
        <v>0</v>
      </c>
      <c r="M28" s="103">
        <v>0</v>
      </c>
      <c r="N28" s="103">
        <v>0</v>
      </c>
      <c r="O28" s="103">
        <v>0</v>
      </c>
    </row>
    <row r="29" spans="1:15" ht="16.5" customHeight="1">
      <c r="A29" s="94">
        <v>25</v>
      </c>
      <c r="B29" s="100" t="s">
        <v>401</v>
      </c>
      <c r="C29" s="99">
        <f>SUM(D29:O29)</f>
        <v>1</v>
      </c>
      <c r="D29" s="103">
        <v>0</v>
      </c>
      <c r="E29" s="103">
        <v>0</v>
      </c>
      <c r="F29" s="103">
        <v>0</v>
      </c>
      <c r="G29" s="103">
        <v>0</v>
      </c>
      <c r="H29" s="103">
        <v>0</v>
      </c>
      <c r="I29" s="103">
        <v>0</v>
      </c>
      <c r="J29" s="103">
        <v>0</v>
      </c>
      <c r="K29" s="103">
        <v>0</v>
      </c>
      <c r="L29" s="103">
        <v>0</v>
      </c>
      <c r="M29" s="103">
        <v>0</v>
      </c>
      <c r="N29" s="103">
        <v>0</v>
      </c>
      <c r="O29" s="103">
        <v>1</v>
      </c>
    </row>
    <row r="30" spans="1:15" ht="16.5" customHeight="1">
      <c r="A30" s="94">
        <v>26</v>
      </c>
      <c r="B30" s="100" t="s">
        <v>400</v>
      </c>
      <c r="C30" s="99">
        <f>SUM(D30:O30)</f>
        <v>3</v>
      </c>
      <c r="D30" s="103">
        <v>1</v>
      </c>
      <c r="E30" s="103">
        <v>0</v>
      </c>
      <c r="F30" s="103">
        <v>0</v>
      </c>
      <c r="G30" s="103">
        <v>1</v>
      </c>
      <c r="H30" s="103">
        <v>0</v>
      </c>
      <c r="I30" s="103">
        <v>0</v>
      </c>
      <c r="J30" s="103">
        <v>0</v>
      </c>
      <c r="K30" s="103">
        <v>0</v>
      </c>
      <c r="L30" s="103">
        <v>0</v>
      </c>
      <c r="M30" s="103">
        <v>1</v>
      </c>
      <c r="N30" s="103">
        <v>0</v>
      </c>
      <c r="O30" s="103">
        <v>0</v>
      </c>
    </row>
    <row r="31" spans="1:15" ht="16.5" customHeight="1">
      <c r="A31" s="94">
        <v>27</v>
      </c>
      <c r="B31" s="100" t="s">
        <v>399</v>
      </c>
      <c r="C31" s="99">
        <f>SUM(D31:O31)</f>
        <v>3</v>
      </c>
      <c r="D31" s="103">
        <v>0</v>
      </c>
      <c r="E31" s="103">
        <v>1</v>
      </c>
      <c r="F31" s="103">
        <v>0</v>
      </c>
      <c r="G31" s="103">
        <v>1</v>
      </c>
      <c r="H31" s="103">
        <v>0</v>
      </c>
      <c r="I31" s="103">
        <v>0</v>
      </c>
      <c r="J31" s="103">
        <v>1</v>
      </c>
      <c r="K31" s="103">
        <v>0</v>
      </c>
      <c r="L31" s="103">
        <v>0</v>
      </c>
      <c r="M31" s="103">
        <v>0</v>
      </c>
      <c r="N31" s="103">
        <v>0</v>
      </c>
      <c r="O31" s="103">
        <v>0</v>
      </c>
    </row>
    <row r="32" spans="1:15" ht="16.5" customHeight="1">
      <c r="A32" s="94">
        <v>28</v>
      </c>
      <c r="B32" s="100" t="s">
        <v>398</v>
      </c>
      <c r="C32" s="99">
        <f>SUM(D32:O32)</f>
        <v>31</v>
      </c>
      <c r="D32" s="103">
        <v>8</v>
      </c>
      <c r="E32" s="103">
        <v>4</v>
      </c>
      <c r="F32" s="103">
        <v>2</v>
      </c>
      <c r="G32" s="103">
        <v>2</v>
      </c>
      <c r="H32" s="103">
        <v>1</v>
      </c>
      <c r="I32" s="103">
        <v>3</v>
      </c>
      <c r="J32" s="103">
        <v>4</v>
      </c>
      <c r="K32" s="103">
        <v>1</v>
      </c>
      <c r="L32" s="103">
        <v>1</v>
      </c>
      <c r="M32" s="103">
        <v>2</v>
      </c>
      <c r="N32" s="103">
        <v>1</v>
      </c>
      <c r="O32" s="103">
        <v>2</v>
      </c>
    </row>
    <row r="33" spans="1:15" ht="16.5" customHeight="1">
      <c r="A33" s="94">
        <v>29</v>
      </c>
      <c r="B33" s="100" t="s">
        <v>397</v>
      </c>
      <c r="C33" s="99">
        <f>SUM(D33:O33)</f>
        <v>1</v>
      </c>
      <c r="D33" s="103">
        <v>0</v>
      </c>
      <c r="E33" s="103">
        <v>0</v>
      </c>
      <c r="F33" s="103">
        <v>0</v>
      </c>
      <c r="G33" s="103">
        <v>0</v>
      </c>
      <c r="H33" s="103">
        <v>0</v>
      </c>
      <c r="I33" s="103">
        <v>0</v>
      </c>
      <c r="J33" s="103">
        <v>0</v>
      </c>
      <c r="K33" s="103">
        <v>0</v>
      </c>
      <c r="L33" s="103">
        <v>1</v>
      </c>
      <c r="M33" s="103">
        <v>0</v>
      </c>
      <c r="N33" s="103">
        <v>0</v>
      </c>
      <c r="O33" s="103">
        <v>0</v>
      </c>
    </row>
    <row r="34" spans="1:15" ht="16.5" customHeight="1">
      <c r="A34" s="94">
        <v>30</v>
      </c>
      <c r="B34" s="100" t="s">
        <v>396</v>
      </c>
      <c r="C34" s="99">
        <f>SUM(D34:O34)</f>
        <v>4</v>
      </c>
      <c r="D34" s="103">
        <v>2</v>
      </c>
      <c r="E34" s="103">
        <v>1</v>
      </c>
      <c r="F34" s="103">
        <v>0</v>
      </c>
      <c r="G34" s="103">
        <v>0</v>
      </c>
      <c r="H34" s="103">
        <v>0</v>
      </c>
      <c r="I34" s="103">
        <v>0</v>
      </c>
      <c r="J34" s="103">
        <v>0</v>
      </c>
      <c r="K34" s="103">
        <v>0</v>
      </c>
      <c r="L34" s="103">
        <v>0</v>
      </c>
      <c r="M34" s="103">
        <v>1</v>
      </c>
      <c r="N34" s="103">
        <v>0</v>
      </c>
      <c r="O34" s="103">
        <v>0</v>
      </c>
    </row>
    <row r="35" spans="1:15" ht="16.5" customHeight="1">
      <c r="A35" s="94">
        <v>31</v>
      </c>
      <c r="B35" s="100" t="s">
        <v>395</v>
      </c>
      <c r="C35" s="99">
        <f>SUM(D35:O35)</f>
        <v>0</v>
      </c>
      <c r="D35" s="103">
        <v>0</v>
      </c>
      <c r="E35" s="103">
        <v>0</v>
      </c>
      <c r="F35" s="103">
        <v>0</v>
      </c>
      <c r="G35" s="103">
        <v>0</v>
      </c>
      <c r="H35" s="103">
        <v>0</v>
      </c>
      <c r="I35" s="103">
        <v>0</v>
      </c>
      <c r="J35" s="103">
        <v>0</v>
      </c>
      <c r="K35" s="103">
        <v>0</v>
      </c>
      <c r="L35" s="103">
        <v>0</v>
      </c>
      <c r="M35" s="103">
        <v>0</v>
      </c>
      <c r="N35" s="103">
        <v>0</v>
      </c>
      <c r="O35" s="103">
        <v>0</v>
      </c>
    </row>
    <row r="36" spans="1:15" ht="16.5" customHeight="1">
      <c r="A36" s="94">
        <v>32</v>
      </c>
      <c r="B36" s="100" t="s">
        <v>394</v>
      </c>
      <c r="C36" s="99">
        <f>SUM(D36:O36)</f>
        <v>1</v>
      </c>
      <c r="D36" s="103">
        <v>1</v>
      </c>
      <c r="E36" s="103">
        <v>0</v>
      </c>
      <c r="F36" s="103">
        <v>0</v>
      </c>
      <c r="G36" s="103">
        <v>0</v>
      </c>
      <c r="H36" s="103">
        <v>0</v>
      </c>
      <c r="I36" s="103">
        <v>0</v>
      </c>
      <c r="J36" s="103">
        <v>0</v>
      </c>
      <c r="K36" s="103">
        <v>0</v>
      </c>
      <c r="L36" s="103">
        <v>0</v>
      </c>
      <c r="M36" s="103">
        <v>0</v>
      </c>
      <c r="N36" s="103">
        <v>0</v>
      </c>
      <c r="O36" s="103">
        <v>0</v>
      </c>
    </row>
    <row r="37" spans="1:15" ht="16.5" customHeight="1">
      <c r="A37" s="94">
        <v>33</v>
      </c>
      <c r="B37" s="100" t="s">
        <v>393</v>
      </c>
      <c r="C37" s="99">
        <f>SUM(D37:O37)</f>
        <v>0</v>
      </c>
      <c r="D37" s="103">
        <v>0</v>
      </c>
      <c r="E37" s="103">
        <v>0</v>
      </c>
      <c r="F37" s="103">
        <v>0</v>
      </c>
      <c r="G37" s="103">
        <v>0</v>
      </c>
      <c r="H37" s="103">
        <v>0</v>
      </c>
      <c r="I37" s="103">
        <v>0</v>
      </c>
      <c r="J37" s="103">
        <v>0</v>
      </c>
      <c r="K37" s="103">
        <v>0</v>
      </c>
      <c r="L37" s="103">
        <v>0</v>
      </c>
      <c r="M37" s="103">
        <v>0</v>
      </c>
      <c r="N37" s="103">
        <v>0</v>
      </c>
      <c r="O37" s="103">
        <v>0</v>
      </c>
    </row>
    <row r="38" spans="1:15" ht="16.5" customHeight="1">
      <c r="A38" s="94">
        <v>34</v>
      </c>
      <c r="B38" s="100" t="s">
        <v>392</v>
      </c>
      <c r="C38" s="99">
        <f>SUM(D38:O38)</f>
        <v>43</v>
      </c>
      <c r="D38" s="103">
        <v>6</v>
      </c>
      <c r="E38" s="103">
        <v>8</v>
      </c>
      <c r="F38" s="103">
        <v>1</v>
      </c>
      <c r="G38" s="103">
        <v>7</v>
      </c>
      <c r="H38" s="103">
        <v>0</v>
      </c>
      <c r="I38" s="103">
        <v>1</v>
      </c>
      <c r="J38" s="103">
        <v>0</v>
      </c>
      <c r="K38" s="103">
        <v>0</v>
      </c>
      <c r="L38" s="103">
        <v>1</v>
      </c>
      <c r="M38" s="103">
        <v>6</v>
      </c>
      <c r="N38" s="103">
        <v>6</v>
      </c>
      <c r="O38" s="103">
        <v>7</v>
      </c>
    </row>
    <row r="39" spans="1:15" ht="16.5" customHeight="1">
      <c r="A39" s="94">
        <v>35</v>
      </c>
      <c r="B39" s="100" t="s">
        <v>391</v>
      </c>
      <c r="C39" s="99">
        <f>SUM(D39:O39)</f>
        <v>33</v>
      </c>
      <c r="D39" s="103">
        <v>3</v>
      </c>
      <c r="E39" s="103">
        <v>5</v>
      </c>
      <c r="F39" s="103">
        <v>3</v>
      </c>
      <c r="G39" s="103">
        <v>3</v>
      </c>
      <c r="H39" s="103">
        <v>0</v>
      </c>
      <c r="I39" s="103">
        <v>0</v>
      </c>
      <c r="J39" s="103">
        <v>0</v>
      </c>
      <c r="K39" s="103">
        <v>4</v>
      </c>
      <c r="L39" s="103">
        <v>0</v>
      </c>
      <c r="M39" s="103">
        <v>6</v>
      </c>
      <c r="N39" s="103">
        <v>2</v>
      </c>
      <c r="O39" s="103">
        <v>7</v>
      </c>
    </row>
    <row r="40" spans="1:15" ht="16.5" customHeight="1">
      <c r="A40" s="94">
        <v>36</v>
      </c>
      <c r="B40" s="100" t="s">
        <v>390</v>
      </c>
      <c r="C40" s="99">
        <f>SUM(D40:O40)</f>
        <v>7</v>
      </c>
      <c r="D40" s="103">
        <v>1</v>
      </c>
      <c r="E40" s="103">
        <v>0</v>
      </c>
      <c r="F40" s="103">
        <v>1</v>
      </c>
      <c r="G40" s="103">
        <v>2</v>
      </c>
      <c r="H40" s="103">
        <v>0</v>
      </c>
      <c r="I40" s="103">
        <v>0</v>
      </c>
      <c r="J40" s="103">
        <v>0</v>
      </c>
      <c r="K40" s="103">
        <v>0</v>
      </c>
      <c r="L40" s="103">
        <v>0</v>
      </c>
      <c r="M40" s="103">
        <v>1</v>
      </c>
      <c r="N40" s="103">
        <v>1</v>
      </c>
      <c r="O40" s="103">
        <v>1</v>
      </c>
    </row>
    <row r="41" spans="1:15" ht="16.5" customHeight="1">
      <c r="A41" s="94">
        <v>37</v>
      </c>
      <c r="B41" s="100" t="s">
        <v>389</v>
      </c>
      <c r="C41" s="99">
        <f>SUM(D41:O41)</f>
        <v>17</v>
      </c>
      <c r="D41" s="103">
        <v>2</v>
      </c>
      <c r="E41" s="103">
        <v>3</v>
      </c>
      <c r="F41" s="103">
        <v>0</v>
      </c>
      <c r="G41" s="103">
        <v>2</v>
      </c>
      <c r="H41" s="103">
        <v>0</v>
      </c>
      <c r="I41" s="103">
        <v>1</v>
      </c>
      <c r="J41" s="103">
        <v>1</v>
      </c>
      <c r="K41" s="103">
        <v>0</v>
      </c>
      <c r="L41" s="103">
        <v>0</v>
      </c>
      <c r="M41" s="103">
        <v>3</v>
      </c>
      <c r="N41" s="103">
        <v>2</v>
      </c>
      <c r="O41" s="103">
        <v>3</v>
      </c>
    </row>
    <row r="42" spans="1:15" ht="16.5" customHeight="1">
      <c r="A42" s="94">
        <v>38</v>
      </c>
      <c r="B42" s="100" t="s">
        <v>388</v>
      </c>
      <c r="C42" s="99">
        <f>SUM(D42:O42)</f>
        <v>1</v>
      </c>
      <c r="D42" s="103">
        <v>1</v>
      </c>
      <c r="E42" s="103">
        <v>0</v>
      </c>
      <c r="F42" s="103">
        <v>0</v>
      </c>
      <c r="G42" s="103">
        <v>0</v>
      </c>
      <c r="H42" s="103">
        <v>0</v>
      </c>
      <c r="I42" s="103">
        <v>0</v>
      </c>
      <c r="J42" s="103">
        <v>0</v>
      </c>
      <c r="K42" s="103">
        <v>0</v>
      </c>
      <c r="L42" s="103">
        <v>0</v>
      </c>
      <c r="M42" s="103">
        <v>0</v>
      </c>
      <c r="N42" s="103">
        <v>0</v>
      </c>
      <c r="O42" s="103">
        <v>0</v>
      </c>
    </row>
    <row r="43" spans="1:15" ht="16.5" customHeight="1">
      <c r="A43" s="94">
        <v>39</v>
      </c>
      <c r="B43" s="100" t="s">
        <v>387</v>
      </c>
      <c r="C43" s="99">
        <f>SUM(D43:O43)</f>
        <v>0</v>
      </c>
      <c r="D43" s="103">
        <v>0</v>
      </c>
      <c r="E43" s="103">
        <v>0</v>
      </c>
      <c r="F43" s="103">
        <v>0</v>
      </c>
      <c r="G43" s="103">
        <v>0</v>
      </c>
      <c r="H43" s="103">
        <v>0</v>
      </c>
      <c r="I43" s="103">
        <v>0</v>
      </c>
      <c r="J43" s="103">
        <v>0</v>
      </c>
      <c r="K43" s="103">
        <v>0</v>
      </c>
      <c r="L43" s="103">
        <v>0</v>
      </c>
      <c r="M43" s="103">
        <v>0</v>
      </c>
      <c r="N43" s="103">
        <v>0</v>
      </c>
      <c r="O43" s="103">
        <v>0</v>
      </c>
    </row>
    <row r="44" spans="1:15" ht="16.5" customHeight="1">
      <c r="A44" s="94">
        <v>40</v>
      </c>
      <c r="B44" s="100" t="s">
        <v>386</v>
      </c>
      <c r="C44" s="99">
        <f>SUM(D44:O44)</f>
        <v>78</v>
      </c>
      <c r="D44" s="103">
        <v>10</v>
      </c>
      <c r="E44" s="103">
        <v>17</v>
      </c>
      <c r="F44" s="103">
        <v>5</v>
      </c>
      <c r="G44" s="103">
        <v>5</v>
      </c>
      <c r="H44" s="103">
        <v>4</v>
      </c>
      <c r="I44" s="103">
        <v>3</v>
      </c>
      <c r="J44" s="103">
        <v>2</v>
      </c>
      <c r="K44" s="103">
        <v>3</v>
      </c>
      <c r="L44" s="103">
        <v>7</v>
      </c>
      <c r="M44" s="103">
        <v>8</v>
      </c>
      <c r="N44" s="103">
        <v>6</v>
      </c>
      <c r="O44" s="103">
        <v>8</v>
      </c>
    </row>
    <row r="45" spans="1:15" ht="16.5" customHeight="1">
      <c r="A45" s="94">
        <v>41</v>
      </c>
      <c r="B45" s="100" t="s">
        <v>385</v>
      </c>
      <c r="C45" s="99">
        <f>SUM(D45:O45)</f>
        <v>6</v>
      </c>
      <c r="D45" s="103">
        <v>1</v>
      </c>
      <c r="E45" s="103">
        <v>2</v>
      </c>
      <c r="F45" s="103">
        <v>0</v>
      </c>
      <c r="G45" s="103">
        <v>0</v>
      </c>
      <c r="H45" s="103">
        <v>0</v>
      </c>
      <c r="I45" s="103">
        <v>0</v>
      </c>
      <c r="J45" s="103">
        <v>0</v>
      </c>
      <c r="K45" s="103">
        <v>0</v>
      </c>
      <c r="L45" s="103">
        <v>0</v>
      </c>
      <c r="M45" s="103">
        <v>0</v>
      </c>
      <c r="N45" s="103">
        <v>1</v>
      </c>
      <c r="O45" s="103">
        <v>2</v>
      </c>
    </row>
    <row r="46" spans="1:15" ht="16.5" customHeight="1">
      <c r="A46" s="94">
        <v>42</v>
      </c>
      <c r="B46" s="100" t="s">
        <v>384</v>
      </c>
      <c r="C46" s="99">
        <f>SUM(D46:O46)</f>
        <v>26</v>
      </c>
      <c r="D46" s="103">
        <v>4</v>
      </c>
      <c r="E46" s="103">
        <v>5</v>
      </c>
      <c r="F46" s="103">
        <v>2</v>
      </c>
      <c r="G46" s="103">
        <v>3</v>
      </c>
      <c r="H46" s="103">
        <v>0</v>
      </c>
      <c r="I46" s="103">
        <v>0</v>
      </c>
      <c r="J46" s="103">
        <v>1</v>
      </c>
      <c r="K46" s="103">
        <v>3</v>
      </c>
      <c r="L46" s="103">
        <v>2</v>
      </c>
      <c r="M46" s="103">
        <v>1</v>
      </c>
      <c r="N46" s="103">
        <v>2</v>
      </c>
      <c r="O46" s="103">
        <v>3</v>
      </c>
    </row>
    <row r="47" spans="1:15" ht="16.5" customHeight="1">
      <c r="A47" s="94">
        <v>43</v>
      </c>
      <c r="B47" s="100" t="s">
        <v>383</v>
      </c>
      <c r="C47" s="99">
        <f>SUM(D47:O47)</f>
        <v>144</v>
      </c>
      <c r="D47" s="103">
        <v>30</v>
      </c>
      <c r="E47" s="103">
        <v>24</v>
      </c>
      <c r="F47" s="103">
        <v>7</v>
      </c>
      <c r="G47" s="103">
        <v>17</v>
      </c>
      <c r="H47" s="103">
        <v>4</v>
      </c>
      <c r="I47" s="103">
        <v>8</v>
      </c>
      <c r="J47" s="103">
        <v>3</v>
      </c>
      <c r="K47" s="103">
        <v>8</v>
      </c>
      <c r="L47" s="103">
        <v>5</v>
      </c>
      <c r="M47" s="103">
        <v>19</v>
      </c>
      <c r="N47" s="103">
        <v>7</v>
      </c>
      <c r="O47" s="103">
        <v>12</v>
      </c>
    </row>
    <row r="48" spans="1:15" ht="16.5" customHeight="1">
      <c r="A48" s="94">
        <v>44</v>
      </c>
      <c r="B48" s="100" t="s">
        <v>382</v>
      </c>
      <c r="C48" s="99">
        <f>SUM(D48:O48)</f>
        <v>44</v>
      </c>
      <c r="D48" s="103">
        <v>9</v>
      </c>
      <c r="E48" s="103">
        <v>8</v>
      </c>
      <c r="F48" s="103">
        <v>3</v>
      </c>
      <c r="G48" s="103">
        <v>6</v>
      </c>
      <c r="H48" s="103">
        <v>0</v>
      </c>
      <c r="I48" s="103">
        <v>1</v>
      </c>
      <c r="J48" s="103">
        <v>1</v>
      </c>
      <c r="K48" s="103">
        <v>1</v>
      </c>
      <c r="L48" s="103">
        <v>2</v>
      </c>
      <c r="M48" s="103">
        <v>3</v>
      </c>
      <c r="N48" s="103">
        <v>4</v>
      </c>
      <c r="O48" s="103">
        <v>6</v>
      </c>
    </row>
    <row r="49" spans="1:15" ht="16.5" customHeight="1">
      <c r="A49" s="94">
        <v>45</v>
      </c>
      <c r="B49" s="100" t="s">
        <v>381</v>
      </c>
      <c r="C49" s="99">
        <f>SUM(D49:O49)</f>
        <v>42</v>
      </c>
      <c r="D49" s="103">
        <v>9</v>
      </c>
      <c r="E49" s="103">
        <v>9</v>
      </c>
      <c r="F49" s="103">
        <v>4</v>
      </c>
      <c r="G49" s="103">
        <v>5</v>
      </c>
      <c r="H49" s="103">
        <v>3</v>
      </c>
      <c r="I49" s="103">
        <v>1</v>
      </c>
      <c r="J49" s="103">
        <v>0</v>
      </c>
      <c r="K49" s="103">
        <v>0</v>
      </c>
      <c r="L49" s="103">
        <v>2</v>
      </c>
      <c r="M49" s="103">
        <v>4</v>
      </c>
      <c r="N49" s="103">
        <v>3</v>
      </c>
      <c r="O49" s="103">
        <v>2</v>
      </c>
    </row>
    <row r="50" spans="1:15" ht="16.5" customHeight="1">
      <c r="A50" s="94">
        <v>46</v>
      </c>
      <c r="B50" s="100" t="s">
        <v>380</v>
      </c>
      <c r="C50" s="99">
        <f>SUM(D50:O50)</f>
        <v>68</v>
      </c>
      <c r="D50" s="103">
        <v>11</v>
      </c>
      <c r="E50" s="103">
        <v>13</v>
      </c>
      <c r="F50" s="103">
        <v>4</v>
      </c>
      <c r="G50" s="103">
        <v>14</v>
      </c>
      <c r="H50" s="103">
        <v>2</v>
      </c>
      <c r="I50" s="103">
        <v>3</v>
      </c>
      <c r="J50" s="103">
        <v>1</v>
      </c>
      <c r="K50" s="103">
        <v>2</v>
      </c>
      <c r="L50" s="103">
        <v>4</v>
      </c>
      <c r="M50" s="103">
        <v>5</v>
      </c>
      <c r="N50" s="103">
        <v>4</v>
      </c>
      <c r="O50" s="103">
        <v>5</v>
      </c>
    </row>
    <row r="51" spans="1:15" ht="16.5" customHeight="1">
      <c r="A51" s="94">
        <v>47</v>
      </c>
      <c r="B51" s="100" t="s">
        <v>379</v>
      </c>
      <c r="C51" s="99">
        <f>SUM(D51:O51)</f>
        <v>37</v>
      </c>
      <c r="D51" s="103">
        <v>10</v>
      </c>
      <c r="E51" s="103">
        <v>7</v>
      </c>
      <c r="F51" s="103">
        <v>3</v>
      </c>
      <c r="G51" s="103">
        <v>4</v>
      </c>
      <c r="H51" s="103">
        <v>0</v>
      </c>
      <c r="I51" s="103">
        <v>0</v>
      </c>
      <c r="J51" s="103">
        <v>2</v>
      </c>
      <c r="K51" s="103">
        <v>2</v>
      </c>
      <c r="L51" s="103">
        <v>3</v>
      </c>
      <c r="M51" s="103">
        <v>1</v>
      </c>
      <c r="N51" s="103">
        <v>3</v>
      </c>
      <c r="O51" s="103">
        <v>2</v>
      </c>
    </row>
    <row r="52" spans="1:15" ht="16.5" customHeight="1">
      <c r="A52" s="94">
        <v>48</v>
      </c>
      <c r="B52" s="100" t="s">
        <v>378</v>
      </c>
      <c r="C52" s="99">
        <f>SUM(D52:O52)</f>
        <v>6</v>
      </c>
      <c r="D52" s="103">
        <v>1</v>
      </c>
      <c r="E52" s="103">
        <v>1</v>
      </c>
      <c r="F52" s="103">
        <v>0</v>
      </c>
      <c r="G52" s="103">
        <v>1</v>
      </c>
      <c r="H52" s="103">
        <v>1</v>
      </c>
      <c r="I52" s="103">
        <v>1</v>
      </c>
      <c r="J52" s="103">
        <v>0</v>
      </c>
      <c r="K52" s="103">
        <v>0</v>
      </c>
      <c r="L52" s="103">
        <v>0</v>
      </c>
      <c r="M52" s="103">
        <v>0</v>
      </c>
      <c r="N52" s="103">
        <v>0</v>
      </c>
      <c r="O52" s="103">
        <v>1</v>
      </c>
    </row>
    <row r="53" spans="1:15" ht="16.5" customHeight="1">
      <c r="A53" s="94">
        <v>49</v>
      </c>
      <c r="B53" s="100" t="s">
        <v>377</v>
      </c>
      <c r="C53" s="99">
        <f>SUM(D53:O53)</f>
        <v>817</v>
      </c>
      <c r="D53" s="103">
        <v>160</v>
      </c>
      <c r="E53" s="103">
        <v>134</v>
      </c>
      <c r="F53" s="103">
        <v>51</v>
      </c>
      <c r="G53" s="103">
        <v>104</v>
      </c>
      <c r="H53" s="103">
        <v>31</v>
      </c>
      <c r="I53" s="103">
        <v>33</v>
      </c>
      <c r="J53" s="103">
        <v>24</v>
      </c>
      <c r="K53" s="103">
        <v>17</v>
      </c>
      <c r="L53" s="103">
        <v>32</v>
      </c>
      <c r="M53" s="103">
        <v>88</v>
      </c>
      <c r="N53" s="103">
        <v>68</v>
      </c>
      <c r="O53" s="103">
        <v>75</v>
      </c>
    </row>
    <row r="54" spans="1:15" ht="16.5" customHeight="1">
      <c r="A54" s="94">
        <v>50</v>
      </c>
      <c r="B54" s="100" t="s">
        <v>376</v>
      </c>
      <c r="C54" s="99">
        <f>SUM(D54:O54)</f>
        <v>265</v>
      </c>
      <c r="D54" s="103">
        <v>45</v>
      </c>
      <c r="E54" s="103">
        <v>48</v>
      </c>
      <c r="F54" s="103">
        <v>12</v>
      </c>
      <c r="G54" s="103">
        <v>31</v>
      </c>
      <c r="H54" s="103">
        <v>6</v>
      </c>
      <c r="I54" s="103">
        <v>4</v>
      </c>
      <c r="J54" s="103">
        <v>3</v>
      </c>
      <c r="K54" s="103">
        <v>11</v>
      </c>
      <c r="L54" s="103">
        <v>11</v>
      </c>
      <c r="M54" s="103">
        <v>39</v>
      </c>
      <c r="N54" s="103">
        <v>23</v>
      </c>
      <c r="O54" s="103">
        <v>32</v>
      </c>
    </row>
    <row r="55" spans="1:15" ht="16.5" customHeight="1">
      <c r="A55" s="94">
        <v>51</v>
      </c>
      <c r="B55" s="100" t="s">
        <v>375</v>
      </c>
      <c r="C55" s="99">
        <f>SUM(D55:O55)</f>
        <v>406</v>
      </c>
      <c r="D55" s="103">
        <v>73</v>
      </c>
      <c r="E55" s="103">
        <v>73</v>
      </c>
      <c r="F55" s="103">
        <v>26</v>
      </c>
      <c r="G55" s="103">
        <v>46</v>
      </c>
      <c r="H55" s="103">
        <v>13</v>
      </c>
      <c r="I55" s="103">
        <v>9</v>
      </c>
      <c r="J55" s="103">
        <v>13</v>
      </c>
      <c r="K55" s="103">
        <v>11</v>
      </c>
      <c r="L55" s="103">
        <v>24</v>
      </c>
      <c r="M55" s="103">
        <v>44</v>
      </c>
      <c r="N55" s="103">
        <v>37</v>
      </c>
      <c r="O55" s="103">
        <v>37</v>
      </c>
    </row>
    <row r="56" spans="1:15" ht="16.5" customHeight="1">
      <c r="A56" s="94">
        <v>52</v>
      </c>
      <c r="B56" s="100" t="s">
        <v>374</v>
      </c>
      <c r="C56" s="99">
        <f>SUM(D56:O56)</f>
        <v>97</v>
      </c>
      <c r="D56" s="103">
        <v>14</v>
      </c>
      <c r="E56" s="103">
        <v>23</v>
      </c>
      <c r="F56" s="103">
        <v>5</v>
      </c>
      <c r="G56" s="103">
        <v>19</v>
      </c>
      <c r="H56" s="103">
        <v>3</v>
      </c>
      <c r="I56" s="103">
        <v>3</v>
      </c>
      <c r="J56" s="103">
        <v>0</v>
      </c>
      <c r="K56" s="103">
        <v>0</v>
      </c>
      <c r="L56" s="103">
        <v>4</v>
      </c>
      <c r="M56" s="103">
        <v>7</v>
      </c>
      <c r="N56" s="103">
        <v>9</v>
      </c>
      <c r="O56" s="103">
        <v>10</v>
      </c>
    </row>
    <row r="57" spans="1:15" ht="16.5" customHeight="1">
      <c r="A57" s="94">
        <v>53</v>
      </c>
      <c r="B57" s="100" t="s">
        <v>373</v>
      </c>
      <c r="C57" s="99">
        <f>SUM(D57:O57)</f>
        <v>120</v>
      </c>
      <c r="D57" s="103">
        <v>23</v>
      </c>
      <c r="E57" s="103">
        <v>22</v>
      </c>
      <c r="F57" s="103">
        <v>8</v>
      </c>
      <c r="G57" s="103">
        <v>6</v>
      </c>
      <c r="H57" s="103">
        <v>7</v>
      </c>
      <c r="I57" s="103">
        <v>2</v>
      </c>
      <c r="J57" s="103">
        <v>2</v>
      </c>
      <c r="K57" s="103">
        <v>4</v>
      </c>
      <c r="L57" s="103">
        <v>3</v>
      </c>
      <c r="M57" s="103">
        <v>17</v>
      </c>
      <c r="N57" s="103">
        <v>7</v>
      </c>
      <c r="O57" s="103">
        <v>19</v>
      </c>
    </row>
    <row r="58" spans="1:15" ht="16.5" customHeight="1">
      <c r="A58" s="94">
        <v>54</v>
      </c>
      <c r="B58" s="100" t="s">
        <v>372</v>
      </c>
      <c r="C58" s="99">
        <f>SUM(D58:O58)</f>
        <v>25</v>
      </c>
      <c r="D58" s="103">
        <v>5</v>
      </c>
      <c r="E58" s="103">
        <v>3</v>
      </c>
      <c r="F58" s="103">
        <v>3</v>
      </c>
      <c r="G58" s="103">
        <v>2</v>
      </c>
      <c r="H58" s="103">
        <v>2</v>
      </c>
      <c r="I58" s="103">
        <v>1</v>
      </c>
      <c r="J58" s="103">
        <v>1</v>
      </c>
      <c r="K58" s="103">
        <v>1</v>
      </c>
      <c r="L58" s="103">
        <v>2</v>
      </c>
      <c r="M58" s="103">
        <v>3</v>
      </c>
      <c r="N58" s="103">
        <v>1</v>
      </c>
      <c r="O58" s="103">
        <v>1</v>
      </c>
    </row>
    <row r="59" spans="1:15" ht="16.5" customHeight="1">
      <c r="A59" s="94">
        <v>55</v>
      </c>
      <c r="B59" s="100" t="s">
        <v>371</v>
      </c>
      <c r="C59" s="99">
        <f>SUM(D59:O59)</f>
        <v>7</v>
      </c>
      <c r="D59" s="103">
        <v>2</v>
      </c>
      <c r="E59" s="103">
        <v>3</v>
      </c>
      <c r="F59" s="103">
        <v>0</v>
      </c>
      <c r="G59" s="103">
        <v>0</v>
      </c>
      <c r="H59" s="103">
        <v>1</v>
      </c>
      <c r="I59" s="103">
        <v>0</v>
      </c>
      <c r="J59" s="103">
        <v>0</v>
      </c>
      <c r="K59" s="103">
        <v>0</v>
      </c>
      <c r="L59" s="103">
        <v>0</v>
      </c>
      <c r="M59" s="103">
        <v>0</v>
      </c>
      <c r="N59" s="103">
        <v>1</v>
      </c>
      <c r="O59" s="103">
        <v>0</v>
      </c>
    </row>
    <row r="60" spans="1:15" ht="16.5" customHeight="1">
      <c r="A60" s="94">
        <v>56</v>
      </c>
      <c r="B60" s="100" t="s">
        <v>370</v>
      </c>
      <c r="C60" s="99">
        <f>SUM(D60:O60)</f>
        <v>190</v>
      </c>
      <c r="D60" s="103">
        <v>37</v>
      </c>
      <c r="E60" s="103">
        <v>31</v>
      </c>
      <c r="F60" s="103">
        <v>14</v>
      </c>
      <c r="G60" s="103">
        <v>21</v>
      </c>
      <c r="H60" s="103">
        <v>5</v>
      </c>
      <c r="I60" s="103">
        <v>6</v>
      </c>
      <c r="J60" s="103">
        <v>7</v>
      </c>
      <c r="K60" s="103">
        <v>8</v>
      </c>
      <c r="L60" s="103">
        <v>10</v>
      </c>
      <c r="M60" s="103">
        <v>21</v>
      </c>
      <c r="N60" s="103">
        <v>15</v>
      </c>
      <c r="O60" s="103">
        <v>15</v>
      </c>
    </row>
    <row r="61" spans="1:15" ht="16.5" customHeight="1">
      <c r="A61" s="94">
        <v>57</v>
      </c>
      <c r="B61" s="100" t="s">
        <v>369</v>
      </c>
      <c r="C61" s="99">
        <f>SUM(D61:O61)</f>
        <v>478</v>
      </c>
      <c r="D61" s="103">
        <v>103</v>
      </c>
      <c r="E61" s="103">
        <v>93</v>
      </c>
      <c r="F61" s="103">
        <v>29</v>
      </c>
      <c r="G61" s="103">
        <v>67</v>
      </c>
      <c r="H61" s="103">
        <v>19</v>
      </c>
      <c r="I61" s="103">
        <v>26</v>
      </c>
      <c r="J61" s="103">
        <v>18</v>
      </c>
      <c r="K61" s="103">
        <v>19</v>
      </c>
      <c r="L61" s="103">
        <v>16</v>
      </c>
      <c r="M61" s="103">
        <v>23</v>
      </c>
      <c r="N61" s="103">
        <v>42</v>
      </c>
      <c r="O61" s="103">
        <v>23</v>
      </c>
    </row>
    <row r="62" spans="1:15" ht="16.5" customHeight="1">
      <c r="A62" s="94">
        <v>58</v>
      </c>
      <c r="B62" s="100" t="s">
        <v>368</v>
      </c>
      <c r="C62" s="99">
        <f>SUM(D62:O62)</f>
        <v>33</v>
      </c>
      <c r="D62" s="103">
        <v>8</v>
      </c>
      <c r="E62" s="103">
        <v>6</v>
      </c>
      <c r="F62" s="103">
        <v>3</v>
      </c>
      <c r="G62" s="103">
        <v>5</v>
      </c>
      <c r="H62" s="103">
        <v>3</v>
      </c>
      <c r="I62" s="103">
        <v>1</v>
      </c>
      <c r="J62" s="103">
        <v>1</v>
      </c>
      <c r="K62" s="103">
        <v>0</v>
      </c>
      <c r="L62" s="103">
        <v>2</v>
      </c>
      <c r="M62" s="103">
        <v>1</v>
      </c>
      <c r="N62" s="103">
        <v>3</v>
      </c>
      <c r="O62" s="103">
        <v>0</v>
      </c>
    </row>
    <row r="63" spans="1:15" ht="16.5" customHeight="1">
      <c r="A63" s="94">
        <v>59</v>
      </c>
      <c r="B63" s="100" t="s">
        <v>367</v>
      </c>
      <c r="C63" s="99">
        <f>SUM(D63:O63)</f>
        <v>0</v>
      </c>
      <c r="D63" s="103">
        <v>0</v>
      </c>
      <c r="E63" s="103">
        <v>0</v>
      </c>
      <c r="F63" s="103">
        <v>0</v>
      </c>
      <c r="G63" s="103">
        <v>0</v>
      </c>
      <c r="H63" s="103">
        <v>0</v>
      </c>
      <c r="I63" s="103">
        <v>0</v>
      </c>
      <c r="J63" s="103">
        <v>0</v>
      </c>
      <c r="K63" s="103">
        <v>0</v>
      </c>
      <c r="L63" s="103">
        <v>0</v>
      </c>
      <c r="M63" s="103">
        <v>0</v>
      </c>
      <c r="N63" s="103">
        <v>0</v>
      </c>
      <c r="O63" s="103">
        <v>0</v>
      </c>
    </row>
    <row r="64" spans="1:15" ht="16.5" customHeight="1">
      <c r="A64" s="94">
        <v>60</v>
      </c>
      <c r="B64" s="100" t="s">
        <v>366</v>
      </c>
      <c r="C64" s="99">
        <f>SUM(D64:O64)</f>
        <v>141</v>
      </c>
      <c r="D64" s="103">
        <v>22</v>
      </c>
      <c r="E64" s="103">
        <v>41</v>
      </c>
      <c r="F64" s="103">
        <v>7</v>
      </c>
      <c r="G64" s="103">
        <v>18</v>
      </c>
      <c r="H64" s="103">
        <v>3</v>
      </c>
      <c r="I64" s="103">
        <v>1</v>
      </c>
      <c r="J64" s="103">
        <v>9</v>
      </c>
      <c r="K64" s="103">
        <v>7</v>
      </c>
      <c r="L64" s="103">
        <v>6</v>
      </c>
      <c r="M64" s="103">
        <v>5</v>
      </c>
      <c r="N64" s="103">
        <v>13</v>
      </c>
      <c r="O64" s="103">
        <v>9</v>
      </c>
    </row>
    <row r="65" spans="1:15" ht="16.5" customHeight="1">
      <c r="A65" s="94">
        <v>61</v>
      </c>
      <c r="B65" s="100" t="s">
        <v>365</v>
      </c>
      <c r="C65" s="99">
        <f>SUM(D65:O65)</f>
        <v>14</v>
      </c>
      <c r="D65" s="103">
        <v>3</v>
      </c>
      <c r="E65" s="103">
        <v>2</v>
      </c>
      <c r="F65" s="103">
        <v>1</v>
      </c>
      <c r="G65" s="103">
        <v>2</v>
      </c>
      <c r="H65" s="103">
        <v>1</v>
      </c>
      <c r="I65" s="103">
        <v>2</v>
      </c>
      <c r="J65" s="103">
        <v>0</v>
      </c>
      <c r="K65" s="103">
        <v>0</v>
      </c>
      <c r="L65" s="103">
        <v>1</v>
      </c>
      <c r="M65" s="103">
        <v>0</v>
      </c>
      <c r="N65" s="103">
        <v>0</v>
      </c>
      <c r="O65" s="103">
        <v>2</v>
      </c>
    </row>
    <row r="66" spans="1:15" ht="16.5" customHeight="1">
      <c r="A66" s="94">
        <v>62</v>
      </c>
      <c r="B66" s="100" t="s">
        <v>364</v>
      </c>
      <c r="C66" s="99">
        <f>SUM(D66:O66)</f>
        <v>11</v>
      </c>
      <c r="D66" s="103">
        <v>2</v>
      </c>
      <c r="E66" s="103">
        <v>3</v>
      </c>
      <c r="F66" s="103">
        <v>0</v>
      </c>
      <c r="G66" s="103">
        <v>1</v>
      </c>
      <c r="H66" s="103">
        <v>0</v>
      </c>
      <c r="I66" s="103">
        <v>1</v>
      </c>
      <c r="J66" s="103">
        <v>0</v>
      </c>
      <c r="K66" s="103">
        <v>0</v>
      </c>
      <c r="L66" s="103">
        <v>1</v>
      </c>
      <c r="M66" s="103">
        <v>2</v>
      </c>
      <c r="N66" s="103">
        <v>1</v>
      </c>
      <c r="O66" s="103">
        <v>0</v>
      </c>
    </row>
    <row r="67" spans="1:15" ht="16.5" customHeight="1">
      <c r="A67" s="94">
        <v>63</v>
      </c>
      <c r="B67" s="100" t="s">
        <v>363</v>
      </c>
      <c r="C67" s="99">
        <f>SUM(D67:O67)</f>
        <v>334</v>
      </c>
      <c r="D67" s="103">
        <v>48</v>
      </c>
      <c r="E67" s="103">
        <v>55</v>
      </c>
      <c r="F67" s="103">
        <v>26</v>
      </c>
      <c r="G67" s="103">
        <v>33</v>
      </c>
      <c r="H67" s="103">
        <v>8</v>
      </c>
      <c r="I67" s="103">
        <v>21</v>
      </c>
      <c r="J67" s="103">
        <v>13</v>
      </c>
      <c r="K67" s="103">
        <v>12</v>
      </c>
      <c r="L67" s="103">
        <v>21</v>
      </c>
      <c r="M67" s="103">
        <v>30</v>
      </c>
      <c r="N67" s="103">
        <v>40</v>
      </c>
      <c r="O67" s="103">
        <v>27</v>
      </c>
    </row>
    <row r="68" spans="1:15" ht="16.5" customHeight="1">
      <c r="A68" s="94">
        <v>64</v>
      </c>
      <c r="B68" s="100" t="s">
        <v>362</v>
      </c>
      <c r="C68" s="99">
        <f>SUM(D68:O68)</f>
        <v>1</v>
      </c>
      <c r="D68" s="103">
        <v>0</v>
      </c>
      <c r="E68" s="103">
        <v>0</v>
      </c>
      <c r="F68" s="103">
        <v>0</v>
      </c>
      <c r="G68" s="103">
        <v>0</v>
      </c>
      <c r="H68" s="103">
        <v>0</v>
      </c>
      <c r="I68" s="103">
        <v>1</v>
      </c>
      <c r="J68" s="103">
        <v>0</v>
      </c>
      <c r="K68" s="103">
        <v>0</v>
      </c>
      <c r="L68" s="103">
        <v>0</v>
      </c>
      <c r="M68" s="103">
        <v>0</v>
      </c>
      <c r="N68" s="103">
        <v>0</v>
      </c>
      <c r="O68" s="103">
        <v>0</v>
      </c>
    </row>
    <row r="69" spans="1:15" ht="16.5" customHeight="1">
      <c r="A69" s="94">
        <v>65</v>
      </c>
      <c r="B69" s="100" t="s">
        <v>361</v>
      </c>
      <c r="C69" s="99">
        <f>SUM(D69:O69)</f>
        <v>17</v>
      </c>
      <c r="D69" s="103">
        <v>4</v>
      </c>
      <c r="E69" s="103">
        <v>3</v>
      </c>
      <c r="F69" s="103">
        <v>1</v>
      </c>
      <c r="G69" s="103">
        <v>2</v>
      </c>
      <c r="H69" s="103">
        <v>1</v>
      </c>
      <c r="I69" s="103">
        <v>2</v>
      </c>
      <c r="J69" s="103">
        <v>0</v>
      </c>
      <c r="K69" s="103">
        <v>1</v>
      </c>
      <c r="L69" s="103">
        <v>0</v>
      </c>
      <c r="M69" s="103">
        <v>1</v>
      </c>
      <c r="N69" s="103">
        <v>1</v>
      </c>
      <c r="O69" s="103">
        <v>1</v>
      </c>
    </row>
    <row r="70" spans="1:15" ht="16.5" customHeight="1">
      <c r="A70" s="94">
        <v>66</v>
      </c>
      <c r="B70" s="100" t="s">
        <v>360</v>
      </c>
      <c r="C70" s="99">
        <f>SUM(D70:O70)</f>
        <v>181</v>
      </c>
      <c r="D70" s="103">
        <v>27</v>
      </c>
      <c r="E70" s="103">
        <v>31</v>
      </c>
      <c r="F70" s="103">
        <v>9</v>
      </c>
      <c r="G70" s="103">
        <v>17</v>
      </c>
      <c r="H70" s="103">
        <v>9</v>
      </c>
      <c r="I70" s="103">
        <v>3</v>
      </c>
      <c r="J70" s="103">
        <v>3</v>
      </c>
      <c r="K70" s="103">
        <v>7</v>
      </c>
      <c r="L70" s="103">
        <v>13</v>
      </c>
      <c r="M70" s="103">
        <v>20</v>
      </c>
      <c r="N70" s="103">
        <v>22</v>
      </c>
      <c r="O70" s="103">
        <v>20</v>
      </c>
    </row>
    <row r="71" spans="1:15" ht="16.5" customHeight="1">
      <c r="A71" s="94">
        <v>67</v>
      </c>
      <c r="B71" s="100" t="s">
        <v>359</v>
      </c>
      <c r="C71" s="99">
        <f>SUM(D71:O71)</f>
        <v>106</v>
      </c>
      <c r="D71" s="103">
        <v>27</v>
      </c>
      <c r="E71" s="103">
        <v>18</v>
      </c>
      <c r="F71" s="103">
        <v>2</v>
      </c>
      <c r="G71" s="103">
        <v>19</v>
      </c>
      <c r="H71" s="103">
        <v>2</v>
      </c>
      <c r="I71" s="103">
        <v>2</v>
      </c>
      <c r="J71" s="103">
        <v>4</v>
      </c>
      <c r="K71" s="103">
        <v>3</v>
      </c>
      <c r="L71" s="103">
        <v>4</v>
      </c>
      <c r="M71" s="103">
        <v>8</v>
      </c>
      <c r="N71" s="103">
        <v>6</v>
      </c>
      <c r="O71" s="103">
        <v>11</v>
      </c>
    </row>
    <row r="72" spans="1:15" ht="16.5" customHeight="1">
      <c r="A72" s="94">
        <v>68</v>
      </c>
      <c r="B72" s="100" t="s">
        <v>358</v>
      </c>
      <c r="C72" s="99">
        <f>SUM(D72:O72)</f>
        <v>44</v>
      </c>
      <c r="D72" s="103">
        <v>8</v>
      </c>
      <c r="E72" s="103">
        <v>8</v>
      </c>
      <c r="F72" s="103">
        <v>1</v>
      </c>
      <c r="G72" s="103">
        <v>3</v>
      </c>
      <c r="H72" s="103">
        <v>2</v>
      </c>
      <c r="I72" s="103">
        <v>2</v>
      </c>
      <c r="J72" s="103">
        <v>3</v>
      </c>
      <c r="K72" s="103">
        <v>1</v>
      </c>
      <c r="L72" s="103">
        <v>4</v>
      </c>
      <c r="M72" s="103">
        <v>5</v>
      </c>
      <c r="N72" s="103">
        <v>0</v>
      </c>
      <c r="O72" s="103">
        <v>7</v>
      </c>
    </row>
    <row r="73" spans="1:15" ht="16.5" customHeight="1">
      <c r="A73" s="94">
        <v>69</v>
      </c>
      <c r="B73" s="100" t="s">
        <v>357</v>
      </c>
      <c r="C73" s="99">
        <f>SUM(D73:O73)</f>
        <v>365</v>
      </c>
      <c r="D73" s="103">
        <v>64</v>
      </c>
      <c r="E73" s="103">
        <v>73</v>
      </c>
      <c r="F73" s="103">
        <v>23</v>
      </c>
      <c r="G73" s="103">
        <v>45</v>
      </c>
      <c r="H73" s="103">
        <v>16</v>
      </c>
      <c r="I73" s="103">
        <v>12</v>
      </c>
      <c r="J73" s="103">
        <v>7</v>
      </c>
      <c r="K73" s="103">
        <v>14</v>
      </c>
      <c r="L73" s="103">
        <v>18</v>
      </c>
      <c r="M73" s="103">
        <v>29</v>
      </c>
      <c r="N73" s="103">
        <v>23</v>
      </c>
      <c r="O73" s="103">
        <v>41</v>
      </c>
    </row>
    <row r="74" spans="1:15" ht="16.5" customHeight="1">
      <c r="A74" s="94">
        <v>70</v>
      </c>
      <c r="B74" s="100" t="s">
        <v>356</v>
      </c>
      <c r="C74" s="99">
        <f>SUM(D74:O74)</f>
        <v>30</v>
      </c>
      <c r="D74" s="103">
        <v>8</v>
      </c>
      <c r="E74" s="103">
        <v>5</v>
      </c>
      <c r="F74" s="103">
        <v>7</v>
      </c>
      <c r="G74" s="103">
        <v>0</v>
      </c>
      <c r="H74" s="103">
        <v>0</v>
      </c>
      <c r="I74" s="103">
        <v>0</v>
      </c>
      <c r="J74" s="103">
        <v>0</v>
      </c>
      <c r="K74" s="103">
        <v>2</v>
      </c>
      <c r="L74" s="103">
        <v>1</v>
      </c>
      <c r="M74" s="103">
        <v>3</v>
      </c>
      <c r="N74" s="103">
        <v>1</v>
      </c>
      <c r="O74" s="103">
        <v>3</v>
      </c>
    </row>
    <row r="75" spans="1:15" ht="16.5" customHeight="1">
      <c r="A75" s="94">
        <v>71</v>
      </c>
      <c r="B75" s="100" t="s">
        <v>355</v>
      </c>
      <c r="C75" s="99">
        <f>SUM(D75:O75)</f>
        <v>325</v>
      </c>
      <c r="D75" s="103">
        <v>62</v>
      </c>
      <c r="E75" s="103">
        <v>60</v>
      </c>
      <c r="F75" s="103">
        <v>25</v>
      </c>
      <c r="G75" s="103">
        <v>31</v>
      </c>
      <c r="H75" s="103">
        <v>12</v>
      </c>
      <c r="I75" s="103">
        <v>12</v>
      </c>
      <c r="J75" s="103">
        <v>13</v>
      </c>
      <c r="K75" s="103">
        <v>10</v>
      </c>
      <c r="L75" s="103">
        <v>28</v>
      </c>
      <c r="M75" s="103">
        <v>23</v>
      </c>
      <c r="N75" s="103">
        <v>25</v>
      </c>
      <c r="O75" s="103">
        <v>24</v>
      </c>
    </row>
    <row r="76" spans="1:15" ht="16.5" customHeight="1">
      <c r="A76" s="94">
        <v>72</v>
      </c>
      <c r="B76" s="100" t="s">
        <v>354</v>
      </c>
      <c r="C76" s="99">
        <f>SUM(D76:O76)</f>
        <v>38</v>
      </c>
      <c r="D76" s="103">
        <v>9</v>
      </c>
      <c r="E76" s="103">
        <v>12</v>
      </c>
      <c r="F76" s="103">
        <v>0</v>
      </c>
      <c r="G76" s="103">
        <v>6</v>
      </c>
      <c r="H76" s="103">
        <v>0</v>
      </c>
      <c r="I76" s="103">
        <v>0</v>
      </c>
      <c r="J76" s="103">
        <v>1</v>
      </c>
      <c r="K76" s="103">
        <v>1</v>
      </c>
      <c r="L76" s="103">
        <v>1</v>
      </c>
      <c r="M76" s="103">
        <v>2</v>
      </c>
      <c r="N76" s="103">
        <v>5</v>
      </c>
      <c r="O76" s="103">
        <v>1</v>
      </c>
    </row>
    <row r="77" spans="1:15" ht="16.5" customHeight="1">
      <c r="A77" s="94">
        <v>73</v>
      </c>
      <c r="B77" s="100" t="s">
        <v>353</v>
      </c>
      <c r="C77" s="99">
        <f>SUM(D77:O77)</f>
        <v>1</v>
      </c>
      <c r="D77" s="103">
        <v>0</v>
      </c>
      <c r="E77" s="103">
        <v>0</v>
      </c>
      <c r="F77" s="103">
        <v>0</v>
      </c>
      <c r="G77" s="103">
        <v>0</v>
      </c>
      <c r="H77" s="103">
        <v>0</v>
      </c>
      <c r="I77" s="103">
        <v>0</v>
      </c>
      <c r="J77" s="103">
        <v>0</v>
      </c>
      <c r="K77" s="103">
        <v>0</v>
      </c>
      <c r="L77" s="103">
        <v>0</v>
      </c>
      <c r="M77" s="103">
        <v>0</v>
      </c>
      <c r="N77" s="103">
        <v>0</v>
      </c>
      <c r="O77" s="103">
        <v>1</v>
      </c>
    </row>
    <row r="78" spans="1:15" ht="16.5" customHeight="1">
      <c r="A78" s="94">
        <v>74</v>
      </c>
      <c r="B78" s="100" t="s">
        <v>352</v>
      </c>
      <c r="C78" s="99">
        <f>SUM(D78:O78)</f>
        <v>44</v>
      </c>
      <c r="D78" s="103">
        <v>6</v>
      </c>
      <c r="E78" s="103">
        <v>10</v>
      </c>
      <c r="F78" s="103">
        <v>3</v>
      </c>
      <c r="G78" s="103">
        <v>5</v>
      </c>
      <c r="H78" s="103">
        <v>0</v>
      </c>
      <c r="I78" s="103">
        <v>2</v>
      </c>
      <c r="J78" s="103">
        <v>1</v>
      </c>
      <c r="K78" s="103">
        <v>2</v>
      </c>
      <c r="L78" s="103">
        <v>1</v>
      </c>
      <c r="M78" s="103">
        <v>8</v>
      </c>
      <c r="N78" s="103">
        <v>1</v>
      </c>
      <c r="O78" s="103">
        <v>5</v>
      </c>
    </row>
    <row r="79" spans="1:15" ht="16.5" customHeight="1">
      <c r="A79" s="94">
        <v>75</v>
      </c>
      <c r="B79" s="100" t="s">
        <v>351</v>
      </c>
      <c r="C79" s="99">
        <f>SUM(D79:O79)</f>
        <v>13</v>
      </c>
      <c r="D79" s="103">
        <v>2</v>
      </c>
      <c r="E79" s="103">
        <v>1</v>
      </c>
      <c r="F79" s="103">
        <v>1</v>
      </c>
      <c r="G79" s="103">
        <v>3</v>
      </c>
      <c r="H79" s="103">
        <v>0</v>
      </c>
      <c r="I79" s="103">
        <v>0</v>
      </c>
      <c r="J79" s="103">
        <v>1</v>
      </c>
      <c r="K79" s="103">
        <v>1</v>
      </c>
      <c r="L79" s="103">
        <v>0</v>
      </c>
      <c r="M79" s="103">
        <v>1</v>
      </c>
      <c r="N79" s="103">
        <v>1</v>
      </c>
      <c r="O79" s="103">
        <v>2</v>
      </c>
    </row>
    <row r="80" spans="1:15" ht="16.5" customHeight="1">
      <c r="A80" s="94">
        <v>76</v>
      </c>
      <c r="B80" s="100" t="s">
        <v>350</v>
      </c>
      <c r="C80" s="99">
        <f>SUM(D80:O80)</f>
        <v>1</v>
      </c>
      <c r="D80" s="103">
        <v>0</v>
      </c>
      <c r="E80" s="103">
        <v>0</v>
      </c>
      <c r="F80" s="103">
        <v>0</v>
      </c>
      <c r="G80" s="103">
        <v>0</v>
      </c>
      <c r="H80" s="103">
        <v>1</v>
      </c>
      <c r="I80" s="103">
        <v>0</v>
      </c>
      <c r="J80" s="103">
        <v>0</v>
      </c>
      <c r="K80" s="103">
        <v>0</v>
      </c>
      <c r="L80" s="103">
        <v>0</v>
      </c>
      <c r="M80" s="103">
        <v>0</v>
      </c>
      <c r="N80" s="103">
        <v>0</v>
      </c>
      <c r="O80" s="103">
        <v>0</v>
      </c>
    </row>
    <row r="81" spans="1:15" ht="16.5" customHeight="1">
      <c r="A81" s="94">
        <v>77</v>
      </c>
      <c r="B81" s="100" t="s">
        <v>349</v>
      </c>
      <c r="C81" s="99">
        <f>SUM(D81:O81)</f>
        <v>53</v>
      </c>
      <c r="D81" s="103">
        <v>9</v>
      </c>
      <c r="E81" s="103">
        <v>11</v>
      </c>
      <c r="F81" s="103">
        <v>3</v>
      </c>
      <c r="G81" s="103">
        <v>5</v>
      </c>
      <c r="H81" s="103">
        <v>5</v>
      </c>
      <c r="I81" s="103">
        <v>3</v>
      </c>
      <c r="J81" s="103">
        <v>1</v>
      </c>
      <c r="K81" s="103">
        <v>1</v>
      </c>
      <c r="L81" s="103">
        <v>1</v>
      </c>
      <c r="M81" s="103">
        <v>5</v>
      </c>
      <c r="N81" s="103">
        <v>5</v>
      </c>
      <c r="O81" s="103">
        <v>4</v>
      </c>
    </row>
    <row r="82" spans="1:15" ht="16.5" customHeight="1">
      <c r="A82" s="94">
        <v>78</v>
      </c>
      <c r="B82" s="100" t="s">
        <v>348</v>
      </c>
      <c r="C82" s="99">
        <f>SUM(D82:O82)</f>
        <v>241</v>
      </c>
      <c r="D82" s="103">
        <v>57</v>
      </c>
      <c r="E82" s="103">
        <v>51</v>
      </c>
      <c r="F82" s="103">
        <v>12</v>
      </c>
      <c r="G82" s="103">
        <v>25</v>
      </c>
      <c r="H82" s="103">
        <v>3</v>
      </c>
      <c r="I82" s="103">
        <v>11</v>
      </c>
      <c r="J82" s="103">
        <v>5</v>
      </c>
      <c r="K82" s="103">
        <v>8</v>
      </c>
      <c r="L82" s="103">
        <v>18</v>
      </c>
      <c r="M82" s="103">
        <v>16</v>
      </c>
      <c r="N82" s="103">
        <v>15</v>
      </c>
      <c r="O82" s="103">
        <v>20</v>
      </c>
    </row>
    <row r="83" spans="1:15" ht="16.5" customHeight="1">
      <c r="A83" s="94">
        <v>79</v>
      </c>
      <c r="B83" s="100" t="s">
        <v>347</v>
      </c>
      <c r="C83" s="99">
        <f>SUM(D83:O83)</f>
        <v>0</v>
      </c>
      <c r="D83" s="103">
        <v>0</v>
      </c>
      <c r="E83" s="103">
        <v>0</v>
      </c>
      <c r="F83" s="103">
        <v>0</v>
      </c>
      <c r="G83" s="103">
        <v>0</v>
      </c>
      <c r="H83" s="103">
        <v>0</v>
      </c>
      <c r="I83" s="103">
        <v>0</v>
      </c>
      <c r="J83" s="103">
        <v>0</v>
      </c>
      <c r="K83" s="103">
        <v>0</v>
      </c>
      <c r="L83" s="103">
        <v>0</v>
      </c>
      <c r="M83" s="103">
        <v>0</v>
      </c>
      <c r="N83" s="103">
        <v>0</v>
      </c>
      <c r="O83" s="103">
        <v>0</v>
      </c>
    </row>
    <row r="84" spans="1:15" ht="16.5" customHeight="1">
      <c r="A84" s="94">
        <v>80</v>
      </c>
      <c r="B84" s="100" t="s">
        <v>346</v>
      </c>
      <c r="C84" s="99">
        <f>SUM(D84:O84)</f>
        <v>4</v>
      </c>
      <c r="D84" s="103">
        <v>1</v>
      </c>
      <c r="E84" s="103">
        <v>0</v>
      </c>
      <c r="F84" s="103">
        <v>0</v>
      </c>
      <c r="G84" s="103">
        <v>1</v>
      </c>
      <c r="H84" s="103">
        <v>0</v>
      </c>
      <c r="I84" s="103">
        <v>0</v>
      </c>
      <c r="J84" s="103">
        <v>0</v>
      </c>
      <c r="K84" s="103">
        <v>0</v>
      </c>
      <c r="L84" s="103">
        <v>0</v>
      </c>
      <c r="M84" s="103">
        <v>2</v>
      </c>
      <c r="N84" s="103">
        <v>0</v>
      </c>
      <c r="O84" s="103">
        <v>0</v>
      </c>
    </row>
    <row r="85" spans="1:15" ht="16.5" customHeight="1">
      <c r="A85" s="94">
        <v>81</v>
      </c>
      <c r="B85" s="100" t="s">
        <v>345</v>
      </c>
      <c r="C85" s="99">
        <f>SUM(D85:O85)</f>
        <v>6</v>
      </c>
      <c r="D85" s="103">
        <v>2</v>
      </c>
      <c r="E85" s="103">
        <v>1</v>
      </c>
      <c r="F85" s="103">
        <v>1</v>
      </c>
      <c r="G85" s="103">
        <v>0</v>
      </c>
      <c r="H85" s="103">
        <v>0</v>
      </c>
      <c r="I85" s="103">
        <v>0</v>
      </c>
      <c r="J85" s="103">
        <v>0</v>
      </c>
      <c r="K85" s="103">
        <v>0</v>
      </c>
      <c r="L85" s="103">
        <v>1</v>
      </c>
      <c r="M85" s="103">
        <v>0</v>
      </c>
      <c r="N85" s="103">
        <v>0</v>
      </c>
      <c r="O85" s="103">
        <v>1</v>
      </c>
    </row>
    <row r="86" spans="1:15" ht="16.5" customHeight="1">
      <c r="A86" s="94">
        <v>82</v>
      </c>
      <c r="B86" s="100" t="s">
        <v>344</v>
      </c>
      <c r="C86" s="99">
        <f>SUM(D86:O86)</f>
        <v>0</v>
      </c>
      <c r="D86" s="103">
        <v>0</v>
      </c>
      <c r="E86" s="103">
        <v>0</v>
      </c>
      <c r="F86" s="103">
        <v>0</v>
      </c>
      <c r="G86" s="103">
        <v>0</v>
      </c>
      <c r="H86" s="103">
        <v>0</v>
      </c>
      <c r="I86" s="103">
        <v>0</v>
      </c>
      <c r="J86" s="103">
        <v>0</v>
      </c>
      <c r="K86" s="103">
        <v>0</v>
      </c>
      <c r="L86" s="103">
        <v>0</v>
      </c>
      <c r="M86" s="103">
        <v>0</v>
      </c>
      <c r="N86" s="103">
        <v>0</v>
      </c>
      <c r="O86" s="103">
        <v>0</v>
      </c>
    </row>
    <row r="87" spans="1:15" ht="16.5" customHeight="1">
      <c r="A87" s="94">
        <v>83</v>
      </c>
      <c r="B87" s="100" t="s">
        <v>343</v>
      </c>
      <c r="C87" s="99">
        <f>SUM(D87:O87)</f>
        <v>4</v>
      </c>
      <c r="D87" s="103">
        <v>0</v>
      </c>
      <c r="E87" s="103">
        <v>0</v>
      </c>
      <c r="F87" s="103">
        <v>0</v>
      </c>
      <c r="G87" s="103">
        <v>0</v>
      </c>
      <c r="H87" s="103">
        <v>0</v>
      </c>
      <c r="I87" s="103">
        <v>1</v>
      </c>
      <c r="J87" s="103">
        <v>0</v>
      </c>
      <c r="K87" s="103">
        <v>0</v>
      </c>
      <c r="L87" s="103">
        <v>1</v>
      </c>
      <c r="M87" s="103">
        <v>1</v>
      </c>
      <c r="N87" s="103">
        <v>0</v>
      </c>
      <c r="O87" s="103">
        <v>1</v>
      </c>
    </row>
    <row r="88" spans="1:15" ht="16.5" customHeight="1">
      <c r="A88" s="94">
        <v>84</v>
      </c>
      <c r="B88" s="100" t="s">
        <v>342</v>
      </c>
      <c r="C88" s="99">
        <f>SUM(D88:O88)</f>
        <v>275</v>
      </c>
      <c r="D88" s="103">
        <v>78</v>
      </c>
      <c r="E88" s="103">
        <v>39</v>
      </c>
      <c r="F88" s="103">
        <v>13</v>
      </c>
      <c r="G88" s="103">
        <v>41</v>
      </c>
      <c r="H88" s="103">
        <v>5</v>
      </c>
      <c r="I88" s="103">
        <v>9</v>
      </c>
      <c r="J88" s="103">
        <v>5</v>
      </c>
      <c r="K88" s="103">
        <v>7</v>
      </c>
      <c r="L88" s="103">
        <v>17</v>
      </c>
      <c r="M88" s="103">
        <v>20</v>
      </c>
      <c r="N88" s="103">
        <v>19</v>
      </c>
      <c r="O88" s="103">
        <v>22</v>
      </c>
    </row>
    <row r="89" spans="1:15" ht="16.5" customHeight="1">
      <c r="A89" s="94">
        <v>85</v>
      </c>
      <c r="B89" s="100" t="s">
        <v>341</v>
      </c>
      <c r="C89" s="99">
        <f>SUM(D89:O89)</f>
        <v>226</v>
      </c>
      <c r="D89" s="103">
        <v>54</v>
      </c>
      <c r="E89" s="103">
        <v>34</v>
      </c>
      <c r="F89" s="103">
        <v>14</v>
      </c>
      <c r="G89" s="103">
        <v>21</v>
      </c>
      <c r="H89" s="103">
        <v>5</v>
      </c>
      <c r="I89" s="103">
        <v>7</v>
      </c>
      <c r="J89" s="103">
        <v>10</v>
      </c>
      <c r="K89" s="103">
        <v>7</v>
      </c>
      <c r="L89" s="103">
        <v>17</v>
      </c>
      <c r="M89" s="103">
        <v>11</v>
      </c>
      <c r="N89" s="103">
        <v>29</v>
      </c>
      <c r="O89" s="103">
        <v>17</v>
      </c>
    </row>
    <row r="90" spans="1:15" ht="16.5" customHeight="1">
      <c r="A90" s="94">
        <v>86</v>
      </c>
      <c r="B90" s="100" t="s">
        <v>340</v>
      </c>
      <c r="C90" s="99">
        <f>SUM(D90:O90)</f>
        <v>53</v>
      </c>
      <c r="D90" s="103">
        <v>12</v>
      </c>
      <c r="E90" s="103">
        <v>12</v>
      </c>
      <c r="F90" s="103">
        <v>2</v>
      </c>
      <c r="G90" s="103">
        <v>3</v>
      </c>
      <c r="H90" s="103">
        <v>1</v>
      </c>
      <c r="I90" s="103">
        <v>1</v>
      </c>
      <c r="J90" s="103">
        <v>4</v>
      </c>
      <c r="K90" s="103">
        <v>4</v>
      </c>
      <c r="L90" s="103">
        <v>0</v>
      </c>
      <c r="M90" s="103">
        <v>5</v>
      </c>
      <c r="N90" s="103">
        <v>5</v>
      </c>
      <c r="O90" s="103">
        <v>4</v>
      </c>
    </row>
    <row r="91" spans="1:15" ht="16.5" customHeight="1">
      <c r="A91" s="94">
        <v>87</v>
      </c>
      <c r="B91" s="100" t="s">
        <v>339</v>
      </c>
      <c r="C91" s="99">
        <f>SUM(D91:O91)</f>
        <v>0</v>
      </c>
      <c r="D91" s="103">
        <v>0</v>
      </c>
      <c r="E91" s="103">
        <v>0</v>
      </c>
      <c r="F91" s="103">
        <v>0</v>
      </c>
      <c r="G91" s="103">
        <v>0</v>
      </c>
      <c r="H91" s="103">
        <v>0</v>
      </c>
      <c r="I91" s="103">
        <v>0</v>
      </c>
      <c r="J91" s="103">
        <v>0</v>
      </c>
      <c r="K91" s="103">
        <v>0</v>
      </c>
      <c r="L91" s="103">
        <v>0</v>
      </c>
      <c r="M91" s="103">
        <v>0</v>
      </c>
      <c r="N91" s="103">
        <v>0</v>
      </c>
      <c r="O91" s="103">
        <v>0</v>
      </c>
    </row>
    <row r="92" spans="1:15" ht="16.5" customHeight="1">
      <c r="A92" s="94">
        <v>88</v>
      </c>
      <c r="B92" s="100" t="s">
        <v>338</v>
      </c>
      <c r="C92" s="99">
        <f>SUM(D92:O92)</f>
        <v>39</v>
      </c>
      <c r="D92" s="103">
        <v>9</v>
      </c>
      <c r="E92" s="103">
        <v>8</v>
      </c>
      <c r="F92" s="103">
        <v>4</v>
      </c>
      <c r="G92" s="103">
        <v>1</v>
      </c>
      <c r="H92" s="103">
        <v>3</v>
      </c>
      <c r="I92" s="103">
        <v>3</v>
      </c>
      <c r="J92" s="103">
        <v>0</v>
      </c>
      <c r="K92" s="103">
        <v>1</v>
      </c>
      <c r="L92" s="103">
        <v>0</v>
      </c>
      <c r="M92" s="103">
        <v>5</v>
      </c>
      <c r="N92" s="103">
        <v>2</v>
      </c>
      <c r="O92" s="103">
        <v>3</v>
      </c>
    </row>
    <row r="93" spans="1:15" ht="16.5" customHeight="1">
      <c r="A93" s="94">
        <v>89</v>
      </c>
      <c r="B93" s="100" t="s">
        <v>337</v>
      </c>
      <c r="C93" s="99">
        <f>SUM(D93:O93)</f>
        <v>14</v>
      </c>
      <c r="D93" s="103">
        <v>1</v>
      </c>
      <c r="E93" s="103">
        <v>3</v>
      </c>
      <c r="F93" s="103">
        <v>2</v>
      </c>
      <c r="G93" s="103">
        <v>2</v>
      </c>
      <c r="H93" s="103">
        <v>2</v>
      </c>
      <c r="I93" s="103">
        <v>0</v>
      </c>
      <c r="J93" s="103">
        <v>2</v>
      </c>
      <c r="K93" s="103">
        <v>0</v>
      </c>
      <c r="L93" s="103">
        <v>0</v>
      </c>
      <c r="M93" s="103">
        <v>0</v>
      </c>
      <c r="N93" s="103">
        <v>0</v>
      </c>
      <c r="O93" s="103">
        <v>2</v>
      </c>
    </row>
    <row r="94" spans="1:15" ht="16.5" customHeight="1">
      <c r="A94" s="94">
        <v>90</v>
      </c>
      <c r="B94" s="100" t="s">
        <v>336</v>
      </c>
      <c r="C94" s="99">
        <f>SUM(D94:O94)</f>
        <v>386</v>
      </c>
      <c r="D94" s="103">
        <v>89</v>
      </c>
      <c r="E94" s="103">
        <v>92</v>
      </c>
      <c r="F94" s="103">
        <v>15</v>
      </c>
      <c r="G94" s="103">
        <v>32</v>
      </c>
      <c r="H94" s="103">
        <v>13</v>
      </c>
      <c r="I94" s="103">
        <v>15</v>
      </c>
      <c r="J94" s="103">
        <v>15</v>
      </c>
      <c r="K94" s="103">
        <v>13</v>
      </c>
      <c r="L94" s="103">
        <v>16</v>
      </c>
      <c r="M94" s="103">
        <v>47</v>
      </c>
      <c r="N94" s="103">
        <v>12</v>
      </c>
      <c r="O94" s="103">
        <v>27</v>
      </c>
    </row>
    <row r="95" spans="1:15" ht="16.5" customHeight="1">
      <c r="A95" s="94">
        <v>91</v>
      </c>
      <c r="B95" s="100" t="s">
        <v>335</v>
      </c>
      <c r="C95" s="99">
        <f>SUM(D95:O95)</f>
        <v>1</v>
      </c>
      <c r="D95" s="103">
        <v>0</v>
      </c>
      <c r="E95" s="103">
        <v>0</v>
      </c>
      <c r="F95" s="103">
        <v>0</v>
      </c>
      <c r="G95" s="103">
        <v>0</v>
      </c>
      <c r="H95" s="103">
        <v>1</v>
      </c>
      <c r="I95" s="103">
        <v>0</v>
      </c>
      <c r="J95" s="103">
        <v>0</v>
      </c>
      <c r="K95" s="103">
        <v>0</v>
      </c>
      <c r="L95" s="103">
        <v>0</v>
      </c>
      <c r="M95" s="103">
        <v>0</v>
      </c>
      <c r="N95" s="103">
        <v>0</v>
      </c>
      <c r="O95" s="103">
        <v>0</v>
      </c>
    </row>
    <row r="96" spans="1:15" ht="16.5" customHeight="1">
      <c r="A96" s="94">
        <v>92</v>
      </c>
      <c r="B96" s="100" t="s">
        <v>334</v>
      </c>
      <c r="C96" s="99">
        <f>SUM(D96:O96)</f>
        <v>8</v>
      </c>
      <c r="D96" s="103">
        <v>2</v>
      </c>
      <c r="E96" s="103">
        <v>1</v>
      </c>
      <c r="F96" s="103">
        <v>0</v>
      </c>
      <c r="G96" s="103">
        <v>0</v>
      </c>
      <c r="H96" s="103">
        <v>0</v>
      </c>
      <c r="I96" s="103">
        <v>1</v>
      </c>
      <c r="J96" s="103">
        <v>0</v>
      </c>
      <c r="K96" s="103">
        <v>0</v>
      </c>
      <c r="L96" s="103">
        <v>2</v>
      </c>
      <c r="M96" s="103">
        <v>1</v>
      </c>
      <c r="N96" s="103">
        <v>1</v>
      </c>
      <c r="O96" s="103">
        <v>0</v>
      </c>
    </row>
    <row r="97" spans="1:15" ht="16.5" customHeight="1">
      <c r="A97" s="94">
        <v>93</v>
      </c>
      <c r="B97" s="100" t="s">
        <v>333</v>
      </c>
      <c r="C97" s="99">
        <f>SUM(D97:O97)</f>
        <v>209</v>
      </c>
      <c r="D97" s="103">
        <v>41</v>
      </c>
      <c r="E97" s="103">
        <v>37</v>
      </c>
      <c r="F97" s="103">
        <v>15</v>
      </c>
      <c r="G97" s="103">
        <v>11</v>
      </c>
      <c r="H97" s="103">
        <v>12</v>
      </c>
      <c r="I97" s="103">
        <v>6</v>
      </c>
      <c r="J97" s="103">
        <v>10</v>
      </c>
      <c r="K97" s="103">
        <v>2</v>
      </c>
      <c r="L97" s="103">
        <v>28</v>
      </c>
      <c r="M97" s="103">
        <v>15</v>
      </c>
      <c r="N97" s="103">
        <v>22</v>
      </c>
      <c r="O97" s="103">
        <v>10</v>
      </c>
    </row>
    <row r="98" spans="1:15" ht="16.5" customHeight="1">
      <c r="A98" s="94">
        <v>94</v>
      </c>
      <c r="B98" s="100" t="s">
        <v>332</v>
      </c>
      <c r="C98" s="99">
        <f>SUM(D98:O98)</f>
        <v>17</v>
      </c>
      <c r="D98" s="103">
        <v>5</v>
      </c>
      <c r="E98" s="103">
        <v>4</v>
      </c>
      <c r="F98" s="103">
        <v>0</v>
      </c>
      <c r="G98" s="103">
        <v>3</v>
      </c>
      <c r="H98" s="103">
        <v>1</v>
      </c>
      <c r="I98" s="103">
        <v>2</v>
      </c>
      <c r="J98" s="103">
        <v>0</v>
      </c>
      <c r="K98" s="103">
        <v>0</v>
      </c>
      <c r="L98" s="103">
        <v>0</v>
      </c>
      <c r="M98" s="103">
        <v>2</v>
      </c>
      <c r="N98" s="103">
        <v>0</v>
      </c>
      <c r="O98" s="103">
        <v>0</v>
      </c>
    </row>
    <row r="99" spans="1:15" ht="16.5" customHeight="1">
      <c r="A99" s="94">
        <v>95</v>
      </c>
      <c r="B99" s="100" t="s">
        <v>331</v>
      </c>
      <c r="C99" s="99">
        <f>SUM(D99:O99)</f>
        <v>44</v>
      </c>
      <c r="D99" s="103">
        <v>7</v>
      </c>
      <c r="E99" s="103">
        <v>6</v>
      </c>
      <c r="F99" s="103">
        <v>3</v>
      </c>
      <c r="G99" s="103">
        <v>3</v>
      </c>
      <c r="H99" s="103">
        <v>3</v>
      </c>
      <c r="I99" s="103">
        <v>1</v>
      </c>
      <c r="J99" s="103">
        <v>7</v>
      </c>
      <c r="K99" s="103">
        <v>1</v>
      </c>
      <c r="L99" s="103">
        <v>1</v>
      </c>
      <c r="M99" s="103">
        <v>4</v>
      </c>
      <c r="N99" s="103">
        <v>3</v>
      </c>
      <c r="O99" s="103">
        <v>5</v>
      </c>
    </row>
    <row r="100" spans="1:15" ht="16.5" customHeight="1">
      <c r="A100" s="94">
        <v>96</v>
      </c>
      <c r="B100" s="100" t="s">
        <v>330</v>
      </c>
      <c r="C100" s="99">
        <f>SUM(D100:O100)</f>
        <v>601</v>
      </c>
      <c r="D100" s="103">
        <v>113</v>
      </c>
      <c r="E100" s="103">
        <v>101</v>
      </c>
      <c r="F100" s="103">
        <v>35</v>
      </c>
      <c r="G100" s="103">
        <v>92</v>
      </c>
      <c r="H100" s="103">
        <v>15</v>
      </c>
      <c r="I100" s="103">
        <v>21</v>
      </c>
      <c r="J100" s="103">
        <v>26</v>
      </c>
      <c r="K100" s="103">
        <v>7</v>
      </c>
      <c r="L100" s="103">
        <v>13</v>
      </c>
      <c r="M100" s="103">
        <v>61</v>
      </c>
      <c r="N100" s="103">
        <v>57</v>
      </c>
      <c r="O100" s="103">
        <v>60</v>
      </c>
    </row>
    <row r="101" spans="1:15" ht="16.5" customHeight="1">
      <c r="A101" s="94">
        <v>97</v>
      </c>
      <c r="B101" s="100" t="s">
        <v>329</v>
      </c>
      <c r="C101" s="99">
        <f>SUM(D101:O101)</f>
        <v>1973</v>
      </c>
      <c r="D101" s="103">
        <v>382</v>
      </c>
      <c r="E101" s="103">
        <v>363</v>
      </c>
      <c r="F101" s="103">
        <v>101</v>
      </c>
      <c r="G101" s="103">
        <v>225</v>
      </c>
      <c r="H101" s="103">
        <v>73</v>
      </c>
      <c r="I101" s="103">
        <v>78</v>
      </c>
      <c r="J101" s="103">
        <v>57</v>
      </c>
      <c r="K101" s="103">
        <v>51</v>
      </c>
      <c r="L101" s="103">
        <v>91</v>
      </c>
      <c r="M101" s="103">
        <v>235</v>
      </c>
      <c r="N101" s="103">
        <v>169</v>
      </c>
      <c r="O101" s="103">
        <v>148</v>
      </c>
    </row>
    <row r="102" spans="1:15" ht="16.5" customHeight="1">
      <c r="A102" s="94">
        <v>98</v>
      </c>
      <c r="B102" s="100" t="s">
        <v>328</v>
      </c>
      <c r="C102" s="99">
        <f>SUM(D102:O102)</f>
        <v>22</v>
      </c>
      <c r="D102" s="103">
        <v>5</v>
      </c>
      <c r="E102" s="103">
        <v>2</v>
      </c>
      <c r="F102" s="103">
        <v>3</v>
      </c>
      <c r="G102" s="103">
        <v>5</v>
      </c>
      <c r="H102" s="103">
        <v>1</v>
      </c>
      <c r="I102" s="103">
        <v>1</v>
      </c>
      <c r="J102" s="103">
        <v>0</v>
      </c>
      <c r="K102" s="103">
        <v>0</v>
      </c>
      <c r="L102" s="103">
        <v>0</v>
      </c>
      <c r="M102" s="103">
        <v>0</v>
      </c>
      <c r="N102" s="103">
        <v>4</v>
      </c>
      <c r="O102" s="103">
        <v>1</v>
      </c>
    </row>
    <row r="103" spans="1:15" ht="16.5" customHeight="1">
      <c r="A103" s="94">
        <v>99</v>
      </c>
      <c r="B103" s="100" t="s">
        <v>327</v>
      </c>
      <c r="C103" s="99">
        <f>SUM(D103:O103)</f>
        <v>1</v>
      </c>
      <c r="D103" s="103">
        <v>0</v>
      </c>
      <c r="E103" s="103">
        <v>0</v>
      </c>
      <c r="F103" s="103">
        <v>0</v>
      </c>
      <c r="G103" s="103">
        <v>0</v>
      </c>
      <c r="H103" s="103">
        <v>0</v>
      </c>
      <c r="I103" s="103">
        <v>0</v>
      </c>
      <c r="J103" s="103">
        <v>0</v>
      </c>
      <c r="K103" s="103">
        <v>0</v>
      </c>
      <c r="L103" s="103">
        <v>0</v>
      </c>
      <c r="M103" s="103">
        <v>1</v>
      </c>
      <c r="N103" s="103">
        <v>0</v>
      </c>
      <c r="O103" s="103">
        <v>0</v>
      </c>
    </row>
    <row r="104" spans="1:15" ht="16.5" customHeight="1">
      <c r="A104" s="94">
        <v>100</v>
      </c>
      <c r="B104" s="100" t="s">
        <v>326</v>
      </c>
      <c r="C104" s="99">
        <f>SUM(D104:O104)</f>
        <v>0</v>
      </c>
      <c r="D104" s="103">
        <v>0</v>
      </c>
      <c r="E104" s="103">
        <v>0</v>
      </c>
      <c r="F104" s="103">
        <v>0</v>
      </c>
      <c r="G104" s="103">
        <v>0</v>
      </c>
      <c r="H104" s="103">
        <v>0</v>
      </c>
      <c r="I104" s="103">
        <v>0</v>
      </c>
      <c r="J104" s="103">
        <v>0</v>
      </c>
      <c r="K104" s="103">
        <v>0</v>
      </c>
      <c r="L104" s="103">
        <v>0</v>
      </c>
      <c r="M104" s="103">
        <v>0</v>
      </c>
      <c r="N104" s="103">
        <v>0</v>
      </c>
      <c r="O104" s="103">
        <v>0</v>
      </c>
    </row>
    <row r="105" spans="1:15" ht="16.5" customHeight="1">
      <c r="A105" s="94">
        <v>101</v>
      </c>
      <c r="B105" s="100" t="s">
        <v>325</v>
      </c>
      <c r="C105" s="99">
        <f>SUM(D105:O105)</f>
        <v>0</v>
      </c>
      <c r="D105" s="103">
        <v>0</v>
      </c>
      <c r="E105" s="103">
        <v>0</v>
      </c>
      <c r="F105" s="103">
        <v>0</v>
      </c>
      <c r="G105" s="103">
        <v>0</v>
      </c>
      <c r="H105" s="103">
        <v>0</v>
      </c>
      <c r="I105" s="103">
        <v>0</v>
      </c>
      <c r="J105" s="103">
        <v>0</v>
      </c>
      <c r="K105" s="103">
        <v>0</v>
      </c>
      <c r="L105" s="103">
        <v>0</v>
      </c>
      <c r="M105" s="103">
        <v>0</v>
      </c>
      <c r="N105" s="103">
        <v>0</v>
      </c>
      <c r="O105" s="103">
        <v>0</v>
      </c>
    </row>
    <row r="106" spans="1:15" ht="16.5" customHeight="1">
      <c r="A106" s="94">
        <v>102</v>
      </c>
      <c r="B106" s="100" t="s">
        <v>324</v>
      </c>
      <c r="C106" s="99">
        <f>SUM(D106:O106)</f>
        <v>0</v>
      </c>
      <c r="D106" s="103">
        <v>0</v>
      </c>
      <c r="E106" s="103">
        <v>0</v>
      </c>
      <c r="F106" s="103">
        <v>0</v>
      </c>
      <c r="G106" s="103">
        <v>0</v>
      </c>
      <c r="H106" s="103">
        <v>0</v>
      </c>
      <c r="I106" s="103">
        <v>0</v>
      </c>
      <c r="J106" s="103">
        <v>0</v>
      </c>
      <c r="K106" s="103">
        <v>0</v>
      </c>
      <c r="L106" s="103">
        <v>0</v>
      </c>
      <c r="M106" s="103">
        <v>0</v>
      </c>
      <c r="N106" s="103">
        <v>0</v>
      </c>
      <c r="O106" s="103">
        <v>0</v>
      </c>
    </row>
    <row r="107" spans="1:15" ht="16.5" customHeight="1">
      <c r="A107" s="94">
        <v>103</v>
      </c>
      <c r="B107" s="100" t="s">
        <v>323</v>
      </c>
      <c r="C107" s="99">
        <f>SUM(D107:O107)</f>
        <v>0</v>
      </c>
      <c r="D107" s="103">
        <v>0</v>
      </c>
      <c r="E107" s="103">
        <v>0</v>
      </c>
      <c r="F107" s="103">
        <v>0</v>
      </c>
      <c r="G107" s="103">
        <v>0</v>
      </c>
      <c r="H107" s="103">
        <v>0</v>
      </c>
      <c r="I107" s="103">
        <v>0</v>
      </c>
      <c r="J107" s="103">
        <v>0</v>
      </c>
      <c r="K107" s="103">
        <v>0</v>
      </c>
      <c r="L107" s="103">
        <v>0</v>
      </c>
      <c r="M107" s="103">
        <v>0</v>
      </c>
      <c r="N107" s="103">
        <v>0</v>
      </c>
      <c r="O107" s="103">
        <v>0</v>
      </c>
    </row>
    <row r="108" spans="1:15" ht="16.5" customHeight="1">
      <c r="A108" s="94">
        <v>104</v>
      </c>
      <c r="B108" s="100" t="s">
        <v>322</v>
      </c>
      <c r="C108" s="99">
        <f>SUM(D108:O108)</f>
        <v>0</v>
      </c>
      <c r="D108" s="103">
        <v>0</v>
      </c>
      <c r="E108" s="103">
        <v>0</v>
      </c>
      <c r="F108" s="103">
        <v>0</v>
      </c>
      <c r="G108" s="103">
        <v>0</v>
      </c>
      <c r="H108" s="103">
        <v>0</v>
      </c>
      <c r="I108" s="103">
        <v>0</v>
      </c>
      <c r="J108" s="103">
        <v>0</v>
      </c>
      <c r="K108" s="103">
        <v>0</v>
      </c>
      <c r="L108" s="103">
        <v>0</v>
      </c>
      <c r="M108" s="103">
        <v>0</v>
      </c>
      <c r="N108" s="103">
        <v>0</v>
      </c>
      <c r="O108" s="103">
        <v>0</v>
      </c>
    </row>
    <row r="109" spans="1:15" ht="16.5" customHeight="1">
      <c r="A109" s="94">
        <v>105</v>
      </c>
      <c r="B109" s="100" t="s">
        <v>321</v>
      </c>
      <c r="C109" s="99">
        <f>SUM(D109:O109)</f>
        <v>0</v>
      </c>
      <c r="D109" s="103">
        <v>0</v>
      </c>
      <c r="E109" s="103">
        <v>0</v>
      </c>
      <c r="F109" s="103">
        <v>0</v>
      </c>
      <c r="G109" s="103">
        <v>0</v>
      </c>
      <c r="H109" s="103">
        <v>0</v>
      </c>
      <c r="I109" s="103">
        <v>0</v>
      </c>
      <c r="J109" s="103">
        <v>0</v>
      </c>
      <c r="K109" s="103">
        <v>0</v>
      </c>
      <c r="L109" s="103">
        <v>0</v>
      </c>
      <c r="M109" s="103">
        <v>0</v>
      </c>
      <c r="N109" s="103">
        <v>0</v>
      </c>
      <c r="O109" s="103">
        <v>0</v>
      </c>
    </row>
    <row r="110" spans="1:15" ht="16.5" customHeight="1">
      <c r="A110" s="94">
        <v>106</v>
      </c>
      <c r="B110" s="100" t="s">
        <v>320</v>
      </c>
      <c r="C110" s="99">
        <f>SUM(D110:O110)</f>
        <v>1</v>
      </c>
      <c r="D110" s="103">
        <v>1</v>
      </c>
      <c r="E110" s="103">
        <v>0</v>
      </c>
      <c r="F110" s="103">
        <v>0</v>
      </c>
      <c r="G110" s="103">
        <v>0</v>
      </c>
      <c r="H110" s="103">
        <v>0</v>
      </c>
      <c r="I110" s="103">
        <v>0</v>
      </c>
      <c r="J110" s="103">
        <v>0</v>
      </c>
      <c r="K110" s="103">
        <v>0</v>
      </c>
      <c r="L110" s="103">
        <v>0</v>
      </c>
      <c r="M110" s="103">
        <v>0</v>
      </c>
      <c r="N110" s="103">
        <v>0</v>
      </c>
      <c r="O110" s="103">
        <v>0</v>
      </c>
    </row>
    <row r="111" spans="1:15" ht="16.5" customHeight="1">
      <c r="A111" s="94">
        <v>107</v>
      </c>
      <c r="B111" s="100" t="s">
        <v>319</v>
      </c>
      <c r="C111" s="99">
        <f>SUM(D111:O111)</f>
        <v>5</v>
      </c>
      <c r="D111" s="103">
        <v>0</v>
      </c>
      <c r="E111" s="103">
        <v>1</v>
      </c>
      <c r="F111" s="103">
        <v>0</v>
      </c>
      <c r="G111" s="103">
        <v>2</v>
      </c>
      <c r="H111" s="103">
        <v>0</v>
      </c>
      <c r="I111" s="103">
        <v>0</v>
      </c>
      <c r="J111" s="103">
        <v>0</v>
      </c>
      <c r="K111" s="103">
        <v>0</v>
      </c>
      <c r="L111" s="103">
        <v>0</v>
      </c>
      <c r="M111" s="103">
        <v>2</v>
      </c>
      <c r="N111" s="103">
        <v>0</v>
      </c>
      <c r="O111" s="103">
        <v>0</v>
      </c>
    </row>
    <row r="112" spans="1:15" ht="16.5" customHeight="1">
      <c r="A112" s="94">
        <v>108</v>
      </c>
      <c r="B112" s="100" t="s">
        <v>318</v>
      </c>
      <c r="C112" s="99">
        <f>SUM(D112:O112)</f>
        <v>0</v>
      </c>
      <c r="D112" s="103">
        <v>0</v>
      </c>
      <c r="E112" s="103">
        <v>0</v>
      </c>
      <c r="F112" s="103">
        <v>0</v>
      </c>
      <c r="G112" s="103">
        <v>0</v>
      </c>
      <c r="H112" s="103">
        <v>0</v>
      </c>
      <c r="I112" s="103">
        <v>0</v>
      </c>
      <c r="J112" s="103">
        <v>0</v>
      </c>
      <c r="K112" s="103">
        <v>0</v>
      </c>
      <c r="L112" s="103">
        <v>0</v>
      </c>
      <c r="M112" s="103">
        <v>0</v>
      </c>
      <c r="N112" s="103">
        <v>0</v>
      </c>
      <c r="O112" s="103">
        <v>0</v>
      </c>
    </row>
    <row r="113" spans="1:15" ht="16.5" customHeight="1">
      <c r="A113" s="94">
        <v>109</v>
      </c>
      <c r="B113" s="100" t="s">
        <v>317</v>
      </c>
      <c r="C113" s="99">
        <f>SUM(D113:O113)</f>
        <v>0</v>
      </c>
      <c r="D113" s="103">
        <v>0</v>
      </c>
      <c r="E113" s="103">
        <v>0</v>
      </c>
      <c r="F113" s="103">
        <v>0</v>
      </c>
      <c r="G113" s="103">
        <v>0</v>
      </c>
      <c r="H113" s="103">
        <v>0</v>
      </c>
      <c r="I113" s="103">
        <v>0</v>
      </c>
      <c r="J113" s="103">
        <v>0</v>
      </c>
      <c r="K113" s="103">
        <v>0</v>
      </c>
      <c r="L113" s="103">
        <v>0</v>
      </c>
      <c r="M113" s="103">
        <v>0</v>
      </c>
      <c r="N113" s="103">
        <v>0</v>
      </c>
      <c r="O113" s="103">
        <v>0</v>
      </c>
    </row>
    <row r="114" spans="1:15" ht="16.5" customHeight="1">
      <c r="A114" s="94">
        <v>110</v>
      </c>
      <c r="B114" s="100" t="s">
        <v>316</v>
      </c>
      <c r="C114" s="99">
        <f>SUM(D114:O114)</f>
        <v>1</v>
      </c>
      <c r="D114" s="103">
        <v>0</v>
      </c>
      <c r="E114" s="103">
        <v>1</v>
      </c>
      <c r="F114" s="103">
        <v>0</v>
      </c>
      <c r="G114" s="103">
        <v>0</v>
      </c>
      <c r="H114" s="103">
        <v>0</v>
      </c>
      <c r="I114" s="103">
        <v>0</v>
      </c>
      <c r="J114" s="103">
        <v>0</v>
      </c>
      <c r="K114" s="103">
        <v>0</v>
      </c>
      <c r="L114" s="103">
        <v>0</v>
      </c>
      <c r="M114" s="103">
        <v>0</v>
      </c>
      <c r="N114" s="103">
        <v>0</v>
      </c>
      <c r="O114" s="103">
        <v>0</v>
      </c>
    </row>
    <row r="115" spans="1:15" ht="16.5" customHeight="1">
      <c r="A115" s="94">
        <v>111</v>
      </c>
      <c r="B115" s="100" t="s">
        <v>315</v>
      </c>
      <c r="C115" s="99">
        <f>SUM(D115:O115)</f>
        <v>0</v>
      </c>
      <c r="D115" s="103">
        <v>0</v>
      </c>
      <c r="E115" s="103">
        <v>0</v>
      </c>
      <c r="F115" s="103">
        <v>0</v>
      </c>
      <c r="G115" s="103">
        <v>0</v>
      </c>
      <c r="H115" s="103">
        <v>0</v>
      </c>
      <c r="I115" s="103">
        <v>0</v>
      </c>
      <c r="J115" s="103">
        <v>0</v>
      </c>
      <c r="K115" s="103">
        <v>0</v>
      </c>
      <c r="L115" s="103">
        <v>0</v>
      </c>
      <c r="M115" s="103">
        <v>0</v>
      </c>
      <c r="N115" s="103">
        <v>0</v>
      </c>
      <c r="O115" s="103">
        <v>0</v>
      </c>
    </row>
    <row r="116" spans="1:15" ht="16.5" customHeight="1">
      <c r="A116" s="94">
        <v>112</v>
      </c>
      <c r="B116" s="100" t="s">
        <v>314</v>
      </c>
      <c r="C116" s="99">
        <f>SUM(D116:O116)</f>
        <v>0</v>
      </c>
      <c r="D116" s="103">
        <v>0</v>
      </c>
      <c r="E116" s="103">
        <v>0</v>
      </c>
      <c r="F116" s="103">
        <v>0</v>
      </c>
      <c r="G116" s="103">
        <v>0</v>
      </c>
      <c r="H116" s="103">
        <v>0</v>
      </c>
      <c r="I116" s="103">
        <v>0</v>
      </c>
      <c r="J116" s="103">
        <v>0</v>
      </c>
      <c r="K116" s="103">
        <v>0</v>
      </c>
      <c r="L116" s="103">
        <v>0</v>
      </c>
      <c r="M116" s="103">
        <v>0</v>
      </c>
      <c r="N116" s="103">
        <v>0</v>
      </c>
      <c r="O116" s="103">
        <v>0</v>
      </c>
    </row>
    <row r="117" spans="1:15" ht="16.5" customHeight="1">
      <c r="A117" s="94">
        <v>113</v>
      </c>
      <c r="B117" s="100" t="s">
        <v>313</v>
      </c>
      <c r="C117" s="99">
        <f>SUM(D117:O117)</f>
        <v>54</v>
      </c>
      <c r="D117" s="103">
        <v>5</v>
      </c>
      <c r="E117" s="103">
        <v>12</v>
      </c>
      <c r="F117" s="103">
        <v>4</v>
      </c>
      <c r="G117" s="103">
        <v>10</v>
      </c>
      <c r="H117" s="103">
        <v>2</v>
      </c>
      <c r="I117" s="103">
        <v>2</v>
      </c>
      <c r="J117" s="103">
        <v>1</v>
      </c>
      <c r="K117" s="103">
        <v>3</v>
      </c>
      <c r="L117" s="103">
        <v>0</v>
      </c>
      <c r="M117" s="103">
        <v>3</v>
      </c>
      <c r="N117" s="103">
        <v>6</v>
      </c>
      <c r="O117" s="103">
        <v>6</v>
      </c>
    </row>
    <row r="118" spans="1:15" ht="16.5" customHeight="1">
      <c r="A118" s="94">
        <v>114</v>
      </c>
      <c r="B118" s="100" t="s">
        <v>312</v>
      </c>
      <c r="C118" s="99">
        <f>SUM(D118:O118)</f>
        <v>0</v>
      </c>
      <c r="D118" s="103">
        <v>0</v>
      </c>
      <c r="E118" s="103">
        <v>0</v>
      </c>
      <c r="F118" s="103">
        <v>0</v>
      </c>
      <c r="G118" s="103">
        <v>0</v>
      </c>
      <c r="H118" s="103">
        <v>0</v>
      </c>
      <c r="I118" s="103">
        <v>0</v>
      </c>
      <c r="J118" s="103">
        <v>0</v>
      </c>
      <c r="K118" s="103">
        <v>0</v>
      </c>
      <c r="L118" s="103">
        <v>0</v>
      </c>
      <c r="M118" s="103">
        <v>0</v>
      </c>
      <c r="N118" s="103">
        <v>0</v>
      </c>
      <c r="O118" s="103">
        <v>0</v>
      </c>
    </row>
    <row r="119" spans="1:15" ht="16.5" customHeight="1">
      <c r="A119" s="94">
        <v>115</v>
      </c>
      <c r="B119" s="100" t="s">
        <v>311</v>
      </c>
      <c r="C119" s="99">
        <f>SUM(D119:O119)</f>
        <v>0</v>
      </c>
      <c r="D119" s="103">
        <v>0</v>
      </c>
      <c r="E119" s="103">
        <v>0</v>
      </c>
      <c r="F119" s="103">
        <v>0</v>
      </c>
      <c r="G119" s="103">
        <v>0</v>
      </c>
      <c r="H119" s="103">
        <v>0</v>
      </c>
      <c r="I119" s="103">
        <v>0</v>
      </c>
      <c r="J119" s="103">
        <v>0</v>
      </c>
      <c r="K119" s="103">
        <v>0</v>
      </c>
      <c r="L119" s="103">
        <v>0</v>
      </c>
      <c r="M119" s="103">
        <v>0</v>
      </c>
      <c r="N119" s="103">
        <v>0</v>
      </c>
      <c r="O119" s="103">
        <v>0</v>
      </c>
    </row>
    <row r="120" spans="1:15" ht="16.5" customHeight="1">
      <c r="A120" s="94">
        <v>116</v>
      </c>
      <c r="B120" s="100" t="s">
        <v>310</v>
      </c>
      <c r="C120" s="99">
        <f>SUM(D120:O120)</f>
        <v>0</v>
      </c>
      <c r="D120" s="103">
        <v>0</v>
      </c>
      <c r="E120" s="103">
        <v>0</v>
      </c>
      <c r="F120" s="103">
        <v>0</v>
      </c>
      <c r="G120" s="103">
        <v>0</v>
      </c>
      <c r="H120" s="103">
        <v>0</v>
      </c>
      <c r="I120" s="103">
        <v>0</v>
      </c>
      <c r="J120" s="103">
        <v>0</v>
      </c>
      <c r="K120" s="103">
        <v>0</v>
      </c>
      <c r="L120" s="103">
        <v>0</v>
      </c>
      <c r="M120" s="103">
        <v>0</v>
      </c>
      <c r="N120" s="103">
        <v>0</v>
      </c>
      <c r="O120" s="103">
        <v>0</v>
      </c>
    </row>
    <row r="121" spans="1:15" ht="16.5" customHeight="1">
      <c r="A121" s="94">
        <v>117</v>
      </c>
      <c r="B121" s="100" t="s">
        <v>309</v>
      </c>
      <c r="C121" s="99">
        <f>SUM(D121:O121)</f>
        <v>8</v>
      </c>
      <c r="D121" s="103">
        <v>1</v>
      </c>
      <c r="E121" s="103">
        <v>1</v>
      </c>
      <c r="F121" s="103">
        <v>0</v>
      </c>
      <c r="G121" s="103">
        <v>1</v>
      </c>
      <c r="H121" s="103">
        <v>0</v>
      </c>
      <c r="I121" s="103">
        <v>1</v>
      </c>
      <c r="J121" s="103">
        <v>1</v>
      </c>
      <c r="K121" s="103">
        <v>0</v>
      </c>
      <c r="L121" s="103">
        <v>1</v>
      </c>
      <c r="M121" s="103">
        <v>1</v>
      </c>
      <c r="N121" s="103">
        <v>1</v>
      </c>
      <c r="O121" s="103">
        <v>0</v>
      </c>
    </row>
    <row r="122" spans="1:15" ht="16.5" customHeight="1">
      <c r="A122" s="94">
        <v>118</v>
      </c>
      <c r="B122" s="100" t="s">
        <v>308</v>
      </c>
      <c r="C122" s="99">
        <f>SUM(D122:O122)</f>
        <v>0</v>
      </c>
      <c r="D122" s="103">
        <v>0</v>
      </c>
      <c r="E122" s="103">
        <v>0</v>
      </c>
      <c r="F122" s="103">
        <v>0</v>
      </c>
      <c r="G122" s="103">
        <v>0</v>
      </c>
      <c r="H122" s="103">
        <v>0</v>
      </c>
      <c r="I122" s="103">
        <v>0</v>
      </c>
      <c r="J122" s="103">
        <v>0</v>
      </c>
      <c r="K122" s="103">
        <v>0</v>
      </c>
      <c r="L122" s="103">
        <v>0</v>
      </c>
      <c r="M122" s="103">
        <v>0</v>
      </c>
      <c r="N122" s="103">
        <v>0</v>
      </c>
      <c r="O122" s="103">
        <v>0</v>
      </c>
    </row>
    <row r="123" spans="1:15" ht="16.5" customHeight="1">
      <c r="A123" s="94">
        <v>119</v>
      </c>
      <c r="B123" s="100" t="s">
        <v>307</v>
      </c>
      <c r="C123" s="99">
        <f>SUM(D123:O123)</f>
        <v>1</v>
      </c>
      <c r="D123" s="103">
        <v>0</v>
      </c>
      <c r="E123" s="103">
        <v>0</v>
      </c>
      <c r="F123" s="103">
        <v>0</v>
      </c>
      <c r="G123" s="103">
        <v>1</v>
      </c>
      <c r="H123" s="103">
        <v>0</v>
      </c>
      <c r="I123" s="103">
        <v>0</v>
      </c>
      <c r="J123" s="103">
        <v>0</v>
      </c>
      <c r="K123" s="103">
        <v>0</v>
      </c>
      <c r="L123" s="103">
        <v>0</v>
      </c>
      <c r="M123" s="103">
        <v>0</v>
      </c>
      <c r="N123" s="103">
        <v>0</v>
      </c>
      <c r="O123" s="103">
        <v>0</v>
      </c>
    </row>
    <row r="124" spans="1:15" ht="16.5" customHeight="1">
      <c r="A124" s="94">
        <v>120</v>
      </c>
      <c r="B124" s="100" t="s">
        <v>306</v>
      </c>
      <c r="C124" s="99">
        <f>SUM(D124:O124)</f>
        <v>1</v>
      </c>
      <c r="D124" s="103">
        <v>0</v>
      </c>
      <c r="E124" s="103">
        <v>0</v>
      </c>
      <c r="F124" s="103">
        <v>0</v>
      </c>
      <c r="G124" s="103">
        <v>1</v>
      </c>
      <c r="H124" s="103">
        <v>0</v>
      </c>
      <c r="I124" s="103">
        <v>0</v>
      </c>
      <c r="J124" s="103">
        <v>0</v>
      </c>
      <c r="K124" s="103">
        <v>0</v>
      </c>
      <c r="L124" s="103">
        <v>0</v>
      </c>
      <c r="M124" s="103">
        <v>0</v>
      </c>
      <c r="N124" s="103">
        <v>0</v>
      </c>
      <c r="O124" s="103">
        <v>0</v>
      </c>
    </row>
    <row r="125" spans="1:15" ht="16.5" customHeight="1">
      <c r="A125" s="94">
        <v>121</v>
      </c>
      <c r="B125" s="100" t="s">
        <v>305</v>
      </c>
      <c r="C125" s="99">
        <f>SUM(D125:O125)</f>
        <v>0</v>
      </c>
      <c r="D125" s="103">
        <v>0</v>
      </c>
      <c r="E125" s="103">
        <v>0</v>
      </c>
      <c r="F125" s="103">
        <v>0</v>
      </c>
      <c r="G125" s="103">
        <v>0</v>
      </c>
      <c r="H125" s="103">
        <v>0</v>
      </c>
      <c r="I125" s="103">
        <v>0</v>
      </c>
      <c r="J125" s="103">
        <v>0</v>
      </c>
      <c r="K125" s="103">
        <v>0</v>
      </c>
      <c r="L125" s="103">
        <v>0</v>
      </c>
      <c r="M125" s="103">
        <v>0</v>
      </c>
      <c r="N125" s="103">
        <v>0</v>
      </c>
      <c r="O125" s="103">
        <v>0</v>
      </c>
    </row>
    <row r="126" spans="1:15" ht="16.5" customHeight="1">
      <c r="A126" s="94">
        <v>122</v>
      </c>
      <c r="B126" s="100" t="s">
        <v>304</v>
      </c>
      <c r="C126" s="99">
        <f>SUM(D126:O126)</f>
        <v>0</v>
      </c>
      <c r="D126" s="103">
        <v>0</v>
      </c>
      <c r="E126" s="103">
        <v>0</v>
      </c>
      <c r="F126" s="103">
        <v>0</v>
      </c>
      <c r="G126" s="103">
        <v>0</v>
      </c>
      <c r="H126" s="103">
        <v>0</v>
      </c>
      <c r="I126" s="103">
        <v>0</v>
      </c>
      <c r="J126" s="103">
        <v>0</v>
      </c>
      <c r="K126" s="103">
        <v>0</v>
      </c>
      <c r="L126" s="103">
        <v>0</v>
      </c>
      <c r="M126" s="103">
        <v>0</v>
      </c>
      <c r="N126" s="103">
        <v>0</v>
      </c>
      <c r="O126" s="103">
        <v>0</v>
      </c>
    </row>
    <row r="127" spans="1:15" ht="16.5" customHeight="1">
      <c r="A127" s="94">
        <v>123</v>
      </c>
      <c r="B127" s="100" t="s">
        <v>303</v>
      </c>
      <c r="C127" s="99">
        <f>SUM(D127:O127)</f>
        <v>0</v>
      </c>
      <c r="D127" s="103">
        <v>0</v>
      </c>
      <c r="E127" s="103">
        <v>0</v>
      </c>
      <c r="F127" s="103">
        <v>0</v>
      </c>
      <c r="G127" s="103">
        <v>0</v>
      </c>
      <c r="H127" s="103">
        <v>0</v>
      </c>
      <c r="I127" s="103">
        <v>0</v>
      </c>
      <c r="J127" s="103">
        <v>0</v>
      </c>
      <c r="K127" s="103">
        <v>0</v>
      </c>
      <c r="L127" s="103">
        <v>0</v>
      </c>
      <c r="M127" s="103">
        <v>0</v>
      </c>
      <c r="N127" s="103">
        <v>0</v>
      </c>
      <c r="O127" s="103">
        <v>0</v>
      </c>
    </row>
    <row r="128" spans="1:15" ht="16.5" customHeight="1">
      <c r="A128" s="94">
        <v>124</v>
      </c>
      <c r="B128" s="100" t="s">
        <v>302</v>
      </c>
      <c r="C128" s="99">
        <f>SUM(D128:O128)</f>
        <v>0</v>
      </c>
      <c r="D128" s="103">
        <v>0</v>
      </c>
      <c r="E128" s="103">
        <v>0</v>
      </c>
      <c r="F128" s="103">
        <v>0</v>
      </c>
      <c r="G128" s="103">
        <v>0</v>
      </c>
      <c r="H128" s="103">
        <v>0</v>
      </c>
      <c r="I128" s="103">
        <v>0</v>
      </c>
      <c r="J128" s="103">
        <v>0</v>
      </c>
      <c r="K128" s="103">
        <v>0</v>
      </c>
      <c r="L128" s="103">
        <v>0</v>
      </c>
      <c r="M128" s="103">
        <v>0</v>
      </c>
      <c r="N128" s="103">
        <v>0</v>
      </c>
      <c r="O128" s="103">
        <v>0</v>
      </c>
    </row>
    <row r="129" spans="1:15" ht="16.5" customHeight="1">
      <c r="A129" s="94">
        <v>125</v>
      </c>
      <c r="B129" s="100" t="s">
        <v>301</v>
      </c>
      <c r="C129" s="99">
        <f>SUM(D129:O129)</f>
        <v>2</v>
      </c>
      <c r="D129" s="103">
        <v>1</v>
      </c>
      <c r="E129" s="103">
        <v>0</v>
      </c>
      <c r="F129" s="103">
        <v>0</v>
      </c>
      <c r="G129" s="103">
        <v>0</v>
      </c>
      <c r="H129" s="103">
        <v>0</v>
      </c>
      <c r="I129" s="103">
        <v>0</v>
      </c>
      <c r="J129" s="103">
        <v>0</v>
      </c>
      <c r="K129" s="103">
        <v>0</v>
      </c>
      <c r="L129" s="103">
        <v>0</v>
      </c>
      <c r="M129" s="103">
        <v>0</v>
      </c>
      <c r="N129" s="103">
        <v>0</v>
      </c>
      <c r="O129" s="103">
        <v>1</v>
      </c>
    </row>
    <row r="130" spans="1:15" ht="16.5" customHeight="1">
      <c r="A130" s="94">
        <v>126</v>
      </c>
      <c r="B130" s="100" t="s">
        <v>300</v>
      </c>
      <c r="C130" s="99">
        <f>SUM(D130:O130)</f>
        <v>0</v>
      </c>
      <c r="D130" s="103">
        <v>0</v>
      </c>
      <c r="E130" s="103">
        <v>0</v>
      </c>
      <c r="F130" s="103">
        <v>0</v>
      </c>
      <c r="G130" s="103">
        <v>0</v>
      </c>
      <c r="H130" s="103">
        <v>0</v>
      </c>
      <c r="I130" s="103">
        <v>0</v>
      </c>
      <c r="J130" s="103">
        <v>0</v>
      </c>
      <c r="K130" s="103">
        <v>0</v>
      </c>
      <c r="L130" s="103">
        <v>0</v>
      </c>
      <c r="M130" s="103">
        <v>0</v>
      </c>
      <c r="N130" s="103">
        <v>0</v>
      </c>
      <c r="O130" s="103">
        <v>0</v>
      </c>
    </row>
    <row r="131" spans="1:15" ht="16.5" customHeight="1">
      <c r="A131" s="94">
        <v>127</v>
      </c>
      <c r="B131" s="100" t="s">
        <v>299</v>
      </c>
      <c r="C131" s="99">
        <f>SUM(D131:O131)</f>
        <v>14</v>
      </c>
      <c r="D131" s="103">
        <v>2</v>
      </c>
      <c r="E131" s="103">
        <v>4</v>
      </c>
      <c r="F131" s="103">
        <v>2</v>
      </c>
      <c r="G131" s="103">
        <v>1</v>
      </c>
      <c r="H131" s="103">
        <v>0</v>
      </c>
      <c r="I131" s="103">
        <v>1</v>
      </c>
      <c r="J131" s="103">
        <v>0</v>
      </c>
      <c r="K131" s="103">
        <v>1</v>
      </c>
      <c r="L131" s="103">
        <v>0</v>
      </c>
      <c r="M131" s="103">
        <v>3</v>
      </c>
      <c r="N131" s="103">
        <v>0</v>
      </c>
      <c r="O131" s="103">
        <v>0</v>
      </c>
    </row>
    <row r="132" spans="1:15" ht="16.5" customHeight="1">
      <c r="A132" s="94">
        <v>128</v>
      </c>
      <c r="B132" s="100" t="s">
        <v>298</v>
      </c>
      <c r="C132" s="99">
        <f>SUM(D132:O132)</f>
        <v>0</v>
      </c>
      <c r="D132" s="103">
        <v>0</v>
      </c>
      <c r="E132" s="103">
        <v>0</v>
      </c>
      <c r="F132" s="103">
        <v>0</v>
      </c>
      <c r="G132" s="103">
        <v>0</v>
      </c>
      <c r="H132" s="103">
        <v>0</v>
      </c>
      <c r="I132" s="103">
        <v>0</v>
      </c>
      <c r="J132" s="103">
        <v>0</v>
      </c>
      <c r="K132" s="103">
        <v>0</v>
      </c>
      <c r="L132" s="103">
        <v>0</v>
      </c>
      <c r="M132" s="103">
        <v>0</v>
      </c>
      <c r="N132" s="103">
        <v>0</v>
      </c>
      <c r="O132" s="103">
        <v>0</v>
      </c>
    </row>
    <row r="133" spans="1:15" ht="16.5" customHeight="1">
      <c r="A133" s="94">
        <v>129</v>
      </c>
      <c r="B133" s="100" t="s">
        <v>297</v>
      </c>
      <c r="C133" s="99">
        <f>SUM(D133:O133)</f>
        <v>0</v>
      </c>
      <c r="D133" s="103">
        <v>0</v>
      </c>
      <c r="E133" s="103">
        <v>0</v>
      </c>
      <c r="F133" s="103">
        <v>0</v>
      </c>
      <c r="G133" s="103">
        <v>0</v>
      </c>
      <c r="H133" s="103">
        <v>0</v>
      </c>
      <c r="I133" s="103">
        <v>0</v>
      </c>
      <c r="J133" s="103">
        <v>0</v>
      </c>
      <c r="K133" s="103">
        <v>0</v>
      </c>
      <c r="L133" s="103">
        <v>0</v>
      </c>
      <c r="M133" s="103">
        <v>0</v>
      </c>
      <c r="N133" s="103">
        <v>0</v>
      </c>
      <c r="O133" s="103">
        <v>0</v>
      </c>
    </row>
    <row r="134" spans="1:15" ht="16.5" customHeight="1">
      <c r="A134" s="94">
        <v>130</v>
      </c>
      <c r="B134" s="100" t="s">
        <v>296</v>
      </c>
      <c r="C134" s="99">
        <f>SUM(D134:O134)</f>
        <v>2</v>
      </c>
      <c r="D134" s="103">
        <v>2</v>
      </c>
      <c r="E134" s="103">
        <v>0</v>
      </c>
      <c r="F134" s="103">
        <v>0</v>
      </c>
      <c r="G134" s="103">
        <v>0</v>
      </c>
      <c r="H134" s="103">
        <v>0</v>
      </c>
      <c r="I134" s="103">
        <v>0</v>
      </c>
      <c r="J134" s="103">
        <v>0</v>
      </c>
      <c r="K134" s="103">
        <v>0</v>
      </c>
      <c r="L134" s="103">
        <v>0</v>
      </c>
      <c r="M134" s="103">
        <v>0</v>
      </c>
      <c r="N134" s="103">
        <v>0</v>
      </c>
      <c r="O134" s="103">
        <v>0</v>
      </c>
    </row>
    <row r="135" spans="1:15" ht="16.5" customHeight="1">
      <c r="A135" s="94">
        <v>131</v>
      </c>
      <c r="B135" s="100" t="s">
        <v>295</v>
      </c>
      <c r="C135" s="99">
        <f>SUM(D135:O135)</f>
        <v>0</v>
      </c>
      <c r="D135" s="103">
        <v>0</v>
      </c>
      <c r="E135" s="103">
        <v>0</v>
      </c>
      <c r="F135" s="103">
        <v>0</v>
      </c>
      <c r="G135" s="103">
        <v>0</v>
      </c>
      <c r="H135" s="103">
        <v>0</v>
      </c>
      <c r="I135" s="103">
        <v>0</v>
      </c>
      <c r="J135" s="103">
        <v>0</v>
      </c>
      <c r="K135" s="103">
        <v>0</v>
      </c>
      <c r="L135" s="103">
        <v>0</v>
      </c>
      <c r="M135" s="103">
        <v>0</v>
      </c>
      <c r="N135" s="103">
        <v>0</v>
      </c>
      <c r="O135" s="103">
        <v>0</v>
      </c>
    </row>
    <row r="136" spans="1:15" ht="16.5" customHeight="1">
      <c r="A136" s="94">
        <v>132</v>
      </c>
      <c r="B136" s="100" t="s">
        <v>294</v>
      </c>
      <c r="C136" s="99">
        <f>SUM(D136:O136)</f>
        <v>0</v>
      </c>
      <c r="D136" s="103">
        <v>0</v>
      </c>
      <c r="E136" s="103">
        <v>0</v>
      </c>
      <c r="F136" s="103">
        <v>0</v>
      </c>
      <c r="G136" s="103">
        <v>0</v>
      </c>
      <c r="H136" s="103">
        <v>0</v>
      </c>
      <c r="I136" s="103">
        <v>0</v>
      </c>
      <c r="J136" s="103">
        <v>0</v>
      </c>
      <c r="K136" s="103">
        <v>0</v>
      </c>
      <c r="L136" s="103">
        <v>0</v>
      </c>
      <c r="M136" s="103">
        <v>0</v>
      </c>
      <c r="N136" s="103">
        <v>0</v>
      </c>
      <c r="O136" s="103">
        <v>0</v>
      </c>
    </row>
    <row r="137" spans="1:15" ht="16.5" customHeight="1">
      <c r="A137" s="94">
        <v>133</v>
      </c>
      <c r="B137" s="100" t="s">
        <v>293</v>
      </c>
      <c r="C137" s="99">
        <f>SUM(D137:O137)</f>
        <v>1</v>
      </c>
      <c r="D137" s="103">
        <v>0</v>
      </c>
      <c r="E137" s="103">
        <v>0</v>
      </c>
      <c r="F137" s="103">
        <v>0</v>
      </c>
      <c r="G137" s="103">
        <v>0</v>
      </c>
      <c r="H137" s="103">
        <v>0</v>
      </c>
      <c r="I137" s="103">
        <v>0</v>
      </c>
      <c r="J137" s="103">
        <v>0</v>
      </c>
      <c r="K137" s="103">
        <v>0</v>
      </c>
      <c r="L137" s="103">
        <v>0</v>
      </c>
      <c r="M137" s="103">
        <v>0</v>
      </c>
      <c r="N137" s="103">
        <v>0</v>
      </c>
      <c r="O137" s="103">
        <v>1</v>
      </c>
    </row>
    <row r="138" spans="1:15" ht="16.5" customHeight="1">
      <c r="A138" s="94">
        <v>134</v>
      </c>
      <c r="B138" s="100" t="s">
        <v>292</v>
      </c>
      <c r="C138" s="99">
        <f>SUM(D138:O138)</f>
        <v>0</v>
      </c>
      <c r="D138" s="103">
        <v>0</v>
      </c>
      <c r="E138" s="103">
        <v>0</v>
      </c>
      <c r="F138" s="103">
        <v>0</v>
      </c>
      <c r="G138" s="103">
        <v>0</v>
      </c>
      <c r="H138" s="103">
        <v>0</v>
      </c>
      <c r="I138" s="103">
        <v>0</v>
      </c>
      <c r="J138" s="103">
        <v>0</v>
      </c>
      <c r="K138" s="103">
        <v>0</v>
      </c>
      <c r="L138" s="103">
        <v>0</v>
      </c>
      <c r="M138" s="103">
        <v>0</v>
      </c>
      <c r="N138" s="103">
        <v>0</v>
      </c>
      <c r="O138" s="103">
        <v>0</v>
      </c>
    </row>
    <row r="139" spans="1:15" ht="16.5" customHeight="1">
      <c r="A139" s="94">
        <v>135</v>
      </c>
      <c r="B139" s="100" t="s">
        <v>291</v>
      </c>
      <c r="C139" s="99">
        <f>SUM(D139:O139)</f>
        <v>0</v>
      </c>
      <c r="D139" s="103">
        <v>0</v>
      </c>
      <c r="E139" s="103">
        <v>0</v>
      </c>
      <c r="F139" s="103">
        <v>0</v>
      </c>
      <c r="G139" s="103">
        <v>0</v>
      </c>
      <c r="H139" s="103">
        <v>0</v>
      </c>
      <c r="I139" s="103">
        <v>0</v>
      </c>
      <c r="J139" s="103">
        <v>0</v>
      </c>
      <c r="K139" s="103">
        <v>0</v>
      </c>
      <c r="L139" s="103">
        <v>0</v>
      </c>
      <c r="M139" s="103">
        <v>0</v>
      </c>
      <c r="N139" s="103">
        <v>0</v>
      </c>
      <c r="O139" s="103">
        <v>0</v>
      </c>
    </row>
    <row r="140" spans="1:15" ht="16.5" customHeight="1">
      <c r="A140" s="94">
        <v>136</v>
      </c>
      <c r="B140" s="100" t="s">
        <v>290</v>
      </c>
      <c r="C140" s="99">
        <f>SUM(D140:O140)</f>
        <v>1</v>
      </c>
      <c r="D140" s="103">
        <v>0</v>
      </c>
      <c r="E140" s="103">
        <v>0</v>
      </c>
      <c r="F140" s="103">
        <v>0</v>
      </c>
      <c r="G140" s="103">
        <v>0</v>
      </c>
      <c r="H140" s="103">
        <v>0</v>
      </c>
      <c r="I140" s="103">
        <v>0</v>
      </c>
      <c r="J140" s="103">
        <v>0</v>
      </c>
      <c r="K140" s="103">
        <v>0</v>
      </c>
      <c r="L140" s="103">
        <v>1</v>
      </c>
      <c r="M140" s="103">
        <v>0</v>
      </c>
      <c r="N140" s="103">
        <v>0</v>
      </c>
      <c r="O140" s="103">
        <v>0</v>
      </c>
    </row>
    <row r="141" spans="1:15" ht="16.5" customHeight="1">
      <c r="A141" s="94">
        <v>137</v>
      </c>
      <c r="B141" s="100" t="s">
        <v>289</v>
      </c>
      <c r="C141" s="99">
        <f>SUM(D141:O141)</f>
        <v>1</v>
      </c>
      <c r="D141" s="103">
        <v>1</v>
      </c>
      <c r="E141" s="103">
        <v>0</v>
      </c>
      <c r="F141" s="103">
        <v>0</v>
      </c>
      <c r="G141" s="103">
        <v>0</v>
      </c>
      <c r="H141" s="103">
        <v>0</v>
      </c>
      <c r="I141" s="103">
        <v>0</v>
      </c>
      <c r="J141" s="103">
        <v>0</v>
      </c>
      <c r="K141" s="103">
        <v>0</v>
      </c>
      <c r="L141" s="103">
        <v>0</v>
      </c>
      <c r="M141" s="103">
        <v>0</v>
      </c>
      <c r="N141" s="103">
        <v>0</v>
      </c>
      <c r="O141" s="103">
        <v>0</v>
      </c>
    </row>
    <row r="142" spans="1:15" ht="16.5" customHeight="1">
      <c r="A142" s="94">
        <v>138</v>
      </c>
      <c r="B142" s="100" t="s">
        <v>288</v>
      </c>
      <c r="C142" s="99">
        <f>SUM(D142:O142)</f>
        <v>0</v>
      </c>
      <c r="D142" s="103">
        <v>0</v>
      </c>
      <c r="E142" s="103">
        <v>0</v>
      </c>
      <c r="F142" s="103">
        <v>0</v>
      </c>
      <c r="G142" s="103">
        <v>0</v>
      </c>
      <c r="H142" s="103">
        <v>0</v>
      </c>
      <c r="I142" s="103">
        <v>0</v>
      </c>
      <c r="J142" s="103">
        <v>0</v>
      </c>
      <c r="K142" s="103">
        <v>0</v>
      </c>
      <c r="L142" s="103">
        <v>0</v>
      </c>
      <c r="M142" s="103">
        <v>0</v>
      </c>
      <c r="N142" s="103">
        <v>0</v>
      </c>
      <c r="O142" s="103">
        <v>0</v>
      </c>
    </row>
    <row r="143" spans="1:15" ht="16.5" customHeight="1">
      <c r="A143" s="94">
        <v>139</v>
      </c>
      <c r="B143" s="100" t="s">
        <v>287</v>
      </c>
      <c r="C143" s="99">
        <f>SUM(D143:O143)</f>
        <v>0</v>
      </c>
      <c r="D143" s="103">
        <v>0</v>
      </c>
      <c r="E143" s="103">
        <v>0</v>
      </c>
      <c r="F143" s="103">
        <v>0</v>
      </c>
      <c r="G143" s="103">
        <v>0</v>
      </c>
      <c r="H143" s="103">
        <v>0</v>
      </c>
      <c r="I143" s="103">
        <v>0</v>
      </c>
      <c r="J143" s="103">
        <v>0</v>
      </c>
      <c r="K143" s="103">
        <v>0</v>
      </c>
      <c r="L143" s="103">
        <v>0</v>
      </c>
      <c r="M143" s="103">
        <v>0</v>
      </c>
      <c r="N143" s="103">
        <v>0</v>
      </c>
      <c r="O143" s="103">
        <v>0</v>
      </c>
    </row>
    <row r="144" spans="1:15" ht="16.5" customHeight="1">
      <c r="A144" s="94">
        <v>140</v>
      </c>
      <c r="B144" s="100" t="s">
        <v>286</v>
      </c>
      <c r="C144" s="99">
        <f>SUM(D144:O144)</f>
        <v>1</v>
      </c>
      <c r="D144" s="103">
        <v>0</v>
      </c>
      <c r="E144" s="103">
        <v>1</v>
      </c>
      <c r="F144" s="103">
        <v>0</v>
      </c>
      <c r="G144" s="103">
        <v>0</v>
      </c>
      <c r="H144" s="103">
        <v>0</v>
      </c>
      <c r="I144" s="103">
        <v>0</v>
      </c>
      <c r="J144" s="103">
        <v>0</v>
      </c>
      <c r="K144" s="103">
        <v>0</v>
      </c>
      <c r="L144" s="103">
        <v>0</v>
      </c>
      <c r="M144" s="103">
        <v>0</v>
      </c>
      <c r="N144" s="103">
        <v>0</v>
      </c>
      <c r="O144" s="103">
        <v>0</v>
      </c>
    </row>
    <row r="145" spans="1:15" ht="16.5" customHeight="1">
      <c r="A145" s="94">
        <v>141</v>
      </c>
      <c r="B145" s="100" t="s">
        <v>285</v>
      </c>
      <c r="C145" s="99">
        <f>SUM(D145:O145)</f>
        <v>0</v>
      </c>
      <c r="D145" s="103">
        <v>0</v>
      </c>
      <c r="E145" s="103">
        <v>0</v>
      </c>
      <c r="F145" s="103">
        <v>0</v>
      </c>
      <c r="G145" s="103">
        <v>0</v>
      </c>
      <c r="H145" s="103">
        <v>0</v>
      </c>
      <c r="I145" s="103">
        <v>0</v>
      </c>
      <c r="J145" s="103">
        <v>0</v>
      </c>
      <c r="K145" s="103">
        <v>0</v>
      </c>
      <c r="L145" s="103">
        <v>0</v>
      </c>
      <c r="M145" s="103">
        <v>0</v>
      </c>
      <c r="N145" s="103">
        <v>0</v>
      </c>
      <c r="O145" s="103">
        <v>0</v>
      </c>
    </row>
    <row r="146" spans="1:15" ht="16.5" customHeight="1">
      <c r="A146" s="94">
        <v>142</v>
      </c>
      <c r="B146" s="100" t="s">
        <v>284</v>
      </c>
      <c r="C146" s="99">
        <f>SUM(D146:O146)</f>
        <v>0</v>
      </c>
      <c r="D146" s="103">
        <v>0</v>
      </c>
      <c r="E146" s="103">
        <v>0</v>
      </c>
      <c r="F146" s="103">
        <v>0</v>
      </c>
      <c r="G146" s="103">
        <v>0</v>
      </c>
      <c r="H146" s="103">
        <v>0</v>
      </c>
      <c r="I146" s="103">
        <v>0</v>
      </c>
      <c r="J146" s="103">
        <v>0</v>
      </c>
      <c r="K146" s="103">
        <v>0</v>
      </c>
      <c r="L146" s="103">
        <v>0</v>
      </c>
      <c r="M146" s="103">
        <v>0</v>
      </c>
      <c r="N146" s="103">
        <v>0</v>
      </c>
      <c r="O146" s="103">
        <v>0</v>
      </c>
    </row>
    <row r="147" spans="1:15" ht="16.5" customHeight="1">
      <c r="A147" s="94">
        <v>143</v>
      </c>
      <c r="B147" s="100" t="s">
        <v>283</v>
      </c>
      <c r="C147" s="99">
        <f>SUM(D147:O147)</f>
        <v>0</v>
      </c>
      <c r="D147" s="103">
        <v>0</v>
      </c>
      <c r="E147" s="103">
        <v>0</v>
      </c>
      <c r="F147" s="103">
        <v>0</v>
      </c>
      <c r="G147" s="103">
        <v>0</v>
      </c>
      <c r="H147" s="103">
        <v>0</v>
      </c>
      <c r="I147" s="103">
        <v>0</v>
      </c>
      <c r="J147" s="103">
        <v>0</v>
      </c>
      <c r="K147" s="103">
        <v>0</v>
      </c>
      <c r="L147" s="103">
        <v>0</v>
      </c>
      <c r="M147" s="103">
        <v>0</v>
      </c>
      <c r="N147" s="103">
        <v>0</v>
      </c>
      <c r="O147" s="103">
        <v>0</v>
      </c>
    </row>
    <row r="148" spans="1:15" ht="16.5" customHeight="1">
      <c r="A148" s="94">
        <v>144</v>
      </c>
      <c r="B148" s="100" t="s">
        <v>282</v>
      </c>
      <c r="C148" s="99">
        <f>SUM(D148:O148)</f>
        <v>2</v>
      </c>
      <c r="D148" s="103">
        <v>0</v>
      </c>
      <c r="E148" s="103">
        <v>0</v>
      </c>
      <c r="F148" s="103">
        <v>0</v>
      </c>
      <c r="G148" s="103">
        <v>0</v>
      </c>
      <c r="H148" s="103">
        <v>0</v>
      </c>
      <c r="I148" s="103">
        <v>1</v>
      </c>
      <c r="J148" s="103">
        <v>0</v>
      </c>
      <c r="K148" s="103">
        <v>0</v>
      </c>
      <c r="L148" s="103">
        <v>0</v>
      </c>
      <c r="M148" s="103">
        <v>0</v>
      </c>
      <c r="N148" s="103">
        <v>0</v>
      </c>
      <c r="O148" s="103">
        <v>1</v>
      </c>
    </row>
    <row r="149" spans="1:15" ht="16.5" customHeight="1">
      <c r="A149" s="94">
        <v>145</v>
      </c>
      <c r="B149" s="100" t="s">
        <v>281</v>
      </c>
      <c r="C149" s="99">
        <f>SUM(D149:O149)</f>
        <v>3</v>
      </c>
      <c r="D149" s="103">
        <v>2</v>
      </c>
      <c r="E149" s="103">
        <v>1</v>
      </c>
      <c r="F149" s="103">
        <v>0</v>
      </c>
      <c r="G149" s="103">
        <v>0</v>
      </c>
      <c r="H149" s="103">
        <v>0</v>
      </c>
      <c r="I149" s="103">
        <v>0</v>
      </c>
      <c r="J149" s="103">
        <v>0</v>
      </c>
      <c r="K149" s="103">
        <v>0</v>
      </c>
      <c r="L149" s="103">
        <v>0</v>
      </c>
      <c r="M149" s="103">
        <v>0</v>
      </c>
      <c r="N149" s="103">
        <v>0</v>
      </c>
      <c r="O149" s="103">
        <v>0</v>
      </c>
    </row>
    <row r="150" spans="1:15" ht="16.5" customHeight="1">
      <c r="A150" s="94">
        <v>146</v>
      </c>
      <c r="B150" s="100" t="s">
        <v>280</v>
      </c>
      <c r="C150" s="99">
        <f>SUM(D150:O150)</f>
        <v>0</v>
      </c>
      <c r="D150" s="103">
        <v>0</v>
      </c>
      <c r="E150" s="103">
        <v>0</v>
      </c>
      <c r="F150" s="103">
        <v>0</v>
      </c>
      <c r="G150" s="103">
        <v>0</v>
      </c>
      <c r="H150" s="103">
        <v>0</v>
      </c>
      <c r="I150" s="103">
        <v>0</v>
      </c>
      <c r="J150" s="103">
        <v>0</v>
      </c>
      <c r="K150" s="103">
        <v>0</v>
      </c>
      <c r="L150" s="103">
        <v>0</v>
      </c>
      <c r="M150" s="103">
        <v>0</v>
      </c>
      <c r="N150" s="103">
        <v>0</v>
      </c>
      <c r="O150" s="103">
        <v>0</v>
      </c>
    </row>
    <row r="151" spans="1:15" ht="16.5" customHeight="1">
      <c r="A151" s="94">
        <v>147</v>
      </c>
      <c r="B151" s="100" t="s">
        <v>279</v>
      </c>
      <c r="C151" s="99">
        <f>SUM(D151:O151)</f>
        <v>0</v>
      </c>
      <c r="D151" s="103">
        <v>0</v>
      </c>
      <c r="E151" s="103">
        <v>0</v>
      </c>
      <c r="F151" s="103">
        <v>0</v>
      </c>
      <c r="G151" s="103">
        <v>0</v>
      </c>
      <c r="H151" s="103">
        <v>0</v>
      </c>
      <c r="I151" s="103">
        <v>0</v>
      </c>
      <c r="J151" s="103">
        <v>0</v>
      </c>
      <c r="K151" s="103">
        <v>0</v>
      </c>
      <c r="L151" s="103">
        <v>0</v>
      </c>
      <c r="M151" s="103">
        <v>0</v>
      </c>
      <c r="N151" s="103">
        <v>0</v>
      </c>
      <c r="O151" s="103">
        <v>0</v>
      </c>
    </row>
    <row r="152" spans="1:15" ht="16.5" customHeight="1">
      <c r="A152" s="94">
        <v>148</v>
      </c>
      <c r="B152" s="100" t="s">
        <v>278</v>
      </c>
      <c r="C152" s="99">
        <f>SUM(D152:O152)</f>
        <v>0</v>
      </c>
      <c r="D152" s="103">
        <v>0</v>
      </c>
      <c r="E152" s="103">
        <v>0</v>
      </c>
      <c r="F152" s="103">
        <v>0</v>
      </c>
      <c r="G152" s="103">
        <v>0</v>
      </c>
      <c r="H152" s="103">
        <v>0</v>
      </c>
      <c r="I152" s="103">
        <v>0</v>
      </c>
      <c r="J152" s="103">
        <v>0</v>
      </c>
      <c r="K152" s="103">
        <v>0</v>
      </c>
      <c r="L152" s="103">
        <v>0</v>
      </c>
      <c r="M152" s="103">
        <v>0</v>
      </c>
      <c r="N152" s="103">
        <v>0</v>
      </c>
      <c r="O152" s="103">
        <v>0</v>
      </c>
    </row>
    <row r="153" spans="1:15" ht="16.5" customHeight="1">
      <c r="A153" s="94">
        <v>149</v>
      </c>
      <c r="B153" s="100" t="s">
        <v>277</v>
      </c>
      <c r="C153" s="99">
        <f>SUM(D153:O153)</f>
        <v>0</v>
      </c>
      <c r="D153" s="103">
        <v>0</v>
      </c>
      <c r="E153" s="103">
        <v>0</v>
      </c>
      <c r="F153" s="103">
        <v>0</v>
      </c>
      <c r="G153" s="103">
        <v>0</v>
      </c>
      <c r="H153" s="103">
        <v>0</v>
      </c>
      <c r="I153" s="103">
        <v>0</v>
      </c>
      <c r="J153" s="103">
        <v>0</v>
      </c>
      <c r="K153" s="103">
        <v>0</v>
      </c>
      <c r="L153" s="103">
        <v>0</v>
      </c>
      <c r="M153" s="103">
        <v>0</v>
      </c>
      <c r="N153" s="103">
        <v>0</v>
      </c>
      <c r="O153" s="103">
        <v>0</v>
      </c>
    </row>
    <row r="154" spans="1:15" ht="16.5" customHeight="1">
      <c r="A154" s="94">
        <v>150</v>
      </c>
      <c r="B154" s="100" t="s">
        <v>276</v>
      </c>
      <c r="C154" s="99">
        <f>SUM(D154:O154)</f>
        <v>0</v>
      </c>
      <c r="D154" s="103">
        <v>0</v>
      </c>
      <c r="E154" s="103">
        <v>0</v>
      </c>
      <c r="F154" s="103">
        <v>0</v>
      </c>
      <c r="G154" s="103">
        <v>0</v>
      </c>
      <c r="H154" s="103">
        <v>0</v>
      </c>
      <c r="I154" s="103">
        <v>0</v>
      </c>
      <c r="J154" s="103">
        <v>0</v>
      </c>
      <c r="K154" s="103">
        <v>0</v>
      </c>
      <c r="L154" s="103">
        <v>0</v>
      </c>
      <c r="M154" s="103">
        <v>0</v>
      </c>
      <c r="N154" s="103">
        <v>0</v>
      </c>
      <c r="O154" s="103">
        <v>0</v>
      </c>
    </row>
    <row r="155" spans="1:15" ht="16.5" customHeight="1">
      <c r="A155" s="94">
        <v>151</v>
      </c>
      <c r="B155" s="100" t="s">
        <v>275</v>
      </c>
      <c r="C155" s="99">
        <f>SUM(D155:O155)</f>
        <v>0</v>
      </c>
      <c r="D155" s="103">
        <v>0</v>
      </c>
      <c r="E155" s="103">
        <v>0</v>
      </c>
      <c r="F155" s="103">
        <v>0</v>
      </c>
      <c r="G155" s="103">
        <v>0</v>
      </c>
      <c r="H155" s="103">
        <v>0</v>
      </c>
      <c r="I155" s="103">
        <v>0</v>
      </c>
      <c r="J155" s="103">
        <v>0</v>
      </c>
      <c r="K155" s="103">
        <v>0</v>
      </c>
      <c r="L155" s="103">
        <v>0</v>
      </c>
      <c r="M155" s="103">
        <v>0</v>
      </c>
      <c r="N155" s="103">
        <v>0</v>
      </c>
      <c r="O155" s="103">
        <v>0</v>
      </c>
    </row>
    <row r="156" spans="1:15" ht="16.5" customHeight="1">
      <c r="A156" s="94">
        <v>152</v>
      </c>
      <c r="B156" s="100" t="s">
        <v>274</v>
      </c>
      <c r="C156" s="99">
        <f>SUM(D156:O156)</f>
        <v>0</v>
      </c>
      <c r="D156" s="103">
        <v>0</v>
      </c>
      <c r="E156" s="103">
        <v>0</v>
      </c>
      <c r="F156" s="103">
        <v>0</v>
      </c>
      <c r="G156" s="103">
        <v>0</v>
      </c>
      <c r="H156" s="103">
        <v>0</v>
      </c>
      <c r="I156" s="103">
        <v>0</v>
      </c>
      <c r="J156" s="103">
        <v>0</v>
      </c>
      <c r="K156" s="103">
        <v>0</v>
      </c>
      <c r="L156" s="103">
        <v>0</v>
      </c>
      <c r="M156" s="103">
        <v>0</v>
      </c>
      <c r="N156" s="103">
        <v>0</v>
      </c>
      <c r="O156" s="103">
        <v>0</v>
      </c>
    </row>
    <row r="157" spans="1:15" ht="16.5" customHeight="1">
      <c r="A157" s="94">
        <v>153</v>
      </c>
      <c r="B157" s="100" t="s">
        <v>273</v>
      </c>
      <c r="C157" s="99">
        <f>SUM(D157:O157)</f>
        <v>1</v>
      </c>
      <c r="D157" s="103">
        <v>1</v>
      </c>
      <c r="E157" s="103">
        <v>0</v>
      </c>
      <c r="F157" s="103">
        <v>0</v>
      </c>
      <c r="G157" s="103">
        <v>0</v>
      </c>
      <c r="H157" s="103">
        <v>0</v>
      </c>
      <c r="I157" s="103">
        <v>0</v>
      </c>
      <c r="J157" s="103">
        <v>0</v>
      </c>
      <c r="K157" s="103">
        <v>0</v>
      </c>
      <c r="L157" s="103">
        <v>0</v>
      </c>
      <c r="M157" s="103">
        <v>0</v>
      </c>
      <c r="N157" s="103">
        <v>0</v>
      </c>
      <c r="O157" s="103">
        <v>0</v>
      </c>
    </row>
    <row r="158" spans="1:15" ht="16.5" customHeight="1">
      <c r="A158" s="94">
        <v>154</v>
      </c>
      <c r="B158" s="100" t="s">
        <v>272</v>
      </c>
      <c r="C158" s="99">
        <f>SUM(D158:O158)</f>
        <v>0</v>
      </c>
      <c r="D158" s="103">
        <v>0</v>
      </c>
      <c r="E158" s="103">
        <v>0</v>
      </c>
      <c r="F158" s="103">
        <v>0</v>
      </c>
      <c r="G158" s="103">
        <v>0</v>
      </c>
      <c r="H158" s="103">
        <v>0</v>
      </c>
      <c r="I158" s="103">
        <v>0</v>
      </c>
      <c r="J158" s="103">
        <v>0</v>
      </c>
      <c r="K158" s="103">
        <v>0</v>
      </c>
      <c r="L158" s="103">
        <v>0</v>
      </c>
      <c r="M158" s="103">
        <v>0</v>
      </c>
      <c r="N158" s="103">
        <v>0</v>
      </c>
      <c r="O158" s="103">
        <v>0</v>
      </c>
    </row>
    <row r="159" spans="1:15" ht="16.5" customHeight="1">
      <c r="A159" s="94">
        <v>155</v>
      </c>
      <c r="B159" s="100" t="s">
        <v>271</v>
      </c>
      <c r="C159" s="99">
        <f>SUM(D159:O159)</f>
        <v>0</v>
      </c>
      <c r="D159" s="103">
        <v>0</v>
      </c>
      <c r="E159" s="103">
        <v>0</v>
      </c>
      <c r="F159" s="103">
        <v>0</v>
      </c>
      <c r="G159" s="103">
        <v>0</v>
      </c>
      <c r="H159" s="103">
        <v>0</v>
      </c>
      <c r="I159" s="103">
        <v>0</v>
      </c>
      <c r="J159" s="103">
        <v>0</v>
      </c>
      <c r="K159" s="103">
        <v>0</v>
      </c>
      <c r="L159" s="103">
        <v>0</v>
      </c>
      <c r="M159" s="103">
        <v>0</v>
      </c>
      <c r="N159" s="103">
        <v>0</v>
      </c>
      <c r="O159" s="103">
        <v>0</v>
      </c>
    </row>
    <row r="160" spans="1:15" ht="16.5" customHeight="1">
      <c r="A160" s="94">
        <v>156</v>
      </c>
      <c r="B160" s="100" t="s">
        <v>270</v>
      </c>
      <c r="C160" s="99">
        <f>SUM(D160:O160)</f>
        <v>3</v>
      </c>
      <c r="D160" s="103">
        <v>0</v>
      </c>
      <c r="E160" s="103">
        <v>0</v>
      </c>
      <c r="F160" s="103">
        <v>0</v>
      </c>
      <c r="G160" s="103">
        <v>0</v>
      </c>
      <c r="H160" s="103">
        <v>0</v>
      </c>
      <c r="I160" s="103">
        <v>0</v>
      </c>
      <c r="J160" s="103">
        <v>0</v>
      </c>
      <c r="K160" s="103">
        <v>1</v>
      </c>
      <c r="L160" s="103">
        <v>0</v>
      </c>
      <c r="M160" s="103">
        <v>2</v>
      </c>
      <c r="N160" s="103">
        <v>0</v>
      </c>
      <c r="O160" s="103">
        <v>0</v>
      </c>
    </row>
    <row r="161" spans="1:15" ht="16.5" customHeight="1">
      <c r="A161" s="94">
        <v>157</v>
      </c>
      <c r="B161" s="100" t="s">
        <v>269</v>
      </c>
      <c r="C161" s="99">
        <f>SUM(D161:O161)</f>
        <v>2</v>
      </c>
      <c r="D161" s="103">
        <v>2</v>
      </c>
      <c r="E161" s="103">
        <v>0</v>
      </c>
      <c r="F161" s="103">
        <v>0</v>
      </c>
      <c r="G161" s="103">
        <v>0</v>
      </c>
      <c r="H161" s="103">
        <v>0</v>
      </c>
      <c r="I161" s="103">
        <v>0</v>
      </c>
      <c r="J161" s="103">
        <v>0</v>
      </c>
      <c r="K161" s="103">
        <v>0</v>
      </c>
      <c r="L161" s="103">
        <v>0</v>
      </c>
      <c r="M161" s="103">
        <v>0</v>
      </c>
      <c r="N161" s="103">
        <v>0</v>
      </c>
      <c r="O161" s="103">
        <v>0</v>
      </c>
    </row>
    <row r="162" spans="1:15" ht="16.5" customHeight="1">
      <c r="A162" s="94">
        <v>158</v>
      </c>
      <c r="B162" s="100" t="s">
        <v>268</v>
      </c>
      <c r="C162" s="99">
        <f>SUM(D162:O162)</f>
        <v>10</v>
      </c>
      <c r="D162" s="103">
        <v>6</v>
      </c>
      <c r="E162" s="103">
        <v>1</v>
      </c>
      <c r="F162" s="103">
        <v>0</v>
      </c>
      <c r="G162" s="103">
        <v>0</v>
      </c>
      <c r="H162" s="103">
        <v>0</v>
      </c>
      <c r="I162" s="103">
        <v>0</v>
      </c>
      <c r="J162" s="103">
        <v>0</v>
      </c>
      <c r="K162" s="103">
        <v>0</v>
      </c>
      <c r="L162" s="103">
        <v>3</v>
      </c>
      <c r="M162" s="103">
        <v>0</v>
      </c>
      <c r="N162" s="103">
        <v>0</v>
      </c>
      <c r="O162" s="103">
        <v>0</v>
      </c>
    </row>
    <row r="163" spans="1:15" ht="16.5" customHeight="1">
      <c r="A163" s="94">
        <v>159</v>
      </c>
      <c r="B163" s="100" t="s">
        <v>267</v>
      </c>
      <c r="C163" s="99">
        <f>SUM(D163:O163)</f>
        <v>0</v>
      </c>
      <c r="D163" s="103">
        <v>0</v>
      </c>
      <c r="E163" s="103">
        <v>0</v>
      </c>
      <c r="F163" s="103">
        <v>0</v>
      </c>
      <c r="G163" s="103">
        <v>0</v>
      </c>
      <c r="H163" s="103">
        <v>0</v>
      </c>
      <c r="I163" s="103">
        <v>0</v>
      </c>
      <c r="J163" s="103">
        <v>0</v>
      </c>
      <c r="K163" s="103">
        <v>0</v>
      </c>
      <c r="L163" s="103">
        <v>0</v>
      </c>
      <c r="M163" s="103">
        <v>0</v>
      </c>
      <c r="N163" s="103">
        <v>0</v>
      </c>
      <c r="O163" s="103">
        <v>0</v>
      </c>
    </row>
    <row r="164" spans="1:15" ht="16.5" customHeight="1">
      <c r="A164" s="94">
        <v>160</v>
      </c>
      <c r="B164" s="100" t="s">
        <v>266</v>
      </c>
      <c r="C164" s="99">
        <f>SUM(D164:O164)</f>
        <v>0</v>
      </c>
      <c r="D164" s="103">
        <v>0</v>
      </c>
      <c r="E164" s="103">
        <v>0</v>
      </c>
      <c r="F164" s="103">
        <v>0</v>
      </c>
      <c r="G164" s="103">
        <v>0</v>
      </c>
      <c r="H164" s="103">
        <v>0</v>
      </c>
      <c r="I164" s="103">
        <v>0</v>
      </c>
      <c r="J164" s="103">
        <v>0</v>
      </c>
      <c r="K164" s="103">
        <v>0</v>
      </c>
      <c r="L164" s="103">
        <v>0</v>
      </c>
      <c r="M164" s="103">
        <v>0</v>
      </c>
      <c r="N164" s="103">
        <v>0</v>
      </c>
      <c r="O164" s="103">
        <v>0</v>
      </c>
    </row>
    <row r="165" spans="1:15" ht="16.5" customHeight="1">
      <c r="A165" s="94">
        <v>161</v>
      </c>
      <c r="B165" s="100" t="s">
        <v>265</v>
      </c>
      <c r="C165" s="99">
        <f>SUM(D165:O165)</f>
        <v>0</v>
      </c>
      <c r="D165" s="103">
        <v>0</v>
      </c>
      <c r="E165" s="103">
        <v>0</v>
      </c>
      <c r="F165" s="103">
        <v>0</v>
      </c>
      <c r="G165" s="103">
        <v>0</v>
      </c>
      <c r="H165" s="103">
        <v>0</v>
      </c>
      <c r="I165" s="103">
        <v>0</v>
      </c>
      <c r="J165" s="103">
        <v>0</v>
      </c>
      <c r="K165" s="103">
        <v>0</v>
      </c>
      <c r="L165" s="103">
        <v>0</v>
      </c>
      <c r="M165" s="103">
        <v>0</v>
      </c>
      <c r="N165" s="103">
        <v>0</v>
      </c>
      <c r="O165" s="103">
        <v>0</v>
      </c>
    </row>
    <row r="166" spans="1:15" ht="16.5" customHeight="1">
      <c r="A166" s="94">
        <v>162</v>
      </c>
      <c r="B166" s="100" t="s">
        <v>264</v>
      </c>
      <c r="C166" s="99">
        <f>SUM(D166:O166)</f>
        <v>20</v>
      </c>
      <c r="D166" s="103">
        <v>2</v>
      </c>
      <c r="E166" s="103">
        <v>3</v>
      </c>
      <c r="F166" s="103">
        <v>3</v>
      </c>
      <c r="G166" s="103">
        <v>2</v>
      </c>
      <c r="H166" s="103">
        <v>0</v>
      </c>
      <c r="I166" s="103">
        <v>1</v>
      </c>
      <c r="J166" s="103">
        <v>1</v>
      </c>
      <c r="K166" s="103">
        <v>0</v>
      </c>
      <c r="L166" s="103">
        <v>2</v>
      </c>
      <c r="M166" s="103">
        <v>2</v>
      </c>
      <c r="N166" s="103">
        <v>3</v>
      </c>
      <c r="O166" s="103">
        <v>1</v>
      </c>
    </row>
    <row r="167" spans="1:15" ht="16.5" customHeight="1">
      <c r="A167" s="94">
        <v>163</v>
      </c>
      <c r="B167" s="100" t="s">
        <v>263</v>
      </c>
      <c r="C167" s="99">
        <f>SUM(D167:O167)</f>
        <v>4</v>
      </c>
      <c r="D167" s="103">
        <v>3</v>
      </c>
      <c r="E167" s="103">
        <v>0</v>
      </c>
      <c r="F167" s="103">
        <v>0</v>
      </c>
      <c r="G167" s="103">
        <v>1</v>
      </c>
      <c r="H167" s="103">
        <v>0</v>
      </c>
      <c r="I167" s="103">
        <v>0</v>
      </c>
      <c r="J167" s="103">
        <v>0</v>
      </c>
      <c r="K167" s="103">
        <v>0</v>
      </c>
      <c r="L167" s="103">
        <v>0</v>
      </c>
      <c r="M167" s="103">
        <v>0</v>
      </c>
      <c r="N167" s="103">
        <v>0</v>
      </c>
      <c r="O167" s="103">
        <v>0</v>
      </c>
    </row>
    <row r="168" spans="1:15" ht="16.5" customHeight="1">
      <c r="A168" s="94">
        <v>164</v>
      </c>
      <c r="B168" s="100" t="s">
        <v>262</v>
      </c>
      <c r="C168" s="99">
        <f>SUM(D168:O168)</f>
        <v>0</v>
      </c>
      <c r="D168" s="103">
        <v>0</v>
      </c>
      <c r="E168" s="103">
        <v>0</v>
      </c>
      <c r="F168" s="103">
        <v>0</v>
      </c>
      <c r="G168" s="103">
        <v>0</v>
      </c>
      <c r="H168" s="103">
        <v>0</v>
      </c>
      <c r="I168" s="103">
        <v>0</v>
      </c>
      <c r="J168" s="103">
        <v>0</v>
      </c>
      <c r="K168" s="103">
        <v>0</v>
      </c>
      <c r="L168" s="103">
        <v>0</v>
      </c>
      <c r="M168" s="103">
        <v>0</v>
      </c>
      <c r="N168" s="103">
        <v>0</v>
      </c>
      <c r="O168" s="103">
        <v>0</v>
      </c>
    </row>
    <row r="169" spans="1:15" ht="16.5" customHeight="1">
      <c r="A169" s="94">
        <v>165</v>
      </c>
      <c r="B169" s="100" t="s">
        <v>261</v>
      </c>
      <c r="C169" s="99">
        <f>SUM(D169:O169)</f>
        <v>0</v>
      </c>
      <c r="D169" s="103">
        <v>0</v>
      </c>
      <c r="E169" s="103">
        <v>0</v>
      </c>
      <c r="F169" s="103">
        <v>0</v>
      </c>
      <c r="G169" s="103">
        <v>0</v>
      </c>
      <c r="H169" s="103">
        <v>0</v>
      </c>
      <c r="I169" s="103">
        <v>0</v>
      </c>
      <c r="J169" s="103">
        <v>0</v>
      </c>
      <c r="K169" s="103">
        <v>0</v>
      </c>
      <c r="L169" s="103">
        <v>0</v>
      </c>
      <c r="M169" s="103">
        <v>0</v>
      </c>
      <c r="N169" s="103">
        <v>0</v>
      </c>
      <c r="O169" s="103">
        <v>0</v>
      </c>
    </row>
    <row r="170" spans="1:15" ht="16.5" customHeight="1">
      <c r="A170" s="94">
        <v>166</v>
      </c>
      <c r="B170" s="100" t="s">
        <v>260</v>
      </c>
      <c r="C170" s="99">
        <f>SUM(D170:O170)</f>
        <v>0</v>
      </c>
      <c r="D170" s="103">
        <v>0</v>
      </c>
      <c r="E170" s="103">
        <v>0</v>
      </c>
      <c r="F170" s="103">
        <v>0</v>
      </c>
      <c r="G170" s="103">
        <v>0</v>
      </c>
      <c r="H170" s="103">
        <v>0</v>
      </c>
      <c r="I170" s="103">
        <v>0</v>
      </c>
      <c r="J170" s="103">
        <v>0</v>
      </c>
      <c r="K170" s="103">
        <v>0</v>
      </c>
      <c r="L170" s="103">
        <v>0</v>
      </c>
      <c r="M170" s="103">
        <v>0</v>
      </c>
      <c r="N170" s="103">
        <v>0</v>
      </c>
      <c r="O170" s="103">
        <v>0</v>
      </c>
    </row>
    <row r="171" spans="1:15" ht="16.5" customHeight="1">
      <c r="A171" s="94">
        <v>167</v>
      </c>
      <c r="B171" s="100" t="s">
        <v>259</v>
      </c>
      <c r="C171" s="99">
        <f>SUM(D171:O171)</f>
        <v>5</v>
      </c>
      <c r="D171" s="103">
        <v>2</v>
      </c>
      <c r="E171" s="103">
        <v>1</v>
      </c>
      <c r="F171" s="103">
        <v>0</v>
      </c>
      <c r="G171" s="103">
        <v>0</v>
      </c>
      <c r="H171" s="103">
        <v>0</v>
      </c>
      <c r="I171" s="103">
        <v>0</v>
      </c>
      <c r="J171" s="103">
        <v>0</v>
      </c>
      <c r="K171" s="103">
        <v>0</v>
      </c>
      <c r="L171" s="103">
        <v>0</v>
      </c>
      <c r="M171" s="103">
        <v>1</v>
      </c>
      <c r="N171" s="103">
        <v>1</v>
      </c>
      <c r="O171" s="103">
        <v>0</v>
      </c>
    </row>
    <row r="172" spans="1:15" ht="16.5" customHeight="1">
      <c r="A172" s="94">
        <v>168</v>
      </c>
      <c r="B172" s="100" t="s">
        <v>258</v>
      </c>
      <c r="C172" s="99">
        <f>SUM(D172:O172)</f>
        <v>4</v>
      </c>
      <c r="D172" s="103">
        <v>0</v>
      </c>
      <c r="E172" s="103">
        <v>1</v>
      </c>
      <c r="F172" s="103">
        <v>0</v>
      </c>
      <c r="G172" s="103">
        <v>0</v>
      </c>
      <c r="H172" s="103">
        <v>0</v>
      </c>
      <c r="I172" s="103">
        <v>0</v>
      </c>
      <c r="J172" s="103">
        <v>0</v>
      </c>
      <c r="K172" s="103">
        <v>0</v>
      </c>
      <c r="L172" s="103">
        <v>0</v>
      </c>
      <c r="M172" s="103">
        <v>1</v>
      </c>
      <c r="N172" s="103">
        <v>1</v>
      </c>
      <c r="O172" s="103">
        <v>1</v>
      </c>
    </row>
    <row r="173" spans="1:15" ht="16.5" customHeight="1">
      <c r="A173" s="94">
        <v>169</v>
      </c>
      <c r="B173" s="100" t="s">
        <v>257</v>
      </c>
      <c r="C173" s="99">
        <f>SUM(D173:O173)</f>
        <v>0</v>
      </c>
      <c r="D173" s="103">
        <v>0</v>
      </c>
      <c r="E173" s="103">
        <v>0</v>
      </c>
      <c r="F173" s="103">
        <v>0</v>
      </c>
      <c r="G173" s="103">
        <v>0</v>
      </c>
      <c r="H173" s="103">
        <v>0</v>
      </c>
      <c r="I173" s="103">
        <v>0</v>
      </c>
      <c r="J173" s="103">
        <v>0</v>
      </c>
      <c r="K173" s="103">
        <v>0</v>
      </c>
      <c r="L173" s="103">
        <v>0</v>
      </c>
      <c r="M173" s="103">
        <v>0</v>
      </c>
      <c r="N173" s="103">
        <v>0</v>
      </c>
      <c r="O173" s="103">
        <v>0</v>
      </c>
    </row>
    <row r="174" spans="1:15" ht="16.5" customHeight="1">
      <c r="A174" s="94">
        <v>170</v>
      </c>
      <c r="B174" s="100" t="s">
        <v>256</v>
      </c>
      <c r="C174" s="99">
        <f>SUM(D174:O174)</f>
        <v>0</v>
      </c>
      <c r="D174" s="103">
        <v>0</v>
      </c>
      <c r="E174" s="103">
        <v>0</v>
      </c>
      <c r="F174" s="103">
        <v>0</v>
      </c>
      <c r="G174" s="103">
        <v>0</v>
      </c>
      <c r="H174" s="103">
        <v>0</v>
      </c>
      <c r="I174" s="103">
        <v>0</v>
      </c>
      <c r="J174" s="103">
        <v>0</v>
      </c>
      <c r="K174" s="103">
        <v>0</v>
      </c>
      <c r="L174" s="103">
        <v>0</v>
      </c>
      <c r="M174" s="103">
        <v>0</v>
      </c>
      <c r="N174" s="103">
        <v>0</v>
      </c>
      <c r="O174" s="103">
        <v>0</v>
      </c>
    </row>
    <row r="175" spans="1:15" ht="16.5" customHeight="1">
      <c r="A175" s="94">
        <v>171</v>
      </c>
      <c r="B175" s="100" t="s">
        <v>255</v>
      </c>
      <c r="C175" s="99">
        <f>SUM(D175:O175)</f>
        <v>6</v>
      </c>
      <c r="D175" s="103">
        <v>0</v>
      </c>
      <c r="E175" s="103">
        <v>3</v>
      </c>
      <c r="F175" s="103">
        <v>0</v>
      </c>
      <c r="G175" s="103">
        <v>2</v>
      </c>
      <c r="H175" s="103">
        <v>1</v>
      </c>
      <c r="I175" s="103">
        <v>0</v>
      </c>
      <c r="J175" s="103">
        <v>0</v>
      </c>
      <c r="K175" s="103">
        <v>0</v>
      </c>
      <c r="L175" s="103">
        <v>0</v>
      </c>
      <c r="M175" s="103">
        <v>0</v>
      </c>
      <c r="N175" s="103">
        <v>0</v>
      </c>
      <c r="O175" s="103">
        <v>0</v>
      </c>
    </row>
    <row r="176" spans="1:15" ht="16.5" customHeight="1">
      <c r="A176" s="94">
        <v>172</v>
      </c>
      <c r="B176" s="100" t="s">
        <v>254</v>
      </c>
      <c r="C176" s="99">
        <f>SUM(D176:O176)</f>
        <v>0</v>
      </c>
      <c r="D176" s="103">
        <v>0</v>
      </c>
      <c r="E176" s="103">
        <v>0</v>
      </c>
      <c r="F176" s="103">
        <v>0</v>
      </c>
      <c r="G176" s="103">
        <v>0</v>
      </c>
      <c r="H176" s="103">
        <v>0</v>
      </c>
      <c r="I176" s="103">
        <v>0</v>
      </c>
      <c r="J176" s="103">
        <v>0</v>
      </c>
      <c r="K176" s="103">
        <v>0</v>
      </c>
      <c r="L176" s="103">
        <v>0</v>
      </c>
      <c r="M176" s="103">
        <v>0</v>
      </c>
      <c r="N176" s="103">
        <v>0</v>
      </c>
      <c r="O176" s="103">
        <v>0</v>
      </c>
    </row>
    <row r="177" spans="1:15" ht="16.5" customHeight="1">
      <c r="A177" s="94">
        <v>173</v>
      </c>
      <c r="B177" s="100" t="s">
        <v>253</v>
      </c>
      <c r="C177" s="99">
        <f>SUM(D177:O177)</f>
        <v>1</v>
      </c>
      <c r="D177" s="103">
        <v>0</v>
      </c>
      <c r="E177" s="103">
        <v>0</v>
      </c>
      <c r="F177" s="103">
        <v>0</v>
      </c>
      <c r="G177" s="103">
        <v>0</v>
      </c>
      <c r="H177" s="103">
        <v>0</v>
      </c>
      <c r="I177" s="103">
        <v>0</v>
      </c>
      <c r="J177" s="103">
        <v>0</v>
      </c>
      <c r="K177" s="103">
        <v>0</v>
      </c>
      <c r="L177" s="103">
        <v>0</v>
      </c>
      <c r="M177" s="103">
        <v>0</v>
      </c>
      <c r="N177" s="103">
        <v>0</v>
      </c>
      <c r="O177" s="103">
        <v>1</v>
      </c>
    </row>
    <row r="178" spans="1:15" ht="16.5" customHeight="1">
      <c r="A178" s="94">
        <v>174</v>
      </c>
      <c r="B178" s="100" t="s">
        <v>252</v>
      </c>
      <c r="C178" s="99">
        <f>SUM(D178:O178)</f>
        <v>1</v>
      </c>
      <c r="D178" s="103">
        <v>0</v>
      </c>
      <c r="E178" s="103">
        <v>0</v>
      </c>
      <c r="F178" s="103">
        <v>0</v>
      </c>
      <c r="G178" s="103">
        <v>1</v>
      </c>
      <c r="H178" s="103">
        <v>0</v>
      </c>
      <c r="I178" s="103">
        <v>0</v>
      </c>
      <c r="J178" s="103">
        <v>0</v>
      </c>
      <c r="K178" s="103">
        <v>0</v>
      </c>
      <c r="L178" s="103">
        <v>0</v>
      </c>
      <c r="M178" s="103">
        <v>0</v>
      </c>
      <c r="N178" s="103">
        <v>0</v>
      </c>
      <c r="O178" s="103">
        <v>0</v>
      </c>
    </row>
    <row r="179" spans="1:15" ht="16.5" customHeight="1">
      <c r="A179" s="94">
        <v>175</v>
      </c>
      <c r="B179" s="100" t="s">
        <v>251</v>
      </c>
      <c r="C179" s="99">
        <f>SUM(D179:O179)</f>
        <v>0</v>
      </c>
      <c r="D179" s="103">
        <v>0</v>
      </c>
      <c r="E179" s="103">
        <v>0</v>
      </c>
      <c r="F179" s="103">
        <v>0</v>
      </c>
      <c r="G179" s="103">
        <v>0</v>
      </c>
      <c r="H179" s="103">
        <v>0</v>
      </c>
      <c r="I179" s="103">
        <v>0</v>
      </c>
      <c r="J179" s="103">
        <v>0</v>
      </c>
      <c r="K179" s="103">
        <v>0</v>
      </c>
      <c r="L179" s="103">
        <v>0</v>
      </c>
      <c r="M179" s="103">
        <v>0</v>
      </c>
      <c r="N179" s="103">
        <v>0</v>
      </c>
      <c r="O179" s="103">
        <v>0</v>
      </c>
    </row>
    <row r="180" spans="1:15" ht="16.5" customHeight="1">
      <c r="A180" s="94">
        <v>176</v>
      </c>
      <c r="B180" s="100" t="s">
        <v>250</v>
      </c>
      <c r="C180" s="99">
        <f>SUM(D180:O180)</f>
        <v>0</v>
      </c>
      <c r="D180" s="103">
        <v>0</v>
      </c>
      <c r="E180" s="103">
        <v>0</v>
      </c>
      <c r="F180" s="103">
        <v>0</v>
      </c>
      <c r="G180" s="103">
        <v>0</v>
      </c>
      <c r="H180" s="103">
        <v>0</v>
      </c>
      <c r="I180" s="103">
        <v>0</v>
      </c>
      <c r="J180" s="103">
        <v>0</v>
      </c>
      <c r="K180" s="103">
        <v>0</v>
      </c>
      <c r="L180" s="103">
        <v>0</v>
      </c>
      <c r="M180" s="103">
        <v>0</v>
      </c>
      <c r="N180" s="103">
        <v>0</v>
      </c>
      <c r="O180" s="103">
        <v>0</v>
      </c>
    </row>
    <row r="181" spans="1:15" ht="16.5" customHeight="1">
      <c r="A181" s="94">
        <v>177</v>
      </c>
      <c r="B181" s="100" t="s">
        <v>249</v>
      </c>
      <c r="C181" s="99">
        <f>SUM(D181:O181)</f>
        <v>0</v>
      </c>
      <c r="D181" s="103">
        <v>0</v>
      </c>
      <c r="E181" s="103">
        <v>0</v>
      </c>
      <c r="F181" s="103">
        <v>0</v>
      </c>
      <c r="G181" s="103">
        <v>0</v>
      </c>
      <c r="H181" s="103">
        <v>0</v>
      </c>
      <c r="I181" s="103">
        <v>0</v>
      </c>
      <c r="J181" s="103">
        <v>0</v>
      </c>
      <c r="K181" s="103">
        <v>0</v>
      </c>
      <c r="L181" s="103">
        <v>0</v>
      </c>
      <c r="M181" s="103">
        <v>0</v>
      </c>
      <c r="N181" s="103">
        <v>0</v>
      </c>
      <c r="O181" s="103">
        <v>0</v>
      </c>
    </row>
    <row r="182" spans="1:15" ht="16.5" customHeight="1">
      <c r="A182" s="94">
        <v>178</v>
      </c>
      <c r="B182" s="100" t="s">
        <v>248</v>
      </c>
      <c r="C182" s="99">
        <f>SUM(D182:O182)</f>
        <v>0</v>
      </c>
      <c r="D182" s="103">
        <v>0</v>
      </c>
      <c r="E182" s="103">
        <v>0</v>
      </c>
      <c r="F182" s="103">
        <v>0</v>
      </c>
      <c r="G182" s="103">
        <v>0</v>
      </c>
      <c r="H182" s="103">
        <v>0</v>
      </c>
      <c r="I182" s="103">
        <v>0</v>
      </c>
      <c r="J182" s="103">
        <v>0</v>
      </c>
      <c r="K182" s="103">
        <v>0</v>
      </c>
      <c r="L182" s="103">
        <v>0</v>
      </c>
      <c r="M182" s="103">
        <v>0</v>
      </c>
      <c r="N182" s="103">
        <v>0</v>
      </c>
      <c r="O182" s="103">
        <v>0</v>
      </c>
    </row>
    <row r="183" spans="1:15" ht="16.5" customHeight="1">
      <c r="A183" s="94">
        <v>179</v>
      </c>
      <c r="B183" s="100" t="s">
        <v>247</v>
      </c>
      <c r="C183" s="99">
        <f>SUM(D183:O183)</f>
        <v>0</v>
      </c>
      <c r="D183" s="103">
        <v>0</v>
      </c>
      <c r="E183" s="103">
        <v>0</v>
      </c>
      <c r="F183" s="103">
        <v>0</v>
      </c>
      <c r="G183" s="103">
        <v>0</v>
      </c>
      <c r="H183" s="103">
        <v>0</v>
      </c>
      <c r="I183" s="103">
        <v>0</v>
      </c>
      <c r="J183" s="103">
        <v>0</v>
      </c>
      <c r="K183" s="103">
        <v>0</v>
      </c>
      <c r="L183" s="103">
        <v>0</v>
      </c>
      <c r="M183" s="103">
        <v>0</v>
      </c>
      <c r="N183" s="103">
        <v>0</v>
      </c>
      <c r="O183" s="103">
        <v>0</v>
      </c>
    </row>
    <row r="184" spans="1:15" ht="16.5" customHeight="1">
      <c r="A184" s="94">
        <v>180</v>
      </c>
      <c r="B184" s="100" t="s">
        <v>246</v>
      </c>
      <c r="C184" s="99">
        <f>SUM(D184:O184)</f>
        <v>0</v>
      </c>
      <c r="D184" s="103">
        <v>0</v>
      </c>
      <c r="E184" s="103">
        <v>0</v>
      </c>
      <c r="F184" s="103">
        <v>0</v>
      </c>
      <c r="G184" s="103">
        <v>0</v>
      </c>
      <c r="H184" s="103">
        <v>0</v>
      </c>
      <c r="I184" s="103">
        <v>0</v>
      </c>
      <c r="J184" s="103">
        <v>0</v>
      </c>
      <c r="K184" s="103">
        <v>0</v>
      </c>
      <c r="L184" s="103">
        <v>0</v>
      </c>
      <c r="M184" s="103">
        <v>0</v>
      </c>
      <c r="N184" s="103">
        <v>0</v>
      </c>
      <c r="O184" s="103">
        <v>0</v>
      </c>
    </row>
    <row r="185" spans="1:15" ht="16.5" customHeight="1">
      <c r="A185" s="94">
        <v>181</v>
      </c>
      <c r="B185" s="100" t="s">
        <v>245</v>
      </c>
      <c r="C185" s="99">
        <f>SUM(D185:O185)</f>
        <v>1</v>
      </c>
      <c r="D185" s="103">
        <v>0</v>
      </c>
      <c r="E185" s="103">
        <v>1</v>
      </c>
      <c r="F185" s="103">
        <v>0</v>
      </c>
      <c r="G185" s="103">
        <v>0</v>
      </c>
      <c r="H185" s="103">
        <v>0</v>
      </c>
      <c r="I185" s="103">
        <v>0</v>
      </c>
      <c r="J185" s="103">
        <v>0</v>
      </c>
      <c r="K185" s="103">
        <v>0</v>
      </c>
      <c r="L185" s="103">
        <v>0</v>
      </c>
      <c r="M185" s="103">
        <v>0</v>
      </c>
      <c r="N185" s="103">
        <v>0</v>
      </c>
      <c r="O185" s="103">
        <v>0</v>
      </c>
    </row>
    <row r="186" spans="1:15" ht="16.5" customHeight="1">
      <c r="A186" s="94">
        <v>182</v>
      </c>
      <c r="B186" s="100" t="s">
        <v>244</v>
      </c>
      <c r="C186" s="99">
        <f>SUM(D186:O186)</f>
        <v>0</v>
      </c>
      <c r="D186" s="103">
        <v>0</v>
      </c>
      <c r="E186" s="103">
        <v>0</v>
      </c>
      <c r="F186" s="103">
        <v>0</v>
      </c>
      <c r="G186" s="103">
        <v>0</v>
      </c>
      <c r="H186" s="103">
        <v>0</v>
      </c>
      <c r="I186" s="103">
        <v>0</v>
      </c>
      <c r="J186" s="103">
        <v>0</v>
      </c>
      <c r="K186" s="103">
        <v>0</v>
      </c>
      <c r="L186" s="103">
        <v>0</v>
      </c>
      <c r="M186" s="103">
        <v>0</v>
      </c>
      <c r="N186" s="103">
        <v>0</v>
      </c>
      <c r="O186" s="103">
        <v>0</v>
      </c>
    </row>
    <row r="187" spans="1:15" ht="16.5" customHeight="1">
      <c r="A187" s="94">
        <v>183</v>
      </c>
      <c r="B187" s="100" t="s">
        <v>243</v>
      </c>
      <c r="C187" s="99">
        <f>SUM(D187:O187)</f>
        <v>0</v>
      </c>
      <c r="D187" s="103">
        <v>0</v>
      </c>
      <c r="E187" s="103">
        <v>0</v>
      </c>
      <c r="F187" s="103">
        <v>0</v>
      </c>
      <c r="G187" s="103">
        <v>0</v>
      </c>
      <c r="H187" s="103">
        <v>0</v>
      </c>
      <c r="I187" s="103">
        <v>0</v>
      </c>
      <c r="J187" s="103">
        <v>0</v>
      </c>
      <c r="K187" s="103">
        <v>0</v>
      </c>
      <c r="L187" s="103">
        <v>0</v>
      </c>
      <c r="M187" s="103">
        <v>0</v>
      </c>
      <c r="N187" s="103">
        <v>0</v>
      </c>
      <c r="O187" s="103">
        <v>0</v>
      </c>
    </row>
    <row r="188" spans="1:15" ht="16.5" customHeight="1">
      <c r="A188" s="94">
        <v>184</v>
      </c>
      <c r="B188" s="100" t="s">
        <v>242</v>
      </c>
      <c r="C188" s="99">
        <f>SUM(D188:O188)</f>
        <v>0</v>
      </c>
      <c r="D188" s="103">
        <v>0</v>
      </c>
      <c r="E188" s="103">
        <v>0</v>
      </c>
      <c r="F188" s="103">
        <v>0</v>
      </c>
      <c r="G188" s="103">
        <v>0</v>
      </c>
      <c r="H188" s="103">
        <v>0</v>
      </c>
      <c r="I188" s="103">
        <v>0</v>
      </c>
      <c r="J188" s="103">
        <v>0</v>
      </c>
      <c r="K188" s="103">
        <v>0</v>
      </c>
      <c r="L188" s="103">
        <v>0</v>
      </c>
      <c r="M188" s="103">
        <v>0</v>
      </c>
      <c r="N188" s="103">
        <v>0</v>
      </c>
      <c r="O188" s="103">
        <v>0</v>
      </c>
    </row>
    <row r="189" spans="1:15" ht="16.5" customHeight="1">
      <c r="A189" s="94">
        <v>185</v>
      </c>
      <c r="B189" s="100" t="s">
        <v>241</v>
      </c>
      <c r="C189" s="99">
        <f>SUM(D189:O189)</f>
        <v>0</v>
      </c>
      <c r="D189" s="103">
        <v>0</v>
      </c>
      <c r="E189" s="103">
        <v>0</v>
      </c>
      <c r="F189" s="103">
        <v>0</v>
      </c>
      <c r="G189" s="103">
        <v>0</v>
      </c>
      <c r="H189" s="103">
        <v>0</v>
      </c>
      <c r="I189" s="103">
        <v>0</v>
      </c>
      <c r="J189" s="103">
        <v>0</v>
      </c>
      <c r="K189" s="103">
        <v>0</v>
      </c>
      <c r="L189" s="103">
        <v>0</v>
      </c>
      <c r="M189" s="103">
        <v>0</v>
      </c>
      <c r="N189" s="103">
        <v>0</v>
      </c>
      <c r="O189" s="103">
        <v>0</v>
      </c>
    </row>
    <row r="190" spans="1:15" ht="16.5" customHeight="1">
      <c r="A190" s="94">
        <v>186</v>
      </c>
      <c r="B190" s="100" t="s">
        <v>240</v>
      </c>
      <c r="C190" s="99">
        <f>SUM(D190:O190)</f>
        <v>0</v>
      </c>
      <c r="D190" s="103">
        <v>0</v>
      </c>
      <c r="E190" s="103">
        <v>0</v>
      </c>
      <c r="F190" s="103">
        <v>0</v>
      </c>
      <c r="G190" s="103">
        <v>0</v>
      </c>
      <c r="H190" s="103">
        <v>0</v>
      </c>
      <c r="I190" s="103">
        <v>0</v>
      </c>
      <c r="J190" s="103">
        <v>0</v>
      </c>
      <c r="K190" s="103">
        <v>0</v>
      </c>
      <c r="L190" s="103">
        <v>0</v>
      </c>
      <c r="M190" s="103">
        <v>0</v>
      </c>
      <c r="N190" s="103">
        <v>0</v>
      </c>
      <c r="O190" s="103">
        <v>0</v>
      </c>
    </row>
    <row r="191" spans="1:15" ht="16.5" customHeight="1">
      <c r="A191" s="94">
        <v>187</v>
      </c>
      <c r="B191" s="100" t="s">
        <v>239</v>
      </c>
      <c r="C191" s="99">
        <f>SUM(D191:O191)</f>
        <v>0</v>
      </c>
      <c r="D191" s="103">
        <v>0</v>
      </c>
      <c r="E191" s="103">
        <v>0</v>
      </c>
      <c r="F191" s="103">
        <v>0</v>
      </c>
      <c r="G191" s="103">
        <v>0</v>
      </c>
      <c r="H191" s="103">
        <v>0</v>
      </c>
      <c r="I191" s="103">
        <v>0</v>
      </c>
      <c r="J191" s="103">
        <v>0</v>
      </c>
      <c r="K191" s="103">
        <v>0</v>
      </c>
      <c r="L191" s="103">
        <v>0</v>
      </c>
      <c r="M191" s="103">
        <v>0</v>
      </c>
      <c r="N191" s="103">
        <v>0</v>
      </c>
      <c r="O191" s="103">
        <v>0</v>
      </c>
    </row>
    <row r="192" spans="1:15" ht="16.5" customHeight="1">
      <c r="A192" s="94">
        <v>188</v>
      </c>
      <c r="B192" s="100" t="s">
        <v>238</v>
      </c>
      <c r="C192" s="99">
        <f>SUM(D192:O192)</f>
        <v>0</v>
      </c>
      <c r="D192" s="103">
        <v>0</v>
      </c>
      <c r="E192" s="103">
        <v>0</v>
      </c>
      <c r="F192" s="103">
        <v>0</v>
      </c>
      <c r="G192" s="103">
        <v>0</v>
      </c>
      <c r="H192" s="103">
        <v>0</v>
      </c>
      <c r="I192" s="103">
        <v>0</v>
      </c>
      <c r="J192" s="103">
        <v>0</v>
      </c>
      <c r="K192" s="103">
        <v>0</v>
      </c>
      <c r="L192" s="103">
        <v>0</v>
      </c>
      <c r="M192" s="103">
        <v>0</v>
      </c>
      <c r="N192" s="103">
        <v>0</v>
      </c>
      <c r="O192" s="103">
        <v>0</v>
      </c>
    </row>
    <row r="193" spans="1:15" ht="16.5" customHeight="1">
      <c r="A193" s="94">
        <v>189</v>
      </c>
      <c r="B193" s="100" t="s">
        <v>237</v>
      </c>
      <c r="C193" s="99">
        <f>SUM(D193:O193)</f>
        <v>1</v>
      </c>
      <c r="D193" s="103">
        <v>0</v>
      </c>
      <c r="E193" s="103">
        <v>0</v>
      </c>
      <c r="F193" s="103">
        <v>0</v>
      </c>
      <c r="G193" s="103">
        <v>0</v>
      </c>
      <c r="H193" s="103">
        <v>0</v>
      </c>
      <c r="I193" s="103">
        <v>0</v>
      </c>
      <c r="J193" s="103">
        <v>0</v>
      </c>
      <c r="K193" s="103">
        <v>0</v>
      </c>
      <c r="L193" s="103">
        <v>0</v>
      </c>
      <c r="M193" s="103">
        <v>0</v>
      </c>
      <c r="N193" s="103">
        <v>1</v>
      </c>
      <c r="O193" s="103">
        <v>0</v>
      </c>
    </row>
    <row r="194" spans="1:15" ht="16.5" customHeight="1">
      <c r="A194" s="94">
        <v>190</v>
      </c>
      <c r="B194" s="100" t="s">
        <v>236</v>
      </c>
      <c r="C194" s="99">
        <f>SUM(D194:O194)</f>
        <v>0</v>
      </c>
      <c r="D194" s="103">
        <v>0</v>
      </c>
      <c r="E194" s="103">
        <v>0</v>
      </c>
      <c r="F194" s="103">
        <v>0</v>
      </c>
      <c r="G194" s="103">
        <v>0</v>
      </c>
      <c r="H194" s="103">
        <v>0</v>
      </c>
      <c r="I194" s="103">
        <v>0</v>
      </c>
      <c r="J194" s="103">
        <v>0</v>
      </c>
      <c r="K194" s="103">
        <v>0</v>
      </c>
      <c r="L194" s="103">
        <v>0</v>
      </c>
      <c r="M194" s="103">
        <v>0</v>
      </c>
      <c r="N194" s="103">
        <v>0</v>
      </c>
      <c r="O194" s="103">
        <v>0</v>
      </c>
    </row>
    <row r="195" spans="1:15" ht="16.5" customHeight="1">
      <c r="A195" s="94">
        <v>191</v>
      </c>
      <c r="B195" s="100" t="s">
        <v>235</v>
      </c>
      <c r="C195" s="99">
        <f>SUM(D195:O195)</f>
        <v>2</v>
      </c>
      <c r="D195" s="103">
        <v>1</v>
      </c>
      <c r="E195" s="103">
        <v>0</v>
      </c>
      <c r="F195" s="103">
        <v>0</v>
      </c>
      <c r="G195" s="103">
        <v>0</v>
      </c>
      <c r="H195" s="103">
        <v>0</v>
      </c>
      <c r="I195" s="103">
        <v>0</v>
      </c>
      <c r="J195" s="103">
        <v>0</v>
      </c>
      <c r="K195" s="103">
        <v>1</v>
      </c>
      <c r="L195" s="103">
        <v>0</v>
      </c>
      <c r="M195" s="103">
        <v>0</v>
      </c>
      <c r="N195" s="103">
        <v>0</v>
      </c>
      <c r="O195" s="103">
        <v>0</v>
      </c>
    </row>
    <row r="196" spans="1:15" ht="16.5" customHeight="1">
      <c r="A196" s="94">
        <v>192</v>
      </c>
      <c r="B196" s="100" t="s">
        <v>234</v>
      </c>
      <c r="C196" s="99">
        <f>SUM(D196:O196)</f>
        <v>0</v>
      </c>
      <c r="D196" s="103">
        <v>0</v>
      </c>
      <c r="E196" s="103">
        <v>0</v>
      </c>
      <c r="F196" s="103">
        <v>0</v>
      </c>
      <c r="G196" s="103">
        <v>0</v>
      </c>
      <c r="H196" s="103">
        <v>0</v>
      </c>
      <c r="I196" s="103">
        <v>0</v>
      </c>
      <c r="J196" s="103">
        <v>0</v>
      </c>
      <c r="K196" s="103">
        <v>0</v>
      </c>
      <c r="L196" s="103">
        <v>0</v>
      </c>
      <c r="M196" s="103">
        <v>0</v>
      </c>
      <c r="N196" s="103">
        <v>0</v>
      </c>
      <c r="O196" s="103">
        <v>0</v>
      </c>
    </row>
    <row r="197" spans="1:15" ht="16.5" customHeight="1">
      <c r="A197" s="94">
        <v>193</v>
      </c>
      <c r="B197" s="100" t="s">
        <v>233</v>
      </c>
      <c r="C197" s="99">
        <f>SUM(D197:O197)</f>
        <v>5</v>
      </c>
      <c r="D197" s="103">
        <v>2</v>
      </c>
      <c r="E197" s="103">
        <v>1</v>
      </c>
      <c r="F197" s="103">
        <v>1</v>
      </c>
      <c r="G197" s="103">
        <v>0</v>
      </c>
      <c r="H197" s="103">
        <v>0</v>
      </c>
      <c r="I197" s="103">
        <v>0</v>
      </c>
      <c r="J197" s="103">
        <v>0</v>
      </c>
      <c r="K197" s="103">
        <v>0</v>
      </c>
      <c r="L197" s="103">
        <v>0</v>
      </c>
      <c r="M197" s="103">
        <v>0</v>
      </c>
      <c r="N197" s="103">
        <v>0</v>
      </c>
      <c r="O197" s="103">
        <v>1</v>
      </c>
    </row>
    <row r="198" spans="1:15" ht="16.5" customHeight="1">
      <c r="A198" s="94">
        <v>194</v>
      </c>
      <c r="B198" s="100" t="s">
        <v>232</v>
      </c>
      <c r="C198" s="99">
        <f>SUM(D198:O198)</f>
        <v>0</v>
      </c>
      <c r="D198" s="103">
        <v>0</v>
      </c>
      <c r="E198" s="103">
        <v>0</v>
      </c>
      <c r="F198" s="103">
        <v>0</v>
      </c>
      <c r="G198" s="103">
        <v>0</v>
      </c>
      <c r="H198" s="103">
        <v>0</v>
      </c>
      <c r="I198" s="103">
        <v>0</v>
      </c>
      <c r="J198" s="103">
        <v>0</v>
      </c>
      <c r="K198" s="103">
        <v>0</v>
      </c>
      <c r="L198" s="103">
        <v>0</v>
      </c>
      <c r="M198" s="103">
        <v>0</v>
      </c>
      <c r="N198" s="103">
        <v>0</v>
      </c>
      <c r="O198" s="103">
        <v>0</v>
      </c>
    </row>
    <row r="199" spans="1:15" ht="16.5" customHeight="1">
      <c r="A199" s="94">
        <v>195</v>
      </c>
      <c r="B199" s="100" t="s">
        <v>231</v>
      </c>
      <c r="C199" s="99">
        <f>SUM(D199:O199)</f>
        <v>2</v>
      </c>
      <c r="D199" s="103">
        <v>1</v>
      </c>
      <c r="E199" s="103">
        <v>1</v>
      </c>
      <c r="F199" s="103">
        <v>0</v>
      </c>
      <c r="G199" s="103">
        <v>0</v>
      </c>
      <c r="H199" s="103">
        <v>0</v>
      </c>
      <c r="I199" s="103">
        <v>0</v>
      </c>
      <c r="J199" s="103">
        <v>0</v>
      </c>
      <c r="K199" s="103">
        <v>0</v>
      </c>
      <c r="L199" s="103">
        <v>0</v>
      </c>
      <c r="M199" s="103">
        <v>0</v>
      </c>
      <c r="N199" s="103">
        <v>0</v>
      </c>
      <c r="O199" s="103">
        <v>0</v>
      </c>
    </row>
    <row r="200" spans="1:15" ht="16.5" customHeight="1">
      <c r="A200" s="94">
        <v>196</v>
      </c>
      <c r="B200" s="100" t="s">
        <v>230</v>
      </c>
      <c r="C200" s="99">
        <f>SUM(D200:O200)</f>
        <v>0</v>
      </c>
      <c r="D200" s="103">
        <v>0</v>
      </c>
      <c r="E200" s="103">
        <v>0</v>
      </c>
      <c r="F200" s="103">
        <v>0</v>
      </c>
      <c r="G200" s="103">
        <v>0</v>
      </c>
      <c r="H200" s="103">
        <v>0</v>
      </c>
      <c r="I200" s="103">
        <v>0</v>
      </c>
      <c r="J200" s="103">
        <v>0</v>
      </c>
      <c r="K200" s="103">
        <v>0</v>
      </c>
      <c r="L200" s="103">
        <v>0</v>
      </c>
      <c r="M200" s="103">
        <v>0</v>
      </c>
      <c r="N200" s="103">
        <v>0</v>
      </c>
      <c r="O200" s="103">
        <v>0</v>
      </c>
    </row>
    <row r="201" spans="1:15" ht="16.5" customHeight="1">
      <c r="A201" s="94">
        <v>197</v>
      </c>
      <c r="B201" s="100" t="s">
        <v>229</v>
      </c>
      <c r="C201" s="99">
        <f>SUM(D201:O201)</f>
        <v>0</v>
      </c>
      <c r="D201" s="103">
        <v>0</v>
      </c>
      <c r="E201" s="103">
        <v>0</v>
      </c>
      <c r="F201" s="103">
        <v>0</v>
      </c>
      <c r="G201" s="103">
        <v>0</v>
      </c>
      <c r="H201" s="103">
        <v>0</v>
      </c>
      <c r="I201" s="103">
        <v>0</v>
      </c>
      <c r="J201" s="103">
        <v>0</v>
      </c>
      <c r="K201" s="103">
        <v>0</v>
      </c>
      <c r="L201" s="103">
        <v>0</v>
      </c>
      <c r="M201" s="103">
        <v>0</v>
      </c>
      <c r="N201" s="103">
        <v>0</v>
      </c>
      <c r="O201" s="103">
        <v>0</v>
      </c>
    </row>
    <row r="202" spans="1:15" ht="16.5" customHeight="1">
      <c r="A202" s="94">
        <v>198</v>
      </c>
      <c r="B202" s="100" t="s">
        <v>228</v>
      </c>
      <c r="C202" s="99">
        <f>SUM(D202:O202)</f>
        <v>0</v>
      </c>
      <c r="D202" s="103">
        <v>0</v>
      </c>
      <c r="E202" s="103">
        <v>0</v>
      </c>
      <c r="F202" s="103">
        <v>0</v>
      </c>
      <c r="G202" s="103">
        <v>0</v>
      </c>
      <c r="H202" s="103">
        <v>0</v>
      </c>
      <c r="I202" s="103">
        <v>0</v>
      </c>
      <c r="J202" s="103">
        <v>0</v>
      </c>
      <c r="K202" s="103">
        <v>0</v>
      </c>
      <c r="L202" s="103">
        <v>0</v>
      </c>
      <c r="M202" s="103">
        <v>0</v>
      </c>
      <c r="N202" s="103">
        <v>0</v>
      </c>
      <c r="O202" s="103">
        <v>0</v>
      </c>
    </row>
    <row r="203" spans="1:15" ht="16.5" customHeight="1">
      <c r="A203" s="94">
        <v>199</v>
      </c>
      <c r="B203" s="100" t="s">
        <v>227</v>
      </c>
      <c r="C203" s="99">
        <f>SUM(D203:O203)</f>
        <v>0</v>
      </c>
      <c r="D203" s="103">
        <v>0</v>
      </c>
      <c r="E203" s="103">
        <v>0</v>
      </c>
      <c r="F203" s="103">
        <v>0</v>
      </c>
      <c r="G203" s="103">
        <v>0</v>
      </c>
      <c r="H203" s="103">
        <v>0</v>
      </c>
      <c r="I203" s="103">
        <v>0</v>
      </c>
      <c r="J203" s="103">
        <v>0</v>
      </c>
      <c r="K203" s="103">
        <v>0</v>
      </c>
      <c r="L203" s="103">
        <v>0</v>
      </c>
      <c r="M203" s="103">
        <v>0</v>
      </c>
      <c r="N203" s="103">
        <v>0</v>
      </c>
      <c r="O203" s="103">
        <v>0</v>
      </c>
    </row>
    <row r="204" spans="1:15" ht="16.5" customHeight="1">
      <c r="A204" s="94">
        <v>200</v>
      </c>
      <c r="B204" s="100" t="s">
        <v>226</v>
      </c>
      <c r="C204" s="99">
        <f>SUM(D204:O204)</f>
        <v>0</v>
      </c>
      <c r="D204" s="103">
        <v>0</v>
      </c>
      <c r="E204" s="103">
        <v>0</v>
      </c>
      <c r="F204" s="103">
        <v>0</v>
      </c>
      <c r="G204" s="103">
        <v>0</v>
      </c>
      <c r="H204" s="103">
        <v>0</v>
      </c>
      <c r="I204" s="103">
        <v>0</v>
      </c>
      <c r="J204" s="103">
        <v>0</v>
      </c>
      <c r="K204" s="103">
        <v>0</v>
      </c>
      <c r="L204" s="103">
        <v>0</v>
      </c>
      <c r="M204" s="103">
        <v>0</v>
      </c>
      <c r="N204" s="103">
        <v>0</v>
      </c>
      <c r="O204" s="103">
        <v>0</v>
      </c>
    </row>
    <row r="205" spans="1:15" ht="16.5" customHeight="1">
      <c r="A205" s="94">
        <v>201</v>
      </c>
      <c r="B205" s="100" t="s">
        <v>225</v>
      </c>
      <c r="C205" s="99">
        <f>SUM(D205:O205)</f>
        <v>0</v>
      </c>
      <c r="D205" s="103">
        <v>0</v>
      </c>
      <c r="E205" s="103">
        <v>0</v>
      </c>
      <c r="F205" s="103">
        <v>0</v>
      </c>
      <c r="G205" s="103">
        <v>0</v>
      </c>
      <c r="H205" s="103">
        <v>0</v>
      </c>
      <c r="I205" s="103">
        <v>0</v>
      </c>
      <c r="J205" s="103">
        <v>0</v>
      </c>
      <c r="K205" s="103">
        <v>0</v>
      </c>
      <c r="L205" s="103">
        <v>0</v>
      </c>
      <c r="M205" s="103">
        <v>0</v>
      </c>
      <c r="N205" s="103">
        <v>0</v>
      </c>
      <c r="O205" s="103">
        <v>0</v>
      </c>
    </row>
    <row r="206" spans="1:15" ht="16.5" customHeight="1">
      <c r="A206" s="94">
        <v>202</v>
      </c>
      <c r="B206" s="100" t="s">
        <v>224</v>
      </c>
      <c r="C206" s="99">
        <f>SUM(D206:O206)</f>
        <v>0</v>
      </c>
      <c r="D206" s="103">
        <v>0</v>
      </c>
      <c r="E206" s="103">
        <v>0</v>
      </c>
      <c r="F206" s="103">
        <v>0</v>
      </c>
      <c r="G206" s="103">
        <v>0</v>
      </c>
      <c r="H206" s="103">
        <v>0</v>
      </c>
      <c r="I206" s="103">
        <v>0</v>
      </c>
      <c r="J206" s="103">
        <v>0</v>
      </c>
      <c r="K206" s="103">
        <v>0</v>
      </c>
      <c r="L206" s="103">
        <v>0</v>
      </c>
      <c r="M206" s="103">
        <v>0</v>
      </c>
      <c r="N206" s="103">
        <v>0</v>
      </c>
      <c r="O206" s="103">
        <v>0</v>
      </c>
    </row>
    <row r="207" spans="1:15" ht="16.5" customHeight="1">
      <c r="A207" s="94">
        <v>203</v>
      </c>
      <c r="B207" s="100" t="s">
        <v>223</v>
      </c>
      <c r="C207" s="99">
        <f>SUM(D207:O207)</f>
        <v>2</v>
      </c>
      <c r="D207" s="103">
        <v>0</v>
      </c>
      <c r="E207" s="103">
        <v>0</v>
      </c>
      <c r="F207" s="103">
        <v>0</v>
      </c>
      <c r="G207" s="103">
        <v>0</v>
      </c>
      <c r="H207" s="103">
        <v>0</v>
      </c>
      <c r="I207" s="103">
        <v>0</v>
      </c>
      <c r="J207" s="103">
        <v>0</v>
      </c>
      <c r="K207" s="103">
        <v>0</v>
      </c>
      <c r="L207" s="103">
        <v>0</v>
      </c>
      <c r="M207" s="103">
        <v>0</v>
      </c>
      <c r="N207" s="103">
        <v>1</v>
      </c>
      <c r="O207" s="103">
        <v>1</v>
      </c>
    </row>
    <row r="208" spans="1:15" ht="16.5" customHeight="1">
      <c r="A208" s="94">
        <v>204</v>
      </c>
      <c r="B208" s="100" t="s">
        <v>222</v>
      </c>
      <c r="C208" s="99">
        <f>SUM(D208:O208)</f>
        <v>0</v>
      </c>
      <c r="D208" s="103">
        <v>0</v>
      </c>
      <c r="E208" s="103">
        <v>0</v>
      </c>
      <c r="F208" s="103">
        <v>0</v>
      </c>
      <c r="G208" s="103">
        <v>0</v>
      </c>
      <c r="H208" s="103">
        <v>0</v>
      </c>
      <c r="I208" s="103">
        <v>0</v>
      </c>
      <c r="J208" s="103">
        <v>0</v>
      </c>
      <c r="K208" s="103">
        <v>0</v>
      </c>
      <c r="L208" s="103">
        <v>0</v>
      </c>
      <c r="M208" s="103">
        <v>0</v>
      </c>
      <c r="N208" s="103">
        <v>0</v>
      </c>
      <c r="O208" s="103">
        <v>0</v>
      </c>
    </row>
    <row r="209" spans="1:15" ht="16.5" customHeight="1">
      <c r="A209" s="94">
        <v>205</v>
      </c>
      <c r="B209" s="100" t="s">
        <v>221</v>
      </c>
      <c r="C209" s="99">
        <f>SUM(D209:O209)</f>
        <v>0</v>
      </c>
      <c r="D209" s="103">
        <v>0</v>
      </c>
      <c r="E209" s="103">
        <v>0</v>
      </c>
      <c r="F209" s="103">
        <v>0</v>
      </c>
      <c r="G209" s="103">
        <v>0</v>
      </c>
      <c r="H209" s="103">
        <v>0</v>
      </c>
      <c r="I209" s="103">
        <v>0</v>
      </c>
      <c r="J209" s="103">
        <v>0</v>
      </c>
      <c r="K209" s="103">
        <v>0</v>
      </c>
      <c r="L209" s="103">
        <v>0</v>
      </c>
      <c r="M209" s="103">
        <v>0</v>
      </c>
      <c r="N209" s="103">
        <v>0</v>
      </c>
      <c r="O209" s="103">
        <v>0</v>
      </c>
    </row>
    <row r="210" spans="1:15" ht="16.5" customHeight="1">
      <c r="A210" s="94">
        <v>206</v>
      </c>
      <c r="B210" s="100" t="s">
        <v>220</v>
      </c>
      <c r="C210" s="99">
        <f>SUM(D210:O210)</f>
        <v>0</v>
      </c>
      <c r="D210" s="103">
        <v>0</v>
      </c>
      <c r="E210" s="103">
        <v>0</v>
      </c>
      <c r="F210" s="103">
        <v>0</v>
      </c>
      <c r="G210" s="103">
        <v>0</v>
      </c>
      <c r="H210" s="103">
        <v>0</v>
      </c>
      <c r="I210" s="103">
        <v>0</v>
      </c>
      <c r="J210" s="103">
        <v>0</v>
      </c>
      <c r="K210" s="103">
        <v>0</v>
      </c>
      <c r="L210" s="103">
        <v>0</v>
      </c>
      <c r="M210" s="103">
        <v>0</v>
      </c>
      <c r="N210" s="103">
        <v>0</v>
      </c>
      <c r="O210" s="103">
        <v>0</v>
      </c>
    </row>
    <row r="211" spans="1:15" ht="16.5" customHeight="1">
      <c r="A211" s="94">
        <v>207</v>
      </c>
      <c r="B211" s="100" t="s">
        <v>219</v>
      </c>
      <c r="C211" s="99">
        <f>SUM(D211:O211)</f>
        <v>0</v>
      </c>
      <c r="D211" s="103">
        <v>0</v>
      </c>
      <c r="E211" s="103">
        <v>0</v>
      </c>
      <c r="F211" s="103">
        <v>0</v>
      </c>
      <c r="G211" s="103">
        <v>0</v>
      </c>
      <c r="H211" s="103">
        <v>0</v>
      </c>
      <c r="I211" s="103">
        <v>0</v>
      </c>
      <c r="J211" s="103">
        <v>0</v>
      </c>
      <c r="K211" s="103">
        <v>0</v>
      </c>
      <c r="L211" s="103">
        <v>0</v>
      </c>
      <c r="M211" s="103">
        <v>0</v>
      </c>
      <c r="N211" s="103">
        <v>0</v>
      </c>
      <c r="O211" s="103">
        <v>0</v>
      </c>
    </row>
    <row r="212" spans="1:15" ht="16.5" customHeight="1">
      <c r="A212" s="94">
        <v>208</v>
      </c>
      <c r="B212" s="100" t="s">
        <v>218</v>
      </c>
      <c r="C212" s="99">
        <f>SUM(D212:O212)</f>
        <v>3</v>
      </c>
      <c r="D212" s="103">
        <v>1</v>
      </c>
      <c r="E212" s="103">
        <v>1</v>
      </c>
      <c r="F212" s="103">
        <v>1</v>
      </c>
      <c r="G212" s="103">
        <v>0</v>
      </c>
      <c r="H212" s="103">
        <v>0</v>
      </c>
      <c r="I212" s="103">
        <v>0</v>
      </c>
      <c r="J212" s="103">
        <v>0</v>
      </c>
      <c r="K212" s="103">
        <v>0</v>
      </c>
      <c r="L212" s="103">
        <v>0</v>
      </c>
      <c r="M212" s="103">
        <v>0</v>
      </c>
      <c r="N212" s="103">
        <v>0</v>
      </c>
      <c r="O212" s="103">
        <v>0</v>
      </c>
    </row>
    <row r="213" spans="1:15" ht="16.5" customHeight="1">
      <c r="A213" s="94">
        <v>209</v>
      </c>
      <c r="B213" s="100" t="s">
        <v>217</v>
      </c>
      <c r="C213" s="99">
        <f>SUM(D213:O213)</f>
        <v>1</v>
      </c>
      <c r="D213" s="103">
        <v>0</v>
      </c>
      <c r="E213" s="103">
        <v>0</v>
      </c>
      <c r="F213" s="103">
        <v>0</v>
      </c>
      <c r="G213" s="103">
        <v>0</v>
      </c>
      <c r="H213" s="103">
        <v>0</v>
      </c>
      <c r="I213" s="103">
        <v>0</v>
      </c>
      <c r="J213" s="103">
        <v>0</v>
      </c>
      <c r="K213" s="103">
        <v>0</v>
      </c>
      <c r="L213" s="103">
        <v>0</v>
      </c>
      <c r="M213" s="103">
        <v>1</v>
      </c>
      <c r="N213" s="103">
        <v>0</v>
      </c>
      <c r="O213" s="103">
        <v>0</v>
      </c>
    </row>
    <row r="214" spans="1:15" ht="16.5" customHeight="1">
      <c r="A214" s="94">
        <v>210</v>
      </c>
      <c r="B214" s="100" t="s">
        <v>216</v>
      </c>
      <c r="C214" s="99">
        <f>SUM(D214:O214)</f>
        <v>5</v>
      </c>
      <c r="D214" s="103">
        <v>1</v>
      </c>
      <c r="E214" s="103">
        <v>0</v>
      </c>
      <c r="F214" s="103">
        <v>0</v>
      </c>
      <c r="G214" s="103">
        <v>0</v>
      </c>
      <c r="H214" s="103">
        <v>0</v>
      </c>
      <c r="I214" s="103">
        <v>0</v>
      </c>
      <c r="J214" s="103">
        <v>1</v>
      </c>
      <c r="K214" s="103">
        <v>0</v>
      </c>
      <c r="L214" s="103">
        <v>0</v>
      </c>
      <c r="M214" s="103">
        <v>0</v>
      </c>
      <c r="N214" s="103">
        <v>3</v>
      </c>
      <c r="O214" s="103">
        <v>0</v>
      </c>
    </row>
    <row r="215" spans="1:15" ht="16.5" customHeight="1">
      <c r="A215" s="94">
        <v>211</v>
      </c>
      <c r="B215" s="100" t="s">
        <v>215</v>
      </c>
      <c r="C215" s="99">
        <f>SUM(D215:O215)</f>
        <v>0</v>
      </c>
      <c r="D215" s="103">
        <v>0</v>
      </c>
      <c r="E215" s="103">
        <v>0</v>
      </c>
      <c r="F215" s="103">
        <v>0</v>
      </c>
      <c r="G215" s="103">
        <v>0</v>
      </c>
      <c r="H215" s="103">
        <v>0</v>
      </c>
      <c r="I215" s="103">
        <v>0</v>
      </c>
      <c r="J215" s="103">
        <v>0</v>
      </c>
      <c r="K215" s="103">
        <v>0</v>
      </c>
      <c r="L215" s="103">
        <v>0</v>
      </c>
      <c r="M215" s="103">
        <v>0</v>
      </c>
      <c r="N215" s="103">
        <v>0</v>
      </c>
      <c r="O215" s="103">
        <v>0</v>
      </c>
    </row>
    <row r="216" spans="1:15" ht="16.5" customHeight="1">
      <c r="A216" s="94">
        <v>212</v>
      </c>
      <c r="B216" s="100" t="s">
        <v>214</v>
      </c>
      <c r="C216" s="99">
        <f>SUM(D216:O216)</f>
        <v>2</v>
      </c>
      <c r="D216" s="103">
        <v>0</v>
      </c>
      <c r="E216" s="103">
        <v>0</v>
      </c>
      <c r="F216" s="103">
        <v>0</v>
      </c>
      <c r="G216" s="103">
        <v>0</v>
      </c>
      <c r="H216" s="103">
        <v>0</v>
      </c>
      <c r="I216" s="103">
        <v>0</v>
      </c>
      <c r="J216" s="103">
        <v>0</v>
      </c>
      <c r="K216" s="103">
        <v>0</v>
      </c>
      <c r="L216" s="103">
        <v>0</v>
      </c>
      <c r="M216" s="103">
        <v>2</v>
      </c>
      <c r="N216" s="103">
        <v>0</v>
      </c>
      <c r="O216" s="103">
        <v>0</v>
      </c>
    </row>
    <row r="217" spans="1:15" ht="16.5" customHeight="1">
      <c r="A217" s="94">
        <v>213</v>
      </c>
      <c r="B217" s="100" t="s">
        <v>213</v>
      </c>
      <c r="C217" s="99">
        <f>SUM(D217:O217)</f>
        <v>3</v>
      </c>
      <c r="D217" s="103">
        <v>0</v>
      </c>
      <c r="E217" s="103">
        <v>1</v>
      </c>
      <c r="F217" s="103">
        <v>0</v>
      </c>
      <c r="G217" s="103">
        <v>1</v>
      </c>
      <c r="H217" s="103">
        <v>0</v>
      </c>
      <c r="I217" s="103">
        <v>0</v>
      </c>
      <c r="J217" s="103">
        <v>0</v>
      </c>
      <c r="K217" s="103">
        <v>0</v>
      </c>
      <c r="L217" s="103">
        <v>0</v>
      </c>
      <c r="M217" s="103">
        <v>0</v>
      </c>
      <c r="N217" s="103">
        <v>1</v>
      </c>
      <c r="O217" s="103">
        <v>0</v>
      </c>
    </row>
    <row r="218" spans="1:15" ht="16.5" customHeight="1">
      <c r="A218" s="94">
        <v>214</v>
      </c>
      <c r="B218" s="100" t="s">
        <v>212</v>
      </c>
      <c r="C218" s="99">
        <f>SUM(D218:O218)</f>
        <v>0</v>
      </c>
      <c r="D218" s="103">
        <v>0</v>
      </c>
      <c r="E218" s="103">
        <v>0</v>
      </c>
      <c r="F218" s="103">
        <v>0</v>
      </c>
      <c r="G218" s="103">
        <v>0</v>
      </c>
      <c r="H218" s="103">
        <v>0</v>
      </c>
      <c r="I218" s="103">
        <v>0</v>
      </c>
      <c r="J218" s="103">
        <v>0</v>
      </c>
      <c r="K218" s="103">
        <v>0</v>
      </c>
      <c r="L218" s="103">
        <v>0</v>
      </c>
      <c r="M218" s="103">
        <v>0</v>
      </c>
      <c r="N218" s="103">
        <v>0</v>
      </c>
      <c r="O218" s="103">
        <v>0</v>
      </c>
    </row>
    <row r="219" spans="1:15" ht="16.5" customHeight="1">
      <c r="A219" s="94">
        <v>215</v>
      </c>
      <c r="B219" s="100" t="s">
        <v>211</v>
      </c>
      <c r="C219" s="99">
        <f>SUM(D219:O219)</f>
        <v>7</v>
      </c>
      <c r="D219" s="103">
        <v>1</v>
      </c>
      <c r="E219" s="103">
        <v>4</v>
      </c>
      <c r="F219" s="103">
        <v>1</v>
      </c>
      <c r="G219" s="103">
        <v>0</v>
      </c>
      <c r="H219" s="103">
        <v>0</v>
      </c>
      <c r="I219" s="103">
        <v>0</v>
      </c>
      <c r="J219" s="103">
        <v>0</v>
      </c>
      <c r="K219" s="103">
        <v>1</v>
      </c>
      <c r="L219" s="103">
        <v>0</v>
      </c>
      <c r="M219" s="103">
        <v>0</v>
      </c>
      <c r="N219" s="103">
        <v>0</v>
      </c>
      <c r="O219" s="103">
        <v>0</v>
      </c>
    </row>
    <row r="220" spans="1:15" ht="16.5" customHeight="1">
      <c r="A220" s="94">
        <v>216</v>
      </c>
      <c r="B220" s="100" t="s">
        <v>210</v>
      </c>
      <c r="C220" s="99">
        <f>SUM(D220:O220)</f>
        <v>0</v>
      </c>
      <c r="D220" s="103">
        <v>0</v>
      </c>
      <c r="E220" s="103">
        <v>0</v>
      </c>
      <c r="F220" s="103">
        <v>0</v>
      </c>
      <c r="G220" s="103">
        <v>0</v>
      </c>
      <c r="H220" s="103">
        <v>0</v>
      </c>
      <c r="I220" s="103">
        <v>0</v>
      </c>
      <c r="J220" s="103">
        <v>0</v>
      </c>
      <c r="K220" s="103">
        <v>0</v>
      </c>
      <c r="L220" s="103">
        <v>0</v>
      </c>
      <c r="M220" s="103">
        <v>0</v>
      </c>
      <c r="N220" s="103">
        <v>0</v>
      </c>
      <c r="O220" s="103">
        <v>0</v>
      </c>
    </row>
    <row r="221" spans="1:15" ht="16.5" customHeight="1">
      <c r="A221" s="94">
        <v>217</v>
      </c>
      <c r="B221" s="100" t="s">
        <v>209</v>
      </c>
      <c r="C221" s="99">
        <f>SUM(D221:O221)</f>
        <v>0</v>
      </c>
      <c r="D221" s="103">
        <v>0</v>
      </c>
      <c r="E221" s="103">
        <v>0</v>
      </c>
      <c r="F221" s="103">
        <v>0</v>
      </c>
      <c r="G221" s="103">
        <v>0</v>
      </c>
      <c r="H221" s="103">
        <v>0</v>
      </c>
      <c r="I221" s="103">
        <v>0</v>
      </c>
      <c r="J221" s="103">
        <v>0</v>
      </c>
      <c r="K221" s="103">
        <v>0</v>
      </c>
      <c r="L221" s="103">
        <v>0</v>
      </c>
      <c r="M221" s="103">
        <v>0</v>
      </c>
      <c r="N221" s="103">
        <v>0</v>
      </c>
      <c r="O221" s="103">
        <v>0</v>
      </c>
    </row>
    <row r="222" spans="1:15" ht="16.5" customHeight="1">
      <c r="A222" s="94">
        <v>218</v>
      </c>
      <c r="B222" s="100" t="s">
        <v>208</v>
      </c>
      <c r="C222" s="99">
        <f>SUM(D222:O222)</f>
        <v>2</v>
      </c>
      <c r="D222" s="103">
        <v>0</v>
      </c>
      <c r="E222" s="103">
        <v>2</v>
      </c>
      <c r="F222" s="103">
        <v>0</v>
      </c>
      <c r="G222" s="103">
        <v>0</v>
      </c>
      <c r="H222" s="103">
        <v>0</v>
      </c>
      <c r="I222" s="103">
        <v>0</v>
      </c>
      <c r="J222" s="103">
        <v>0</v>
      </c>
      <c r="K222" s="103">
        <v>0</v>
      </c>
      <c r="L222" s="103">
        <v>0</v>
      </c>
      <c r="M222" s="103">
        <v>0</v>
      </c>
      <c r="N222" s="103">
        <v>0</v>
      </c>
      <c r="O222" s="103">
        <v>0</v>
      </c>
    </row>
    <row r="223" spans="1:15" ht="16.5" customHeight="1">
      <c r="A223" s="94">
        <v>219</v>
      </c>
      <c r="B223" s="100" t="s">
        <v>207</v>
      </c>
      <c r="C223" s="99">
        <f>SUM(D223:O223)</f>
        <v>0</v>
      </c>
      <c r="D223" s="103">
        <v>0</v>
      </c>
      <c r="E223" s="103">
        <v>0</v>
      </c>
      <c r="F223" s="103">
        <v>0</v>
      </c>
      <c r="G223" s="103">
        <v>0</v>
      </c>
      <c r="H223" s="103">
        <v>0</v>
      </c>
      <c r="I223" s="103">
        <v>0</v>
      </c>
      <c r="J223" s="103">
        <v>0</v>
      </c>
      <c r="K223" s="103">
        <v>0</v>
      </c>
      <c r="L223" s="103">
        <v>0</v>
      </c>
      <c r="M223" s="103">
        <v>0</v>
      </c>
      <c r="N223" s="103">
        <v>0</v>
      </c>
      <c r="O223" s="103">
        <v>0</v>
      </c>
    </row>
    <row r="224" spans="1:15" ht="16.5" customHeight="1">
      <c r="A224" s="94">
        <v>220</v>
      </c>
      <c r="B224" s="100" t="s">
        <v>206</v>
      </c>
      <c r="C224" s="99">
        <f>SUM(D224:O224)</f>
        <v>27</v>
      </c>
      <c r="D224" s="103">
        <v>5</v>
      </c>
      <c r="E224" s="103">
        <v>6</v>
      </c>
      <c r="F224" s="103">
        <v>3</v>
      </c>
      <c r="G224" s="103">
        <v>5</v>
      </c>
      <c r="H224" s="103">
        <v>0</v>
      </c>
      <c r="I224" s="103">
        <v>0</v>
      </c>
      <c r="J224" s="103">
        <v>0</v>
      </c>
      <c r="K224" s="103">
        <v>0</v>
      </c>
      <c r="L224" s="103">
        <v>1</v>
      </c>
      <c r="M224" s="103">
        <v>3</v>
      </c>
      <c r="N224" s="103">
        <v>3</v>
      </c>
      <c r="O224" s="103">
        <v>1</v>
      </c>
    </row>
    <row r="225" spans="1:15" ht="16.5" customHeight="1">
      <c r="A225" s="94">
        <v>221</v>
      </c>
      <c r="B225" s="100" t="s">
        <v>205</v>
      </c>
      <c r="C225" s="99">
        <f>SUM(D225:O225)</f>
        <v>2</v>
      </c>
      <c r="D225" s="103">
        <v>0</v>
      </c>
      <c r="E225" s="103">
        <v>1</v>
      </c>
      <c r="F225" s="103">
        <v>0</v>
      </c>
      <c r="G225" s="103">
        <v>1</v>
      </c>
      <c r="H225" s="103">
        <v>0</v>
      </c>
      <c r="I225" s="103">
        <v>0</v>
      </c>
      <c r="J225" s="103">
        <v>0</v>
      </c>
      <c r="K225" s="103">
        <v>0</v>
      </c>
      <c r="L225" s="103">
        <v>0</v>
      </c>
      <c r="M225" s="103">
        <v>0</v>
      </c>
      <c r="N225" s="103">
        <v>0</v>
      </c>
      <c r="O225" s="103">
        <v>0</v>
      </c>
    </row>
    <row r="226" spans="1:15" ht="16.5" customHeight="1">
      <c r="A226" s="94">
        <v>222</v>
      </c>
      <c r="B226" s="100" t="s">
        <v>204</v>
      </c>
      <c r="C226" s="99">
        <f>SUM(D226:O226)</f>
        <v>101</v>
      </c>
      <c r="D226" s="103">
        <v>15</v>
      </c>
      <c r="E226" s="103">
        <v>21</v>
      </c>
      <c r="F226" s="103">
        <v>6</v>
      </c>
      <c r="G226" s="103">
        <v>12</v>
      </c>
      <c r="H226" s="103">
        <v>4</v>
      </c>
      <c r="I226" s="103">
        <v>2</v>
      </c>
      <c r="J226" s="103">
        <v>5</v>
      </c>
      <c r="K226" s="103">
        <v>3</v>
      </c>
      <c r="L226" s="103">
        <v>3</v>
      </c>
      <c r="M226" s="103">
        <v>12</v>
      </c>
      <c r="N226" s="103">
        <v>3</v>
      </c>
      <c r="O226" s="103">
        <v>15</v>
      </c>
    </row>
    <row r="227" spans="1:15" ht="16.5" customHeight="1">
      <c r="A227" s="94">
        <v>223</v>
      </c>
      <c r="B227" s="100" t="s">
        <v>203</v>
      </c>
      <c r="C227" s="99">
        <f>SUM(D227:O227)</f>
        <v>3</v>
      </c>
      <c r="D227" s="103">
        <v>1</v>
      </c>
      <c r="E227" s="103">
        <v>0</v>
      </c>
      <c r="F227" s="103">
        <v>0</v>
      </c>
      <c r="G227" s="103">
        <v>0</v>
      </c>
      <c r="H227" s="103">
        <v>0</v>
      </c>
      <c r="I227" s="103">
        <v>2</v>
      </c>
      <c r="J227" s="103">
        <v>0</v>
      </c>
      <c r="K227" s="103">
        <v>0</v>
      </c>
      <c r="L227" s="103">
        <v>0</v>
      </c>
      <c r="M227" s="103">
        <v>0</v>
      </c>
      <c r="N227" s="103">
        <v>0</v>
      </c>
      <c r="O227" s="103">
        <v>0</v>
      </c>
    </row>
    <row r="228" spans="1:15" ht="16.5" customHeight="1">
      <c r="A228" s="94">
        <v>224</v>
      </c>
      <c r="B228" s="100" t="s">
        <v>202</v>
      </c>
      <c r="C228" s="99">
        <f>SUM(D228:O228)</f>
        <v>7</v>
      </c>
      <c r="D228" s="103">
        <v>1</v>
      </c>
      <c r="E228" s="103">
        <v>2</v>
      </c>
      <c r="F228" s="103">
        <v>0</v>
      </c>
      <c r="G228" s="103">
        <v>1</v>
      </c>
      <c r="H228" s="103">
        <v>0</v>
      </c>
      <c r="I228" s="103">
        <v>0</v>
      </c>
      <c r="J228" s="103">
        <v>0</v>
      </c>
      <c r="K228" s="103">
        <v>0</v>
      </c>
      <c r="L228" s="103">
        <v>0</v>
      </c>
      <c r="M228" s="103">
        <v>2</v>
      </c>
      <c r="N228" s="103">
        <v>1</v>
      </c>
      <c r="O228" s="103">
        <v>0</v>
      </c>
    </row>
    <row r="229" spans="1:15" ht="16.5" customHeight="1">
      <c r="A229" s="94">
        <v>225</v>
      </c>
      <c r="B229" s="100" t="s">
        <v>201</v>
      </c>
      <c r="C229" s="99">
        <f>SUM(D229:O229)</f>
        <v>0</v>
      </c>
      <c r="D229" s="103">
        <v>0</v>
      </c>
      <c r="E229" s="103">
        <v>0</v>
      </c>
      <c r="F229" s="103">
        <v>0</v>
      </c>
      <c r="G229" s="103">
        <v>0</v>
      </c>
      <c r="H229" s="103">
        <v>0</v>
      </c>
      <c r="I229" s="103">
        <v>0</v>
      </c>
      <c r="J229" s="103">
        <v>0</v>
      </c>
      <c r="K229" s="103">
        <v>0</v>
      </c>
      <c r="L229" s="103">
        <v>0</v>
      </c>
      <c r="M229" s="103">
        <v>0</v>
      </c>
      <c r="N229" s="103">
        <v>0</v>
      </c>
      <c r="O229" s="103">
        <v>0</v>
      </c>
    </row>
    <row r="230" spans="1:15" ht="16.5" customHeight="1">
      <c r="A230" s="94">
        <v>226</v>
      </c>
      <c r="B230" s="100" t="s">
        <v>200</v>
      </c>
      <c r="C230" s="99">
        <f>SUM(D230:O230)</f>
        <v>4</v>
      </c>
      <c r="D230" s="103">
        <v>2</v>
      </c>
      <c r="E230" s="103">
        <v>1</v>
      </c>
      <c r="F230" s="103">
        <v>0</v>
      </c>
      <c r="G230" s="103">
        <v>0</v>
      </c>
      <c r="H230" s="103">
        <v>0</v>
      </c>
      <c r="I230" s="103">
        <v>0</v>
      </c>
      <c r="J230" s="103">
        <v>0</v>
      </c>
      <c r="K230" s="103">
        <v>0</v>
      </c>
      <c r="L230" s="103">
        <v>0</v>
      </c>
      <c r="M230" s="103">
        <v>0</v>
      </c>
      <c r="N230" s="103">
        <v>1</v>
      </c>
      <c r="O230" s="103">
        <v>0</v>
      </c>
    </row>
    <row r="231" spans="1:15" ht="16.5" customHeight="1">
      <c r="A231" s="94">
        <v>227</v>
      </c>
      <c r="B231" s="100" t="s">
        <v>199</v>
      </c>
      <c r="C231" s="99">
        <f>SUM(D231:O231)</f>
        <v>7</v>
      </c>
      <c r="D231" s="103">
        <v>3</v>
      </c>
      <c r="E231" s="103">
        <v>2</v>
      </c>
      <c r="F231" s="103">
        <v>2</v>
      </c>
      <c r="G231" s="103">
        <v>0</v>
      </c>
      <c r="H231" s="103">
        <v>0</v>
      </c>
      <c r="I231" s="103">
        <v>0</v>
      </c>
      <c r="J231" s="103">
        <v>0</v>
      </c>
      <c r="K231" s="103">
        <v>0</v>
      </c>
      <c r="L231" s="103">
        <v>0</v>
      </c>
      <c r="M231" s="103">
        <v>0</v>
      </c>
      <c r="N231" s="103">
        <v>0</v>
      </c>
      <c r="O231" s="103">
        <v>0</v>
      </c>
    </row>
    <row r="232" spans="1:15" ht="16.5" customHeight="1">
      <c r="A232" s="94">
        <v>228</v>
      </c>
      <c r="B232" s="100" t="s">
        <v>198</v>
      </c>
      <c r="C232" s="99">
        <f>SUM(D232:O232)</f>
        <v>0</v>
      </c>
      <c r="D232" s="103">
        <v>0</v>
      </c>
      <c r="E232" s="103">
        <v>0</v>
      </c>
      <c r="F232" s="103">
        <v>0</v>
      </c>
      <c r="G232" s="103">
        <v>0</v>
      </c>
      <c r="H232" s="103">
        <v>0</v>
      </c>
      <c r="I232" s="103">
        <v>0</v>
      </c>
      <c r="J232" s="103">
        <v>0</v>
      </c>
      <c r="K232" s="103">
        <v>0</v>
      </c>
      <c r="L232" s="103">
        <v>0</v>
      </c>
      <c r="M232" s="103">
        <v>0</v>
      </c>
      <c r="N232" s="103">
        <v>0</v>
      </c>
      <c r="O232" s="103">
        <v>0</v>
      </c>
    </row>
    <row r="233" spans="1:15" ht="16.5" customHeight="1">
      <c r="A233" s="94">
        <v>229</v>
      </c>
      <c r="B233" s="100" t="s">
        <v>197</v>
      </c>
      <c r="C233" s="99">
        <f>SUM(D233:O233)</f>
        <v>3</v>
      </c>
      <c r="D233" s="103">
        <v>0</v>
      </c>
      <c r="E233" s="103">
        <v>1</v>
      </c>
      <c r="F233" s="103">
        <v>0</v>
      </c>
      <c r="G233" s="103">
        <v>0</v>
      </c>
      <c r="H233" s="103">
        <v>0</v>
      </c>
      <c r="I233" s="103">
        <v>0</v>
      </c>
      <c r="J233" s="103">
        <v>0</v>
      </c>
      <c r="K233" s="103">
        <v>0</v>
      </c>
      <c r="L233" s="103">
        <v>0</v>
      </c>
      <c r="M233" s="103">
        <v>0</v>
      </c>
      <c r="N233" s="103">
        <v>1</v>
      </c>
      <c r="O233" s="103">
        <v>1</v>
      </c>
    </row>
    <row r="234" spans="1:15" ht="16.5" customHeight="1">
      <c r="A234" s="94">
        <v>230</v>
      </c>
      <c r="B234" s="100" t="s">
        <v>196</v>
      </c>
      <c r="C234" s="99">
        <f>SUM(D234:O234)</f>
        <v>1</v>
      </c>
      <c r="D234" s="103">
        <v>0</v>
      </c>
      <c r="E234" s="103">
        <v>0</v>
      </c>
      <c r="F234" s="103">
        <v>1</v>
      </c>
      <c r="G234" s="103">
        <v>0</v>
      </c>
      <c r="H234" s="103">
        <v>0</v>
      </c>
      <c r="I234" s="103">
        <v>0</v>
      </c>
      <c r="J234" s="103">
        <v>0</v>
      </c>
      <c r="K234" s="103">
        <v>0</v>
      </c>
      <c r="L234" s="103">
        <v>0</v>
      </c>
      <c r="M234" s="103">
        <v>0</v>
      </c>
      <c r="N234" s="103">
        <v>0</v>
      </c>
      <c r="O234" s="103">
        <v>0</v>
      </c>
    </row>
    <row r="235" spans="1:15" ht="16.5" customHeight="1">
      <c r="A235" s="94">
        <v>231</v>
      </c>
      <c r="B235" s="100" t="s">
        <v>195</v>
      </c>
      <c r="C235" s="99">
        <f>SUM(D235:O235)</f>
        <v>0</v>
      </c>
      <c r="D235" s="103">
        <v>0</v>
      </c>
      <c r="E235" s="103">
        <v>0</v>
      </c>
      <c r="F235" s="103">
        <v>0</v>
      </c>
      <c r="G235" s="103">
        <v>0</v>
      </c>
      <c r="H235" s="103">
        <v>0</v>
      </c>
      <c r="I235" s="103">
        <v>0</v>
      </c>
      <c r="J235" s="103">
        <v>0</v>
      </c>
      <c r="K235" s="103">
        <v>0</v>
      </c>
      <c r="L235" s="103">
        <v>0</v>
      </c>
      <c r="M235" s="103">
        <v>0</v>
      </c>
      <c r="N235" s="103">
        <v>0</v>
      </c>
      <c r="O235" s="103">
        <v>0</v>
      </c>
    </row>
    <row r="236" spans="1:15" ht="16.5" customHeight="1">
      <c r="A236" s="94">
        <v>232</v>
      </c>
      <c r="B236" s="100" t="s">
        <v>194</v>
      </c>
      <c r="C236" s="99">
        <f>SUM(D236:O236)</f>
        <v>0</v>
      </c>
      <c r="D236" s="103">
        <v>0</v>
      </c>
      <c r="E236" s="103">
        <v>0</v>
      </c>
      <c r="F236" s="103">
        <v>0</v>
      </c>
      <c r="G236" s="103">
        <v>0</v>
      </c>
      <c r="H236" s="103">
        <v>0</v>
      </c>
      <c r="I236" s="103">
        <v>0</v>
      </c>
      <c r="J236" s="103">
        <v>0</v>
      </c>
      <c r="K236" s="103">
        <v>0</v>
      </c>
      <c r="L236" s="103">
        <v>0</v>
      </c>
      <c r="M236" s="103">
        <v>0</v>
      </c>
      <c r="N236" s="103">
        <v>0</v>
      </c>
      <c r="O236" s="103">
        <v>0</v>
      </c>
    </row>
    <row r="237" spans="1:15" ht="16.5" customHeight="1">
      <c r="A237" s="94">
        <v>233</v>
      </c>
      <c r="B237" s="100" t="s">
        <v>193</v>
      </c>
      <c r="C237" s="99">
        <f>SUM(D237:O237)</f>
        <v>0</v>
      </c>
      <c r="D237" s="103">
        <v>0</v>
      </c>
      <c r="E237" s="103">
        <v>0</v>
      </c>
      <c r="F237" s="103">
        <v>0</v>
      </c>
      <c r="G237" s="103">
        <v>0</v>
      </c>
      <c r="H237" s="103">
        <v>0</v>
      </c>
      <c r="I237" s="103">
        <v>0</v>
      </c>
      <c r="J237" s="103">
        <v>0</v>
      </c>
      <c r="K237" s="103">
        <v>0</v>
      </c>
      <c r="L237" s="103">
        <v>0</v>
      </c>
      <c r="M237" s="103">
        <v>0</v>
      </c>
      <c r="N237" s="103">
        <v>0</v>
      </c>
      <c r="O237" s="103">
        <v>0</v>
      </c>
    </row>
    <row r="238" spans="1:15" ht="16.5" customHeight="1">
      <c r="A238" s="94">
        <v>234</v>
      </c>
      <c r="B238" s="100" t="s">
        <v>192</v>
      </c>
      <c r="C238" s="99">
        <f>SUM(D238:O238)</f>
        <v>0</v>
      </c>
      <c r="D238" s="103">
        <v>0</v>
      </c>
      <c r="E238" s="103">
        <v>0</v>
      </c>
      <c r="F238" s="103">
        <v>0</v>
      </c>
      <c r="G238" s="103">
        <v>0</v>
      </c>
      <c r="H238" s="103">
        <v>0</v>
      </c>
      <c r="I238" s="103">
        <v>0</v>
      </c>
      <c r="J238" s="103">
        <v>0</v>
      </c>
      <c r="K238" s="103">
        <v>0</v>
      </c>
      <c r="L238" s="103">
        <v>0</v>
      </c>
      <c r="M238" s="103">
        <v>0</v>
      </c>
      <c r="N238" s="103">
        <v>0</v>
      </c>
      <c r="O238" s="103">
        <v>0</v>
      </c>
    </row>
    <row r="239" spans="1:15" ht="16.5" customHeight="1">
      <c r="A239" s="94">
        <v>235</v>
      </c>
      <c r="B239" s="100" t="s">
        <v>191</v>
      </c>
      <c r="C239" s="99">
        <f>SUM(D239:O239)</f>
        <v>3</v>
      </c>
      <c r="D239" s="103">
        <v>0</v>
      </c>
      <c r="E239" s="103">
        <v>1</v>
      </c>
      <c r="F239" s="103">
        <v>1</v>
      </c>
      <c r="G239" s="103">
        <v>0</v>
      </c>
      <c r="H239" s="103">
        <v>0</v>
      </c>
      <c r="I239" s="103">
        <v>1</v>
      </c>
      <c r="J239" s="103">
        <v>0</v>
      </c>
      <c r="K239" s="103">
        <v>0</v>
      </c>
      <c r="L239" s="103">
        <v>0</v>
      </c>
      <c r="M239" s="103">
        <v>0</v>
      </c>
      <c r="N239" s="103">
        <v>0</v>
      </c>
      <c r="O239" s="103">
        <v>0</v>
      </c>
    </row>
    <row r="240" spans="1:15" ht="16.5" customHeight="1">
      <c r="A240" s="94">
        <v>236</v>
      </c>
      <c r="B240" s="100" t="s">
        <v>190</v>
      </c>
      <c r="C240" s="99">
        <f>SUM(D240:O240)</f>
        <v>0</v>
      </c>
      <c r="D240" s="103">
        <v>0</v>
      </c>
      <c r="E240" s="103">
        <v>0</v>
      </c>
      <c r="F240" s="103">
        <v>0</v>
      </c>
      <c r="G240" s="103">
        <v>0</v>
      </c>
      <c r="H240" s="103">
        <v>0</v>
      </c>
      <c r="I240" s="103">
        <v>0</v>
      </c>
      <c r="J240" s="103">
        <v>0</v>
      </c>
      <c r="K240" s="103">
        <v>0</v>
      </c>
      <c r="L240" s="103">
        <v>0</v>
      </c>
      <c r="M240" s="103">
        <v>0</v>
      </c>
      <c r="N240" s="103">
        <v>0</v>
      </c>
      <c r="O240" s="103">
        <v>0</v>
      </c>
    </row>
    <row r="241" spans="1:15" ht="16.5" customHeight="1">
      <c r="A241" s="94">
        <v>237</v>
      </c>
      <c r="B241" s="100" t="s">
        <v>189</v>
      </c>
      <c r="C241" s="99">
        <f>SUM(D241:O241)</f>
        <v>0</v>
      </c>
      <c r="D241" s="103">
        <v>0</v>
      </c>
      <c r="E241" s="103">
        <v>0</v>
      </c>
      <c r="F241" s="103">
        <v>0</v>
      </c>
      <c r="G241" s="103">
        <v>0</v>
      </c>
      <c r="H241" s="103">
        <v>0</v>
      </c>
      <c r="I241" s="103">
        <v>0</v>
      </c>
      <c r="J241" s="103">
        <v>0</v>
      </c>
      <c r="K241" s="103">
        <v>0</v>
      </c>
      <c r="L241" s="103">
        <v>0</v>
      </c>
      <c r="M241" s="103">
        <v>0</v>
      </c>
      <c r="N241" s="103">
        <v>0</v>
      </c>
      <c r="O241" s="103">
        <v>0</v>
      </c>
    </row>
    <row r="242" spans="1:15" ht="16.5" customHeight="1">
      <c r="A242" s="94">
        <v>238</v>
      </c>
      <c r="B242" s="100" t="s">
        <v>188</v>
      </c>
      <c r="C242" s="99">
        <f>SUM(D242:O242)</f>
        <v>0</v>
      </c>
      <c r="D242" s="103">
        <v>0</v>
      </c>
      <c r="E242" s="103">
        <v>0</v>
      </c>
      <c r="F242" s="103">
        <v>0</v>
      </c>
      <c r="G242" s="103">
        <v>0</v>
      </c>
      <c r="H242" s="103">
        <v>0</v>
      </c>
      <c r="I242" s="103">
        <v>0</v>
      </c>
      <c r="J242" s="103">
        <v>0</v>
      </c>
      <c r="K242" s="103">
        <v>0</v>
      </c>
      <c r="L242" s="103">
        <v>0</v>
      </c>
      <c r="M242" s="103">
        <v>0</v>
      </c>
      <c r="N242" s="103">
        <v>0</v>
      </c>
      <c r="O242" s="103">
        <v>0</v>
      </c>
    </row>
    <row r="243" spans="1:15" ht="16.5" customHeight="1">
      <c r="A243" s="94">
        <v>239</v>
      </c>
      <c r="B243" s="100" t="s">
        <v>187</v>
      </c>
      <c r="C243" s="99">
        <f>SUM(D243:O243)</f>
        <v>0</v>
      </c>
      <c r="D243" s="103">
        <v>0</v>
      </c>
      <c r="E243" s="103">
        <v>0</v>
      </c>
      <c r="F243" s="103">
        <v>0</v>
      </c>
      <c r="G243" s="103">
        <v>0</v>
      </c>
      <c r="H243" s="103">
        <v>0</v>
      </c>
      <c r="I243" s="103">
        <v>0</v>
      </c>
      <c r="J243" s="103">
        <v>0</v>
      </c>
      <c r="K243" s="103">
        <v>0</v>
      </c>
      <c r="L243" s="103">
        <v>0</v>
      </c>
      <c r="M243" s="103">
        <v>0</v>
      </c>
      <c r="N243" s="103">
        <v>0</v>
      </c>
      <c r="O243" s="103">
        <v>0</v>
      </c>
    </row>
    <row r="244" spans="1:15" ht="16.5" customHeight="1">
      <c r="A244" s="94">
        <v>240</v>
      </c>
      <c r="B244" s="100" t="s">
        <v>186</v>
      </c>
      <c r="C244" s="99">
        <f>SUM(D244:O244)</f>
        <v>4</v>
      </c>
      <c r="D244" s="103">
        <v>1</v>
      </c>
      <c r="E244" s="103">
        <v>0</v>
      </c>
      <c r="F244" s="103">
        <v>0</v>
      </c>
      <c r="G244" s="103">
        <v>2</v>
      </c>
      <c r="H244" s="103">
        <v>0</v>
      </c>
      <c r="I244" s="103">
        <v>0</v>
      </c>
      <c r="J244" s="103">
        <v>0</v>
      </c>
      <c r="K244" s="103">
        <v>0</v>
      </c>
      <c r="L244" s="103">
        <v>0</v>
      </c>
      <c r="M244" s="103">
        <v>0</v>
      </c>
      <c r="N244" s="103">
        <v>1</v>
      </c>
      <c r="O244" s="103">
        <v>0</v>
      </c>
    </row>
    <row r="245" spans="1:15" ht="16.5" customHeight="1">
      <c r="A245" s="94">
        <v>241</v>
      </c>
      <c r="B245" s="100" t="s">
        <v>185</v>
      </c>
      <c r="C245" s="99">
        <f>SUM(D245:O245)</f>
        <v>0</v>
      </c>
      <c r="D245" s="103">
        <v>0</v>
      </c>
      <c r="E245" s="103">
        <v>0</v>
      </c>
      <c r="F245" s="103">
        <v>0</v>
      </c>
      <c r="G245" s="103">
        <v>0</v>
      </c>
      <c r="H245" s="103">
        <v>0</v>
      </c>
      <c r="I245" s="103">
        <v>0</v>
      </c>
      <c r="J245" s="103">
        <v>0</v>
      </c>
      <c r="K245" s="103">
        <v>0</v>
      </c>
      <c r="L245" s="103">
        <v>0</v>
      </c>
      <c r="M245" s="103">
        <v>0</v>
      </c>
      <c r="N245" s="103">
        <v>0</v>
      </c>
      <c r="O245" s="103">
        <v>0</v>
      </c>
    </row>
    <row r="246" spans="1:15" ht="16.5" customHeight="1">
      <c r="A246" s="94">
        <v>242</v>
      </c>
      <c r="B246" s="100" t="s">
        <v>184</v>
      </c>
      <c r="C246" s="99">
        <f>SUM(D246:O246)</f>
        <v>0</v>
      </c>
      <c r="D246" s="103">
        <v>0</v>
      </c>
      <c r="E246" s="103">
        <v>0</v>
      </c>
      <c r="F246" s="103">
        <v>0</v>
      </c>
      <c r="G246" s="103">
        <v>0</v>
      </c>
      <c r="H246" s="103">
        <v>0</v>
      </c>
      <c r="I246" s="103">
        <v>0</v>
      </c>
      <c r="J246" s="103">
        <v>0</v>
      </c>
      <c r="K246" s="103">
        <v>0</v>
      </c>
      <c r="L246" s="103">
        <v>0</v>
      </c>
      <c r="M246" s="103">
        <v>0</v>
      </c>
      <c r="N246" s="103">
        <v>0</v>
      </c>
      <c r="O246" s="103">
        <v>0</v>
      </c>
    </row>
    <row r="247" spans="1:15" ht="16.5" customHeight="1">
      <c r="A247" s="94">
        <v>243</v>
      </c>
      <c r="B247" s="100" t="s">
        <v>183</v>
      </c>
      <c r="C247" s="99">
        <f>SUM(D247:O247)</f>
        <v>0</v>
      </c>
      <c r="D247" s="103">
        <v>0</v>
      </c>
      <c r="E247" s="103">
        <v>0</v>
      </c>
      <c r="F247" s="103">
        <v>0</v>
      </c>
      <c r="G247" s="103">
        <v>0</v>
      </c>
      <c r="H247" s="103">
        <v>0</v>
      </c>
      <c r="I247" s="103">
        <v>0</v>
      </c>
      <c r="J247" s="103">
        <v>0</v>
      </c>
      <c r="K247" s="103">
        <v>0</v>
      </c>
      <c r="L247" s="103">
        <v>0</v>
      </c>
      <c r="M247" s="103">
        <v>0</v>
      </c>
      <c r="N247" s="103">
        <v>0</v>
      </c>
      <c r="O247" s="103">
        <v>0</v>
      </c>
    </row>
    <row r="248" spans="1:15" ht="16.5" customHeight="1">
      <c r="A248" s="94">
        <v>244</v>
      </c>
      <c r="B248" s="100" t="s">
        <v>182</v>
      </c>
      <c r="C248" s="99">
        <f>SUM(D248:O248)</f>
        <v>0</v>
      </c>
      <c r="D248" s="103">
        <v>0</v>
      </c>
      <c r="E248" s="103">
        <v>0</v>
      </c>
      <c r="F248" s="103">
        <v>0</v>
      </c>
      <c r="G248" s="103">
        <v>0</v>
      </c>
      <c r="H248" s="103">
        <v>0</v>
      </c>
      <c r="I248" s="103">
        <v>0</v>
      </c>
      <c r="J248" s="103">
        <v>0</v>
      </c>
      <c r="K248" s="103">
        <v>0</v>
      </c>
      <c r="L248" s="103">
        <v>0</v>
      </c>
      <c r="M248" s="103">
        <v>0</v>
      </c>
      <c r="N248" s="103">
        <v>0</v>
      </c>
      <c r="O248" s="103">
        <v>0</v>
      </c>
    </row>
    <row r="249" spans="1:15" ht="16.5" customHeight="1">
      <c r="A249" s="94">
        <v>245</v>
      </c>
      <c r="B249" s="100" t="s">
        <v>181</v>
      </c>
      <c r="C249" s="99">
        <f>SUM(D249:O249)</f>
        <v>0</v>
      </c>
      <c r="D249" s="103">
        <v>0</v>
      </c>
      <c r="E249" s="103">
        <v>0</v>
      </c>
      <c r="F249" s="103">
        <v>0</v>
      </c>
      <c r="G249" s="103">
        <v>0</v>
      </c>
      <c r="H249" s="103">
        <v>0</v>
      </c>
      <c r="I249" s="103">
        <v>0</v>
      </c>
      <c r="J249" s="103">
        <v>0</v>
      </c>
      <c r="K249" s="103">
        <v>0</v>
      </c>
      <c r="L249" s="103">
        <v>0</v>
      </c>
      <c r="M249" s="103">
        <v>0</v>
      </c>
      <c r="N249" s="103">
        <v>0</v>
      </c>
      <c r="O249" s="103">
        <v>0</v>
      </c>
    </row>
    <row r="250" spans="1:15" ht="16.5" customHeight="1">
      <c r="A250" s="94">
        <v>246</v>
      </c>
      <c r="B250" s="100" t="s">
        <v>180</v>
      </c>
      <c r="C250" s="99">
        <f>SUM(D250:O250)</f>
        <v>0</v>
      </c>
      <c r="D250" s="103">
        <v>0</v>
      </c>
      <c r="E250" s="103">
        <v>0</v>
      </c>
      <c r="F250" s="103">
        <v>0</v>
      </c>
      <c r="G250" s="103">
        <v>0</v>
      </c>
      <c r="H250" s="103">
        <v>0</v>
      </c>
      <c r="I250" s="103">
        <v>0</v>
      </c>
      <c r="J250" s="103">
        <v>0</v>
      </c>
      <c r="K250" s="103">
        <v>0</v>
      </c>
      <c r="L250" s="103">
        <v>0</v>
      </c>
      <c r="M250" s="103">
        <v>0</v>
      </c>
      <c r="N250" s="103">
        <v>0</v>
      </c>
      <c r="O250" s="103">
        <v>0</v>
      </c>
    </row>
    <row r="251" spans="1:15" ht="16.5" customHeight="1">
      <c r="A251" s="94">
        <v>247</v>
      </c>
      <c r="B251" s="100" t="s">
        <v>179</v>
      </c>
      <c r="C251" s="99">
        <f>SUM(D251:O251)</f>
        <v>0</v>
      </c>
      <c r="D251" s="103">
        <v>0</v>
      </c>
      <c r="E251" s="103">
        <v>0</v>
      </c>
      <c r="F251" s="103">
        <v>0</v>
      </c>
      <c r="G251" s="103">
        <v>0</v>
      </c>
      <c r="H251" s="103">
        <v>0</v>
      </c>
      <c r="I251" s="103">
        <v>0</v>
      </c>
      <c r="J251" s="103">
        <v>0</v>
      </c>
      <c r="K251" s="103">
        <v>0</v>
      </c>
      <c r="L251" s="103">
        <v>0</v>
      </c>
      <c r="M251" s="103">
        <v>0</v>
      </c>
      <c r="N251" s="103">
        <v>0</v>
      </c>
      <c r="O251" s="103">
        <v>0</v>
      </c>
    </row>
    <row r="252" spans="1:15" ht="16.5" customHeight="1">
      <c r="A252" s="94">
        <v>248</v>
      </c>
      <c r="B252" s="100" t="s">
        <v>178</v>
      </c>
      <c r="C252" s="99">
        <f>SUM(D252:O252)</f>
        <v>1</v>
      </c>
      <c r="D252" s="103">
        <v>0</v>
      </c>
      <c r="E252" s="103">
        <v>0</v>
      </c>
      <c r="F252" s="103">
        <v>0</v>
      </c>
      <c r="G252" s="103">
        <v>1</v>
      </c>
      <c r="H252" s="103">
        <v>0</v>
      </c>
      <c r="I252" s="103">
        <v>0</v>
      </c>
      <c r="J252" s="103">
        <v>0</v>
      </c>
      <c r="K252" s="103">
        <v>0</v>
      </c>
      <c r="L252" s="103">
        <v>0</v>
      </c>
      <c r="M252" s="103">
        <v>0</v>
      </c>
      <c r="N252" s="103">
        <v>0</v>
      </c>
      <c r="O252" s="103">
        <v>0</v>
      </c>
    </row>
    <row r="253" spans="1:15" ht="16.5" customHeight="1">
      <c r="A253" s="94">
        <v>249</v>
      </c>
      <c r="B253" s="100" t="s">
        <v>177</v>
      </c>
      <c r="C253" s="99">
        <f>SUM(D253:O253)</f>
        <v>0</v>
      </c>
      <c r="D253" s="103">
        <v>0</v>
      </c>
      <c r="E253" s="103">
        <v>0</v>
      </c>
      <c r="F253" s="103">
        <v>0</v>
      </c>
      <c r="G253" s="103">
        <v>0</v>
      </c>
      <c r="H253" s="103">
        <v>0</v>
      </c>
      <c r="I253" s="103">
        <v>0</v>
      </c>
      <c r="J253" s="103">
        <v>0</v>
      </c>
      <c r="K253" s="103">
        <v>0</v>
      </c>
      <c r="L253" s="103">
        <v>0</v>
      </c>
      <c r="M253" s="103">
        <v>0</v>
      </c>
      <c r="N253" s="103">
        <v>0</v>
      </c>
      <c r="O253" s="103">
        <v>0</v>
      </c>
    </row>
    <row r="254" spans="1:15" ht="16.5" customHeight="1">
      <c r="A254" s="94">
        <v>250</v>
      </c>
      <c r="B254" s="100" t="s">
        <v>176</v>
      </c>
      <c r="C254" s="99">
        <f>SUM(D254:O254)</f>
        <v>0</v>
      </c>
      <c r="D254" s="103">
        <v>0</v>
      </c>
      <c r="E254" s="103">
        <v>0</v>
      </c>
      <c r="F254" s="103">
        <v>0</v>
      </c>
      <c r="G254" s="103">
        <v>0</v>
      </c>
      <c r="H254" s="103">
        <v>0</v>
      </c>
      <c r="I254" s="103">
        <v>0</v>
      </c>
      <c r="J254" s="103">
        <v>0</v>
      </c>
      <c r="K254" s="103">
        <v>0</v>
      </c>
      <c r="L254" s="103">
        <v>0</v>
      </c>
      <c r="M254" s="103">
        <v>0</v>
      </c>
      <c r="N254" s="103">
        <v>0</v>
      </c>
      <c r="O254" s="103">
        <v>0</v>
      </c>
    </row>
    <row r="255" spans="1:15" ht="16.5" customHeight="1">
      <c r="A255" s="94">
        <v>251</v>
      </c>
      <c r="B255" s="100" t="s">
        <v>175</v>
      </c>
      <c r="C255" s="99">
        <f>SUM(D255:O255)</f>
        <v>0</v>
      </c>
      <c r="D255" s="103">
        <v>0</v>
      </c>
      <c r="E255" s="103">
        <v>0</v>
      </c>
      <c r="F255" s="103">
        <v>0</v>
      </c>
      <c r="G255" s="103">
        <v>0</v>
      </c>
      <c r="H255" s="103">
        <v>0</v>
      </c>
      <c r="I255" s="103">
        <v>0</v>
      </c>
      <c r="J255" s="103">
        <v>0</v>
      </c>
      <c r="K255" s="103">
        <v>0</v>
      </c>
      <c r="L255" s="103">
        <v>0</v>
      </c>
      <c r="M255" s="103">
        <v>0</v>
      </c>
      <c r="N255" s="103">
        <v>0</v>
      </c>
      <c r="O255" s="103">
        <v>0</v>
      </c>
    </row>
    <row r="256" spans="1:15" ht="16.5" customHeight="1">
      <c r="A256" s="94">
        <v>252</v>
      </c>
      <c r="B256" s="100" t="s">
        <v>174</v>
      </c>
      <c r="C256" s="99">
        <f>SUM(D256:O256)</f>
        <v>0</v>
      </c>
      <c r="D256" s="103">
        <v>0</v>
      </c>
      <c r="E256" s="103">
        <v>0</v>
      </c>
      <c r="F256" s="103">
        <v>0</v>
      </c>
      <c r="G256" s="103">
        <v>0</v>
      </c>
      <c r="H256" s="103">
        <v>0</v>
      </c>
      <c r="I256" s="103">
        <v>0</v>
      </c>
      <c r="J256" s="103">
        <v>0</v>
      </c>
      <c r="K256" s="103">
        <v>0</v>
      </c>
      <c r="L256" s="103">
        <v>0</v>
      </c>
      <c r="M256" s="103">
        <v>0</v>
      </c>
      <c r="N256" s="103">
        <v>0</v>
      </c>
      <c r="O256" s="103">
        <v>0</v>
      </c>
    </row>
    <row r="257" spans="1:15" ht="16.5" customHeight="1">
      <c r="A257" s="94">
        <v>253</v>
      </c>
      <c r="B257" s="100" t="s">
        <v>173</v>
      </c>
      <c r="C257" s="99">
        <f>SUM(D257:O257)</f>
        <v>0</v>
      </c>
      <c r="D257" s="103">
        <v>0</v>
      </c>
      <c r="E257" s="103">
        <v>0</v>
      </c>
      <c r="F257" s="103">
        <v>0</v>
      </c>
      <c r="G257" s="103">
        <v>0</v>
      </c>
      <c r="H257" s="103">
        <v>0</v>
      </c>
      <c r="I257" s="103">
        <v>0</v>
      </c>
      <c r="J257" s="103">
        <v>0</v>
      </c>
      <c r="K257" s="103">
        <v>0</v>
      </c>
      <c r="L257" s="103">
        <v>0</v>
      </c>
      <c r="M257" s="103">
        <v>0</v>
      </c>
      <c r="N257" s="103">
        <v>0</v>
      </c>
      <c r="O257" s="103">
        <v>0</v>
      </c>
    </row>
    <row r="258" spans="1:15" ht="16.5" customHeight="1">
      <c r="A258" s="94">
        <v>254</v>
      </c>
      <c r="B258" s="100" t="s">
        <v>172</v>
      </c>
      <c r="C258" s="99">
        <f>SUM(D258:O258)</f>
        <v>0</v>
      </c>
      <c r="D258" s="103">
        <v>0</v>
      </c>
      <c r="E258" s="103">
        <v>0</v>
      </c>
      <c r="F258" s="103">
        <v>0</v>
      </c>
      <c r="G258" s="103">
        <v>0</v>
      </c>
      <c r="H258" s="103">
        <v>0</v>
      </c>
      <c r="I258" s="103">
        <v>0</v>
      </c>
      <c r="J258" s="103">
        <v>0</v>
      </c>
      <c r="K258" s="103">
        <v>0</v>
      </c>
      <c r="L258" s="103">
        <v>0</v>
      </c>
      <c r="M258" s="103">
        <v>0</v>
      </c>
      <c r="N258" s="103">
        <v>0</v>
      </c>
      <c r="O258" s="103">
        <v>0</v>
      </c>
    </row>
    <row r="259" spans="1:15" ht="16.5" customHeight="1">
      <c r="A259" s="94">
        <v>255</v>
      </c>
      <c r="B259" s="100" t="s">
        <v>171</v>
      </c>
      <c r="C259" s="99">
        <f>SUM(D259:O259)</f>
        <v>0</v>
      </c>
      <c r="D259" s="103">
        <v>0</v>
      </c>
      <c r="E259" s="103">
        <v>0</v>
      </c>
      <c r="F259" s="103">
        <v>0</v>
      </c>
      <c r="G259" s="103">
        <v>0</v>
      </c>
      <c r="H259" s="103">
        <v>0</v>
      </c>
      <c r="I259" s="103">
        <v>0</v>
      </c>
      <c r="J259" s="103">
        <v>0</v>
      </c>
      <c r="K259" s="103">
        <v>0</v>
      </c>
      <c r="L259" s="103">
        <v>0</v>
      </c>
      <c r="M259" s="103">
        <v>0</v>
      </c>
      <c r="N259" s="103">
        <v>0</v>
      </c>
      <c r="O259" s="103">
        <v>0</v>
      </c>
    </row>
    <row r="260" spans="1:15" ht="16.5" customHeight="1">
      <c r="A260" s="94">
        <v>256</v>
      </c>
      <c r="B260" s="100" t="s">
        <v>170</v>
      </c>
      <c r="C260" s="99">
        <f>SUM(D260:O260)</f>
        <v>0</v>
      </c>
      <c r="D260" s="103">
        <v>0</v>
      </c>
      <c r="E260" s="103">
        <v>0</v>
      </c>
      <c r="F260" s="103">
        <v>0</v>
      </c>
      <c r="G260" s="103">
        <v>0</v>
      </c>
      <c r="H260" s="103">
        <v>0</v>
      </c>
      <c r="I260" s="103">
        <v>0</v>
      </c>
      <c r="J260" s="103">
        <v>0</v>
      </c>
      <c r="K260" s="103">
        <v>0</v>
      </c>
      <c r="L260" s="103">
        <v>0</v>
      </c>
      <c r="M260" s="103">
        <v>0</v>
      </c>
      <c r="N260" s="103">
        <v>0</v>
      </c>
      <c r="O260" s="103">
        <v>0</v>
      </c>
    </row>
    <row r="261" spans="1:15" ht="16.5" customHeight="1">
      <c r="A261" s="94">
        <v>257</v>
      </c>
      <c r="B261" s="100" t="s">
        <v>169</v>
      </c>
      <c r="C261" s="99">
        <f>SUM(D261:O261)</f>
        <v>3</v>
      </c>
      <c r="D261" s="103">
        <v>0</v>
      </c>
      <c r="E261" s="103">
        <v>2</v>
      </c>
      <c r="F261" s="103">
        <v>0</v>
      </c>
      <c r="G261" s="103">
        <v>0</v>
      </c>
      <c r="H261" s="103">
        <v>0</v>
      </c>
      <c r="I261" s="103">
        <v>0</v>
      </c>
      <c r="J261" s="103">
        <v>0</v>
      </c>
      <c r="K261" s="103">
        <v>0</v>
      </c>
      <c r="L261" s="103">
        <v>0</v>
      </c>
      <c r="M261" s="103">
        <v>0</v>
      </c>
      <c r="N261" s="103">
        <v>1</v>
      </c>
      <c r="O261" s="103">
        <v>0</v>
      </c>
    </row>
    <row r="262" spans="1:15" ht="16.5" customHeight="1">
      <c r="A262" s="94">
        <v>258</v>
      </c>
      <c r="B262" s="104" t="s">
        <v>168</v>
      </c>
      <c r="C262" s="99">
        <f>SUM(D262:O262)</f>
        <v>0</v>
      </c>
      <c r="D262" s="103">
        <v>0</v>
      </c>
      <c r="E262" s="103">
        <v>0</v>
      </c>
      <c r="F262" s="103">
        <v>0</v>
      </c>
      <c r="G262" s="103">
        <v>0</v>
      </c>
      <c r="H262" s="103">
        <v>0</v>
      </c>
      <c r="I262" s="103">
        <v>0</v>
      </c>
      <c r="J262" s="103">
        <v>0</v>
      </c>
      <c r="K262" s="103">
        <v>0</v>
      </c>
      <c r="L262" s="103">
        <v>0</v>
      </c>
      <c r="M262" s="103">
        <v>0</v>
      </c>
      <c r="N262" s="103">
        <v>0</v>
      </c>
      <c r="O262" s="103">
        <v>0</v>
      </c>
    </row>
    <row r="263" spans="1:15" ht="16.5" customHeight="1">
      <c r="A263" s="94">
        <v>259</v>
      </c>
      <c r="B263" s="100" t="s">
        <v>167</v>
      </c>
      <c r="C263" s="99">
        <f>SUM(D263:O263)</f>
        <v>0</v>
      </c>
      <c r="D263" s="103">
        <v>0</v>
      </c>
      <c r="E263" s="103">
        <v>0</v>
      </c>
      <c r="F263" s="103">
        <v>0</v>
      </c>
      <c r="G263" s="103">
        <v>0</v>
      </c>
      <c r="H263" s="103">
        <v>0</v>
      </c>
      <c r="I263" s="103">
        <v>0</v>
      </c>
      <c r="J263" s="103">
        <v>0</v>
      </c>
      <c r="K263" s="103">
        <v>0</v>
      </c>
      <c r="L263" s="103">
        <v>0</v>
      </c>
      <c r="M263" s="103">
        <v>0</v>
      </c>
      <c r="N263" s="103">
        <v>0</v>
      </c>
      <c r="O263" s="103">
        <v>0</v>
      </c>
    </row>
    <row r="264" spans="1:15" ht="16.5" customHeight="1">
      <c r="A264" s="94">
        <v>260</v>
      </c>
      <c r="B264" s="100" t="s">
        <v>166</v>
      </c>
      <c r="C264" s="99">
        <f>SUM(D264:O264)</f>
        <v>0</v>
      </c>
      <c r="D264" s="103">
        <v>0</v>
      </c>
      <c r="E264" s="103">
        <v>0</v>
      </c>
      <c r="F264" s="103">
        <v>0</v>
      </c>
      <c r="G264" s="103">
        <v>0</v>
      </c>
      <c r="H264" s="103">
        <v>0</v>
      </c>
      <c r="I264" s="103">
        <v>0</v>
      </c>
      <c r="J264" s="103">
        <v>0</v>
      </c>
      <c r="K264" s="103">
        <v>0</v>
      </c>
      <c r="L264" s="103">
        <v>0</v>
      </c>
      <c r="M264" s="103">
        <v>0</v>
      </c>
      <c r="N264" s="103">
        <v>0</v>
      </c>
      <c r="O264" s="103">
        <v>0</v>
      </c>
    </row>
    <row r="265" spans="1:15" ht="16.5" customHeight="1">
      <c r="A265" s="94">
        <v>261</v>
      </c>
      <c r="B265" s="100" t="s">
        <v>165</v>
      </c>
      <c r="C265" s="99">
        <f>SUM(D265:O265)</f>
        <v>0</v>
      </c>
      <c r="D265" s="103">
        <v>0</v>
      </c>
      <c r="E265" s="103">
        <v>0</v>
      </c>
      <c r="F265" s="103">
        <v>0</v>
      </c>
      <c r="G265" s="103">
        <v>0</v>
      </c>
      <c r="H265" s="103">
        <v>0</v>
      </c>
      <c r="I265" s="103">
        <v>0</v>
      </c>
      <c r="J265" s="103">
        <v>0</v>
      </c>
      <c r="K265" s="103">
        <v>0</v>
      </c>
      <c r="L265" s="103">
        <v>0</v>
      </c>
      <c r="M265" s="103">
        <v>0</v>
      </c>
      <c r="N265" s="103">
        <v>0</v>
      </c>
      <c r="O265" s="103">
        <v>0</v>
      </c>
    </row>
    <row r="266" spans="1:15" ht="16.5" customHeight="1">
      <c r="A266" s="94">
        <v>262</v>
      </c>
      <c r="B266" s="100" t="s">
        <v>164</v>
      </c>
      <c r="C266" s="99">
        <f>SUM(D266:O266)</f>
        <v>0</v>
      </c>
      <c r="D266" s="103">
        <v>0</v>
      </c>
      <c r="E266" s="103">
        <v>0</v>
      </c>
      <c r="F266" s="103">
        <v>0</v>
      </c>
      <c r="G266" s="103">
        <v>0</v>
      </c>
      <c r="H266" s="103">
        <v>0</v>
      </c>
      <c r="I266" s="103">
        <v>0</v>
      </c>
      <c r="J266" s="103">
        <v>0</v>
      </c>
      <c r="K266" s="103">
        <v>0</v>
      </c>
      <c r="L266" s="103">
        <v>0</v>
      </c>
      <c r="M266" s="103">
        <v>0</v>
      </c>
      <c r="N266" s="103">
        <v>0</v>
      </c>
      <c r="O266" s="103">
        <v>0</v>
      </c>
    </row>
    <row r="267" spans="1:15" ht="16.5" customHeight="1">
      <c r="A267" s="94">
        <v>263</v>
      </c>
      <c r="B267" s="100" t="s">
        <v>163</v>
      </c>
      <c r="C267" s="99">
        <f>SUM(D267:O267)</f>
        <v>0</v>
      </c>
      <c r="D267" s="103">
        <v>0</v>
      </c>
      <c r="E267" s="103">
        <v>0</v>
      </c>
      <c r="F267" s="103">
        <v>0</v>
      </c>
      <c r="G267" s="103">
        <v>0</v>
      </c>
      <c r="H267" s="103">
        <v>0</v>
      </c>
      <c r="I267" s="103">
        <v>0</v>
      </c>
      <c r="J267" s="103">
        <v>0</v>
      </c>
      <c r="K267" s="103">
        <v>0</v>
      </c>
      <c r="L267" s="103">
        <v>0</v>
      </c>
      <c r="M267" s="103">
        <v>0</v>
      </c>
      <c r="N267" s="103">
        <v>0</v>
      </c>
      <c r="O267" s="103">
        <v>0</v>
      </c>
    </row>
    <row r="268" spans="1:15" ht="16.5" customHeight="1">
      <c r="A268" s="94">
        <v>264</v>
      </c>
      <c r="B268" s="100" t="s">
        <v>162</v>
      </c>
      <c r="C268" s="99">
        <f>SUM(D268:O268)</f>
        <v>0</v>
      </c>
      <c r="D268" s="103">
        <v>0</v>
      </c>
      <c r="E268" s="103">
        <v>0</v>
      </c>
      <c r="F268" s="103">
        <v>0</v>
      </c>
      <c r="G268" s="103">
        <v>0</v>
      </c>
      <c r="H268" s="103">
        <v>0</v>
      </c>
      <c r="I268" s="103">
        <v>0</v>
      </c>
      <c r="J268" s="103">
        <v>0</v>
      </c>
      <c r="K268" s="103">
        <v>0</v>
      </c>
      <c r="L268" s="103">
        <v>0</v>
      </c>
      <c r="M268" s="103">
        <v>0</v>
      </c>
      <c r="N268" s="103">
        <v>0</v>
      </c>
      <c r="O268" s="103">
        <v>0</v>
      </c>
    </row>
    <row r="269" spans="1:15" ht="16.5" customHeight="1">
      <c r="A269" s="94">
        <v>265</v>
      </c>
      <c r="B269" s="100" t="s">
        <v>161</v>
      </c>
      <c r="C269" s="99">
        <f>SUM(D269:O269)</f>
        <v>0</v>
      </c>
      <c r="D269" s="103">
        <v>0</v>
      </c>
      <c r="E269" s="103">
        <v>0</v>
      </c>
      <c r="F269" s="103">
        <v>0</v>
      </c>
      <c r="G269" s="103">
        <v>0</v>
      </c>
      <c r="H269" s="103">
        <v>0</v>
      </c>
      <c r="I269" s="103">
        <v>0</v>
      </c>
      <c r="J269" s="103">
        <v>0</v>
      </c>
      <c r="K269" s="103">
        <v>0</v>
      </c>
      <c r="L269" s="103">
        <v>0</v>
      </c>
      <c r="M269" s="103">
        <v>0</v>
      </c>
      <c r="N269" s="103">
        <v>0</v>
      </c>
      <c r="O269" s="103">
        <v>0</v>
      </c>
    </row>
    <row r="270" spans="1:15" ht="16.5" customHeight="1">
      <c r="A270" s="94">
        <v>266</v>
      </c>
      <c r="B270" s="100" t="s">
        <v>160</v>
      </c>
      <c r="C270" s="99">
        <f>SUM(D270:O270)</f>
        <v>4</v>
      </c>
      <c r="D270" s="103">
        <v>1</v>
      </c>
      <c r="E270" s="103">
        <v>2</v>
      </c>
      <c r="F270" s="103">
        <v>0</v>
      </c>
      <c r="G270" s="103">
        <v>0</v>
      </c>
      <c r="H270" s="103">
        <v>0</v>
      </c>
      <c r="I270" s="103">
        <v>1</v>
      </c>
      <c r="J270" s="103">
        <v>0</v>
      </c>
      <c r="K270" s="103">
        <v>0</v>
      </c>
      <c r="L270" s="103">
        <v>0</v>
      </c>
      <c r="M270" s="103">
        <v>0</v>
      </c>
      <c r="N270" s="103">
        <v>0</v>
      </c>
      <c r="O270" s="103">
        <v>0</v>
      </c>
    </row>
    <row r="271" spans="1:15" ht="16.5" customHeight="1">
      <c r="A271" s="94">
        <v>267</v>
      </c>
      <c r="B271" s="100" t="s">
        <v>159</v>
      </c>
      <c r="C271" s="99">
        <f>SUM(D271:O271)</f>
        <v>0</v>
      </c>
      <c r="D271" s="103">
        <v>0</v>
      </c>
      <c r="E271" s="103">
        <v>0</v>
      </c>
      <c r="F271" s="103">
        <v>0</v>
      </c>
      <c r="G271" s="103">
        <v>0</v>
      </c>
      <c r="H271" s="103">
        <v>0</v>
      </c>
      <c r="I271" s="103">
        <v>0</v>
      </c>
      <c r="J271" s="103">
        <v>0</v>
      </c>
      <c r="K271" s="103">
        <v>0</v>
      </c>
      <c r="L271" s="103">
        <v>0</v>
      </c>
      <c r="M271" s="103">
        <v>0</v>
      </c>
      <c r="N271" s="103">
        <v>0</v>
      </c>
      <c r="O271" s="103">
        <v>0</v>
      </c>
    </row>
    <row r="272" spans="1:15" ht="16.5" customHeight="1">
      <c r="A272" s="94">
        <v>268</v>
      </c>
      <c r="B272" s="100" t="s">
        <v>158</v>
      </c>
      <c r="C272" s="99">
        <f>SUM(D272:O272)</f>
        <v>0</v>
      </c>
      <c r="D272" s="103">
        <v>0</v>
      </c>
      <c r="E272" s="103">
        <v>0</v>
      </c>
      <c r="F272" s="103">
        <v>0</v>
      </c>
      <c r="G272" s="103">
        <v>0</v>
      </c>
      <c r="H272" s="103">
        <v>0</v>
      </c>
      <c r="I272" s="103">
        <v>0</v>
      </c>
      <c r="J272" s="103">
        <v>0</v>
      </c>
      <c r="K272" s="103">
        <v>0</v>
      </c>
      <c r="L272" s="103">
        <v>0</v>
      </c>
      <c r="M272" s="103">
        <v>0</v>
      </c>
      <c r="N272" s="103">
        <v>0</v>
      </c>
      <c r="O272" s="103">
        <v>0</v>
      </c>
    </row>
    <row r="273" spans="1:15" ht="16.5" customHeight="1">
      <c r="A273" s="94">
        <v>269</v>
      </c>
      <c r="B273" s="100" t="s">
        <v>157</v>
      </c>
      <c r="C273" s="99">
        <f>SUM(D273:O273)</f>
        <v>0</v>
      </c>
      <c r="D273" s="103">
        <v>0</v>
      </c>
      <c r="E273" s="103">
        <v>0</v>
      </c>
      <c r="F273" s="103">
        <v>0</v>
      </c>
      <c r="G273" s="103">
        <v>0</v>
      </c>
      <c r="H273" s="103">
        <v>0</v>
      </c>
      <c r="I273" s="103">
        <v>0</v>
      </c>
      <c r="J273" s="103">
        <v>0</v>
      </c>
      <c r="K273" s="103">
        <v>0</v>
      </c>
      <c r="L273" s="103">
        <v>0</v>
      </c>
      <c r="M273" s="103">
        <v>0</v>
      </c>
      <c r="N273" s="103">
        <v>0</v>
      </c>
      <c r="O273" s="103">
        <v>0</v>
      </c>
    </row>
    <row r="274" spans="1:15" ht="16.5" customHeight="1">
      <c r="A274" s="94">
        <v>270</v>
      </c>
      <c r="B274" s="100" t="s">
        <v>156</v>
      </c>
      <c r="C274" s="99">
        <f>SUM(D274:O274)</f>
        <v>0</v>
      </c>
      <c r="D274" s="103">
        <v>0</v>
      </c>
      <c r="E274" s="103">
        <v>0</v>
      </c>
      <c r="F274" s="103">
        <v>0</v>
      </c>
      <c r="G274" s="103">
        <v>0</v>
      </c>
      <c r="H274" s="103">
        <v>0</v>
      </c>
      <c r="I274" s="103">
        <v>0</v>
      </c>
      <c r="J274" s="103">
        <v>0</v>
      </c>
      <c r="K274" s="103">
        <v>0</v>
      </c>
      <c r="L274" s="103">
        <v>0</v>
      </c>
      <c r="M274" s="103">
        <v>0</v>
      </c>
      <c r="N274" s="103">
        <v>0</v>
      </c>
      <c r="O274" s="103">
        <v>0</v>
      </c>
    </row>
    <row r="275" spans="1:15" ht="16.5" customHeight="1">
      <c r="A275" s="94">
        <v>271</v>
      </c>
      <c r="B275" s="100" t="s">
        <v>155</v>
      </c>
      <c r="C275" s="99">
        <f>SUM(D275:O275)</f>
        <v>31</v>
      </c>
      <c r="D275" s="103">
        <v>8</v>
      </c>
      <c r="E275" s="103">
        <v>7</v>
      </c>
      <c r="F275" s="103">
        <v>3</v>
      </c>
      <c r="G275" s="103">
        <v>2</v>
      </c>
      <c r="H275" s="103">
        <v>1</v>
      </c>
      <c r="I275" s="103">
        <v>0</v>
      </c>
      <c r="J275" s="103">
        <v>0</v>
      </c>
      <c r="K275" s="103">
        <v>1</v>
      </c>
      <c r="L275" s="103">
        <v>0</v>
      </c>
      <c r="M275" s="103">
        <v>5</v>
      </c>
      <c r="N275" s="103">
        <v>2</v>
      </c>
      <c r="O275" s="103">
        <v>2</v>
      </c>
    </row>
    <row r="276" spans="1:15" ht="16.5" customHeight="1">
      <c r="A276" s="94">
        <v>272</v>
      </c>
      <c r="B276" s="100" t="s">
        <v>154</v>
      </c>
      <c r="C276" s="99">
        <f>SUM(D276:O276)</f>
        <v>0</v>
      </c>
      <c r="D276" s="103">
        <v>0</v>
      </c>
      <c r="E276" s="103">
        <v>0</v>
      </c>
      <c r="F276" s="103">
        <v>0</v>
      </c>
      <c r="G276" s="103">
        <v>0</v>
      </c>
      <c r="H276" s="103">
        <v>0</v>
      </c>
      <c r="I276" s="103">
        <v>0</v>
      </c>
      <c r="J276" s="103">
        <v>0</v>
      </c>
      <c r="K276" s="103">
        <v>0</v>
      </c>
      <c r="L276" s="103">
        <v>0</v>
      </c>
      <c r="M276" s="103">
        <v>0</v>
      </c>
      <c r="N276" s="103">
        <v>0</v>
      </c>
      <c r="O276" s="103">
        <v>0</v>
      </c>
    </row>
    <row r="277" spans="1:15" ht="16.5" customHeight="1">
      <c r="A277" s="94">
        <v>273</v>
      </c>
      <c r="B277" s="100" t="s">
        <v>153</v>
      </c>
      <c r="C277" s="99">
        <f>SUM(D277:O277)</f>
        <v>1</v>
      </c>
      <c r="D277" s="103">
        <v>0</v>
      </c>
      <c r="E277" s="103">
        <v>0</v>
      </c>
      <c r="F277" s="103">
        <v>0</v>
      </c>
      <c r="G277" s="103">
        <v>0</v>
      </c>
      <c r="H277" s="103">
        <v>0</v>
      </c>
      <c r="I277" s="103">
        <v>0</v>
      </c>
      <c r="J277" s="103">
        <v>0</v>
      </c>
      <c r="K277" s="103">
        <v>1</v>
      </c>
      <c r="L277" s="103">
        <v>0</v>
      </c>
      <c r="M277" s="103">
        <v>0</v>
      </c>
      <c r="N277" s="103">
        <v>0</v>
      </c>
      <c r="O277" s="103">
        <v>0</v>
      </c>
    </row>
    <row r="278" spans="1:15" ht="16.5" customHeight="1">
      <c r="A278" s="94">
        <v>274</v>
      </c>
      <c r="B278" s="100" t="s">
        <v>152</v>
      </c>
      <c r="C278" s="99">
        <f>SUM(D278:O278)</f>
        <v>0</v>
      </c>
      <c r="D278" s="103">
        <v>0</v>
      </c>
      <c r="E278" s="103">
        <v>0</v>
      </c>
      <c r="F278" s="103">
        <v>0</v>
      </c>
      <c r="G278" s="103">
        <v>0</v>
      </c>
      <c r="H278" s="103">
        <v>0</v>
      </c>
      <c r="I278" s="103">
        <v>0</v>
      </c>
      <c r="J278" s="103">
        <v>0</v>
      </c>
      <c r="K278" s="103">
        <v>0</v>
      </c>
      <c r="L278" s="103">
        <v>0</v>
      </c>
      <c r="M278" s="103">
        <v>0</v>
      </c>
      <c r="N278" s="103">
        <v>0</v>
      </c>
      <c r="O278" s="103">
        <v>0</v>
      </c>
    </row>
    <row r="279" spans="1:15" ht="16.5" customHeight="1">
      <c r="A279" s="94">
        <v>275</v>
      </c>
      <c r="B279" s="100" t="s">
        <v>151</v>
      </c>
      <c r="C279" s="99">
        <f>SUM(D279:O279)</f>
        <v>0</v>
      </c>
      <c r="D279" s="103">
        <v>0</v>
      </c>
      <c r="E279" s="103">
        <v>0</v>
      </c>
      <c r="F279" s="103">
        <v>0</v>
      </c>
      <c r="G279" s="103">
        <v>0</v>
      </c>
      <c r="H279" s="103">
        <v>0</v>
      </c>
      <c r="I279" s="103">
        <v>0</v>
      </c>
      <c r="J279" s="103">
        <v>0</v>
      </c>
      <c r="K279" s="103">
        <v>0</v>
      </c>
      <c r="L279" s="103">
        <v>0</v>
      </c>
      <c r="M279" s="103">
        <v>0</v>
      </c>
      <c r="N279" s="103">
        <v>0</v>
      </c>
      <c r="O279" s="103">
        <v>0</v>
      </c>
    </row>
    <row r="280" spans="1:15" ht="16.5" customHeight="1">
      <c r="A280" s="94">
        <v>276</v>
      </c>
      <c r="B280" s="100" t="s">
        <v>150</v>
      </c>
      <c r="C280" s="99">
        <f>SUM(D280:O280)</f>
        <v>1</v>
      </c>
      <c r="D280" s="103">
        <v>0</v>
      </c>
      <c r="E280" s="103">
        <v>0</v>
      </c>
      <c r="F280" s="103">
        <v>0</v>
      </c>
      <c r="G280" s="103">
        <v>0</v>
      </c>
      <c r="H280" s="103">
        <v>0</v>
      </c>
      <c r="I280" s="103">
        <v>0</v>
      </c>
      <c r="J280" s="103">
        <v>0</v>
      </c>
      <c r="K280" s="103">
        <v>0</v>
      </c>
      <c r="L280" s="103">
        <v>0</v>
      </c>
      <c r="M280" s="103">
        <v>0</v>
      </c>
      <c r="N280" s="103">
        <v>0</v>
      </c>
      <c r="O280" s="103">
        <v>1</v>
      </c>
    </row>
    <row r="281" spans="1:15" ht="16.5" customHeight="1">
      <c r="A281" s="94">
        <v>277</v>
      </c>
      <c r="B281" s="100" t="s">
        <v>149</v>
      </c>
      <c r="C281" s="99">
        <f>SUM(D281:O281)</f>
        <v>2</v>
      </c>
      <c r="D281" s="103">
        <v>2</v>
      </c>
      <c r="E281" s="103">
        <v>0</v>
      </c>
      <c r="F281" s="103">
        <v>0</v>
      </c>
      <c r="G281" s="103">
        <v>0</v>
      </c>
      <c r="H281" s="103">
        <v>0</v>
      </c>
      <c r="I281" s="103">
        <v>0</v>
      </c>
      <c r="J281" s="103">
        <v>0</v>
      </c>
      <c r="K281" s="103">
        <v>0</v>
      </c>
      <c r="L281" s="103">
        <v>0</v>
      </c>
      <c r="M281" s="103">
        <v>0</v>
      </c>
      <c r="N281" s="103">
        <v>0</v>
      </c>
      <c r="O281" s="103">
        <v>0</v>
      </c>
    </row>
    <row r="282" spans="1:15" ht="16.5" customHeight="1">
      <c r="A282" s="94">
        <v>278</v>
      </c>
      <c r="B282" s="100" t="s">
        <v>148</v>
      </c>
      <c r="C282" s="99">
        <f>SUM(D282:O282)</f>
        <v>0</v>
      </c>
      <c r="D282" s="103">
        <v>0</v>
      </c>
      <c r="E282" s="103">
        <v>0</v>
      </c>
      <c r="F282" s="103">
        <v>0</v>
      </c>
      <c r="G282" s="103">
        <v>0</v>
      </c>
      <c r="H282" s="103">
        <v>0</v>
      </c>
      <c r="I282" s="103">
        <v>0</v>
      </c>
      <c r="J282" s="103">
        <v>0</v>
      </c>
      <c r="K282" s="103">
        <v>0</v>
      </c>
      <c r="L282" s="103">
        <v>0</v>
      </c>
      <c r="M282" s="103">
        <v>0</v>
      </c>
      <c r="N282" s="103">
        <v>0</v>
      </c>
      <c r="O282" s="103">
        <v>0</v>
      </c>
    </row>
    <row r="283" spans="1:15" ht="16.5" customHeight="1">
      <c r="A283" s="94">
        <v>279</v>
      </c>
      <c r="B283" s="100" t="s">
        <v>147</v>
      </c>
      <c r="C283" s="99">
        <f>SUM(D283:O283)</f>
        <v>0</v>
      </c>
      <c r="D283" s="103">
        <v>0</v>
      </c>
      <c r="E283" s="103">
        <v>0</v>
      </c>
      <c r="F283" s="103">
        <v>0</v>
      </c>
      <c r="G283" s="103">
        <v>0</v>
      </c>
      <c r="H283" s="103">
        <v>0</v>
      </c>
      <c r="I283" s="103">
        <v>0</v>
      </c>
      <c r="J283" s="103">
        <v>0</v>
      </c>
      <c r="K283" s="103">
        <v>0</v>
      </c>
      <c r="L283" s="103">
        <v>0</v>
      </c>
      <c r="M283" s="103">
        <v>0</v>
      </c>
      <c r="N283" s="103">
        <v>0</v>
      </c>
      <c r="O283" s="103">
        <v>0</v>
      </c>
    </row>
    <row r="284" spans="1:15" ht="16.5" customHeight="1">
      <c r="A284" s="94">
        <v>280</v>
      </c>
      <c r="B284" s="100" t="s">
        <v>146</v>
      </c>
      <c r="C284" s="99">
        <f>SUM(D284:O284)</f>
        <v>0</v>
      </c>
      <c r="D284" s="103">
        <v>0</v>
      </c>
      <c r="E284" s="103">
        <v>0</v>
      </c>
      <c r="F284" s="103">
        <v>0</v>
      </c>
      <c r="G284" s="103">
        <v>0</v>
      </c>
      <c r="H284" s="103">
        <v>0</v>
      </c>
      <c r="I284" s="103">
        <v>0</v>
      </c>
      <c r="J284" s="103">
        <v>0</v>
      </c>
      <c r="K284" s="103">
        <v>0</v>
      </c>
      <c r="L284" s="103">
        <v>0</v>
      </c>
      <c r="M284" s="103">
        <v>0</v>
      </c>
      <c r="N284" s="103">
        <v>0</v>
      </c>
      <c r="O284" s="103">
        <v>0</v>
      </c>
    </row>
    <row r="285" spans="1:15" ht="16.5" customHeight="1">
      <c r="A285" s="94">
        <v>281</v>
      </c>
      <c r="B285" s="100" t="s">
        <v>145</v>
      </c>
      <c r="C285" s="99">
        <f>SUM(D285:O285)</f>
        <v>1</v>
      </c>
      <c r="D285" s="103">
        <v>0</v>
      </c>
      <c r="E285" s="103">
        <v>0</v>
      </c>
      <c r="F285" s="103">
        <v>0</v>
      </c>
      <c r="G285" s="103">
        <v>0</v>
      </c>
      <c r="H285" s="103">
        <v>0</v>
      </c>
      <c r="I285" s="103">
        <v>1</v>
      </c>
      <c r="J285" s="103">
        <v>0</v>
      </c>
      <c r="K285" s="103">
        <v>0</v>
      </c>
      <c r="L285" s="103">
        <v>0</v>
      </c>
      <c r="M285" s="103">
        <v>0</v>
      </c>
      <c r="N285" s="103">
        <v>0</v>
      </c>
      <c r="O285" s="103">
        <v>0</v>
      </c>
    </row>
    <row r="286" spans="1:15" ht="16.5" customHeight="1">
      <c r="A286" s="94">
        <v>282</v>
      </c>
      <c r="B286" s="100" t="s">
        <v>144</v>
      </c>
      <c r="C286" s="99">
        <f>SUM(D286:O286)</f>
        <v>0</v>
      </c>
      <c r="D286" s="103">
        <v>0</v>
      </c>
      <c r="E286" s="103">
        <v>0</v>
      </c>
      <c r="F286" s="103">
        <v>0</v>
      </c>
      <c r="G286" s="103">
        <v>0</v>
      </c>
      <c r="H286" s="103">
        <v>0</v>
      </c>
      <c r="I286" s="103">
        <v>0</v>
      </c>
      <c r="J286" s="103">
        <v>0</v>
      </c>
      <c r="K286" s="103">
        <v>0</v>
      </c>
      <c r="L286" s="103">
        <v>0</v>
      </c>
      <c r="M286" s="103">
        <v>0</v>
      </c>
      <c r="N286" s="103">
        <v>0</v>
      </c>
      <c r="O286" s="103">
        <v>0</v>
      </c>
    </row>
    <row r="287" spans="1:15" ht="16.5" customHeight="1">
      <c r="A287" s="94">
        <v>283</v>
      </c>
      <c r="B287" s="100" t="s">
        <v>143</v>
      </c>
      <c r="C287" s="99">
        <f>SUM(D287:O287)</f>
        <v>11</v>
      </c>
      <c r="D287" s="103">
        <v>4</v>
      </c>
      <c r="E287" s="103">
        <v>1</v>
      </c>
      <c r="F287" s="103">
        <v>0</v>
      </c>
      <c r="G287" s="103">
        <v>0</v>
      </c>
      <c r="H287" s="103">
        <v>2</v>
      </c>
      <c r="I287" s="103">
        <v>1</v>
      </c>
      <c r="J287" s="103">
        <v>0</v>
      </c>
      <c r="K287" s="103">
        <v>1</v>
      </c>
      <c r="L287" s="103">
        <v>0</v>
      </c>
      <c r="M287" s="103">
        <v>1</v>
      </c>
      <c r="N287" s="103">
        <v>1</v>
      </c>
      <c r="O287" s="103">
        <v>0</v>
      </c>
    </row>
    <row r="288" spans="1:15" ht="16.5" customHeight="1">
      <c r="A288" s="94">
        <v>284</v>
      </c>
      <c r="B288" s="100" t="s">
        <v>142</v>
      </c>
      <c r="C288" s="99">
        <f>SUM(D288:O288)</f>
        <v>0</v>
      </c>
      <c r="D288" s="103">
        <v>0</v>
      </c>
      <c r="E288" s="103">
        <v>0</v>
      </c>
      <c r="F288" s="103">
        <v>0</v>
      </c>
      <c r="G288" s="103">
        <v>0</v>
      </c>
      <c r="H288" s="103">
        <v>0</v>
      </c>
      <c r="I288" s="103">
        <v>0</v>
      </c>
      <c r="J288" s="103">
        <v>0</v>
      </c>
      <c r="K288" s="103">
        <v>0</v>
      </c>
      <c r="L288" s="103">
        <v>0</v>
      </c>
      <c r="M288" s="103">
        <v>0</v>
      </c>
      <c r="N288" s="103">
        <v>0</v>
      </c>
      <c r="O288" s="103">
        <v>0</v>
      </c>
    </row>
    <row r="289" spans="1:15" ht="16.5" customHeight="1">
      <c r="A289" s="94">
        <v>285</v>
      </c>
      <c r="B289" s="100" t="s">
        <v>141</v>
      </c>
      <c r="C289" s="99">
        <f>SUM(D289:O289)</f>
        <v>0</v>
      </c>
      <c r="D289" s="103">
        <v>0</v>
      </c>
      <c r="E289" s="103">
        <v>0</v>
      </c>
      <c r="F289" s="103">
        <v>0</v>
      </c>
      <c r="G289" s="103">
        <v>0</v>
      </c>
      <c r="H289" s="103">
        <v>0</v>
      </c>
      <c r="I289" s="103">
        <v>0</v>
      </c>
      <c r="J289" s="103">
        <v>0</v>
      </c>
      <c r="K289" s="103">
        <v>0</v>
      </c>
      <c r="L289" s="103">
        <v>0</v>
      </c>
      <c r="M289" s="103">
        <v>0</v>
      </c>
      <c r="N289" s="103">
        <v>0</v>
      </c>
      <c r="O289" s="103">
        <v>0</v>
      </c>
    </row>
    <row r="290" spans="1:15" ht="16.5" customHeight="1">
      <c r="A290" s="94">
        <v>286</v>
      </c>
      <c r="B290" s="100" t="s">
        <v>140</v>
      </c>
      <c r="C290" s="99">
        <f>SUM(D290:O290)</f>
        <v>0</v>
      </c>
      <c r="D290" s="103">
        <v>0</v>
      </c>
      <c r="E290" s="103">
        <v>0</v>
      </c>
      <c r="F290" s="103">
        <v>0</v>
      </c>
      <c r="G290" s="103">
        <v>0</v>
      </c>
      <c r="H290" s="103">
        <v>0</v>
      </c>
      <c r="I290" s="103">
        <v>0</v>
      </c>
      <c r="J290" s="103">
        <v>0</v>
      </c>
      <c r="K290" s="103">
        <v>0</v>
      </c>
      <c r="L290" s="103">
        <v>0</v>
      </c>
      <c r="M290" s="103">
        <v>0</v>
      </c>
      <c r="N290" s="103">
        <v>0</v>
      </c>
      <c r="O290" s="103">
        <v>0</v>
      </c>
    </row>
    <row r="291" spans="1:15" ht="16.5" customHeight="1">
      <c r="A291" s="94">
        <v>287</v>
      </c>
      <c r="B291" s="100" t="s">
        <v>139</v>
      </c>
      <c r="C291" s="99">
        <f>SUM(D291:O291)</f>
        <v>0</v>
      </c>
      <c r="D291" s="103">
        <v>0</v>
      </c>
      <c r="E291" s="103">
        <v>0</v>
      </c>
      <c r="F291" s="103">
        <v>0</v>
      </c>
      <c r="G291" s="103">
        <v>0</v>
      </c>
      <c r="H291" s="103">
        <v>0</v>
      </c>
      <c r="I291" s="103">
        <v>0</v>
      </c>
      <c r="J291" s="103">
        <v>0</v>
      </c>
      <c r="K291" s="103">
        <v>0</v>
      </c>
      <c r="L291" s="103">
        <v>0</v>
      </c>
      <c r="M291" s="103">
        <v>0</v>
      </c>
      <c r="N291" s="103">
        <v>0</v>
      </c>
      <c r="O291" s="103">
        <v>0</v>
      </c>
    </row>
    <row r="292" spans="1:15" ht="16.5" customHeight="1">
      <c r="A292" s="94">
        <v>288</v>
      </c>
      <c r="B292" s="100" t="s">
        <v>138</v>
      </c>
      <c r="C292" s="99">
        <f>SUM(D292:O292)</f>
        <v>4</v>
      </c>
      <c r="D292" s="103">
        <v>1</v>
      </c>
      <c r="E292" s="103">
        <v>1</v>
      </c>
      <c r="F292" s="103">
        <v>1</v>
      </c>
      <c r="G292" s="103">
        <v>1</v>
      </c>
      <c r="H292" s="103">
        <v>0</v>
      </c>
      <c r="I292" s="103">
        <v>0</v>
      </c>
      <c r="J292" s="103">
        <v>0</v>
      </c>
      <c r="K292" s="103">
        <v>0</v>
      </c>
      <c r="L292" s="103">
        <v>0</v>
      </c>
      <c r="M292" s="103">
        <v>0</v>
      </c>
      <c r="N292" s="103">
        <v>0</v>
      </c>
      <c r="O292" s="103">
        <v>0</v>
      </c>
    </row>
    <row r="293" spans="1:15" ht="16.5" customHeight="1">
      <c r="A293" s="94">
        <v>289</v>
      </c>
      <c r="B293" s="100" t="s">
        <v>137</v>
      </c>
      <c r="C293" s="99">
        <f>SUM(D293:O293)</f>
        <v>2</v>
      </c>
      <c r="D293" s="103">
        <v>0</v>
      </c>
      <c r="E293" s="103">
        <v>0</v>
      </c>
      <c r="F293" s="103">
        <v>0</v>
      </c>
      <c r="G293" s="103">
        <v>1</v>
      </c>
      <c r="H293" s="103">
        <v>0</v>
      </c>
      <c r="I293" s="103">
        <v>0</v>
      </c>
      <c r="J293" s="103">
        <v>0</v>
      </c>
      <c r="K293" s="103">
        <v>0</v>
      </c>
      <c r="L293" s="103">
        <v>1</v>
      </c>
      <c r="M293" s="103">
        <v>0</v>
      </c>
      <c r="N293" s="103">
        <v>0</v>
      </c>
      <c r="O293" s="103">
        <v>0</v>
      </c>
    </row>
    <row r="294" spans="1:15" ht="16.5" customHeight="1">
      <c r="A294" s="94">
        <v>290</v>
      </c>
      <c r="B294" s="100" t="s">
        <v>136</v>
      </c>
      <c r="C294" s="99">
        <f>SUM(D294:O294)</f>
        <v>0</v>
      </c>
      <c r="D294" s="103">
        <v>0</v>
      </c>
      <c r="E294" s="103">
        <v>0</v>
      </c>
      <c r="F294" s="103">
        <v>0</v>
      </c>
      <c r="G294" s="103">
        <v>0</v>
      </c>
      <c r="H294" s="103">
        <v>0</v>
      </c>
      <c r="I294" s="103">
        <v>0</v>
      </c>
      <c r="J294" s="103">
        <v>0</v>
      </c>
      <c r="K294" s="103">
        <v>0</v>
      </c>
      <c r="L294" s="103">
        <v>0</v>
      </c>
      <c r="M294" s="103">
        <v>0</v>
      </c>
      <c r="N294" s="103">
        <v>0</v>
      </c>
      <c r="O294" s="103">
        <v>0</v>
      </c>
    </row>
    <row r="295" spans="1:15" ht="16.5" customHeight="1">
      <c r="A295" s="94">
        <v>291</v>
      </c>
      <c r="B295" s="100" t="s">
        <v>135</v>
      </c>
      <c r="C295" s="99">
        <f>SUM(D295:O295)</f>
        <v>1</v>
      </c>
      <c r="D295" s="103">
        <v>0</v>
      </c>
      <c r="E295" s="103">
        <v>0</v>
      </c>
      <c r="F295" s="103">
        <v>0</v>
      </c>
      <c r="G295" s="103">
        <v>0</v>
      </c>
      <c r="H295" s="103">
        <v>0</v>
      </c>
      <c r="I295" s="103">
        <v>0</v>
      </c>
      <c r="J295" s="103">
        <v>0</v>
      </c>
      <c r="K295" s="103">
        <v>0</v>
      </c>
      <c r="L295" s="103">
        <v>0</v>
      </c>
      <c r="M295" s="103">
        <v>1</v>
      </c>
      <c r="N295" s="103">
        <v>0</v>
      </c>
      <c r="O295" s="103">
        <v>0</v>
      </c>
    </row>
    <row r="296" spans="1:15" ht="16.5" customHeight="1">
      <c r="A296" s="94">
        <v>292</v>
      </c>
      <c r="B296" s="100" t="s">
        <v>134</v>
      </c>
      <c r="C296" s="99">
        <f>SUM(D296:O296)</f>
        <v>0</v>
      </c>
      <c r="D296" s="103">
        <v>0</v>
      </c>
      <c r="E296" s="103">
        <v>0</v>
      </c>
      <c r="F296" s="103">
        <v>0</v>
      </c>
      <c r="G296" s="103">
        <v>0</v>
      </c>
      <c r="H296" s="103">
        <v>0</v>
      </c>
      <c r="I296" s="103">
        <v>0</v>
      </c>
      <c r="J296" s="103">
        <v>0</v>
      </c>
      <c r="K296" s="103">
        <v>0</v>
      </c>
      <c r="L296" s="103">
        <v>0</v>
      </c>
      <c r="M296" s="103">
        <v>0</v>
      </c>
      <c r="N296" s="103">
        <v>0</v>
      </c>
      <c r="O296" s="103">
        <v>0</v>
      </c>
    </row>
    <row r="297" spans="1:15" ht="16.5" customHeight="1">
      <c r="A297" s="94">
        <v>293</v>
      </c>
      <c r="B297" s="100" t="s">
        <v>133</v>
      </c>
      <c r="C297" s="99">
        <f>SUM(D297:O297)</f>
        <v>0</v>
      </c>
      <c r="D297" s="103">
        <v>0</v>
      </c>
      <c r="E297" s="103">
        <v>0</v>
      </c>
      <c r="F297" s="103">
        <v>0</v>
      </c>
      <c r="G297" s="103">
        <v>0</v>
      </c>
      <c r="H297" s="103">
        <v>0</v>
      </c>
      <c r="I297" s="103">
        <v>0</v>
      </c>
      <c r="J297" s="103">
        <v>0</v>
      </c>
      <c r="K297" s="103">
        <v>0</v>
      </c>
      <c r="L297" s="103">
        <v>0</v>
      </c>
      <c r="M297" s="103">
        <v>0</v>
      </c>
      <c r="N297" s="103">
        <v>0</v>
      </c>
      <c r="O297" s="103">
        <v>0</v>
      </c>
    </row>
    <row r="298" spans="1:15" ht="16.5" customHeight="1">
      <c r="A298" s="94">
        <v>294</v>
      </c>
      <c r="B298" s="100" t="s">
        <v>132</v>
      </c>
      <c r="C298" s="99">
        <f>SUM(D298:O298)</f>
        <v>0</v>
      </c>
      <c r="D298" s="103">
        <v>0</v>
      </c>
      <c r="E298" s="103">
        <v>0</v>
      </c>
      <c r="F298" s="103">
        <v>0</v>
      </c>
      <c r="G298" s="103">
        <v>0</v>
      </c>
      <c r="H298" s="103">
        <v>0</v>
      </c>
      <c r="I298" s="103">
        <v>0</v>
      </c>
      <c r="J298" s="103">
        <v>0</v>
      </c>
      <c r="K298" s="103">
        <v>0</v>
      </c>
      <c r="L298" s="103">
        <v>0</v>
      </c>
      <c r="M298" s="103">
        <v>0</v>
      </c>
      <c r="N298" s="103">
        <v>0</v>
      </c>
      <c r="O298" s="103">
        <v>0</v>
      </c>
    </row>
    <row r="299" spans="1:15" ht="16.5" customHeight="1">
      <c r="A299" s="94">
        <v>295</v>
      </c>
      <c r="B299" s="100" t="s">
        <v>131</v>
      </c>
      <c r="C299" s="99">
        <f>SUM(D299:O299)</f>
        <v>0</v>
      </c>
      <c r="D299" s="103">
        <v>0</v>
      </c>
      <c r="E299" s="103">
        <v>0</v>
      </c>
      <c r="F299" s="103">
        <v>0</v>
      </c>
      <c r="G299" s="103">
        <v>0</v>
      </c>
      <c r="H299" s="103">
        <v>0</v>
      </c>
      <c r="I299" s="103">
        <v>0</v>
      </c>
      <c r="J299" s="103">
        <v>0</v>
      </c>
      <c r="K299" s="103">
        <v>0</v>
      </c>
      <c r="L299" s="103">
        <v>0</v>
      </c>
      <c r="M299" s="103">
        <v>0</v>
      </c>
      <c r="N299" s="103">
        <v>0</v>
      </c>
      <c r="O299" s="103">
        <v>0</v>
      </c>
    </row>
    <row r="300" spans="1:15" ht="16.5" customHeight="1">
      <c r="A300" s="94">
        <v>296</v>
      </c>
      <c r="B300" s="100" t="s">
        <v>130</v>
      </c>
      <c r="C300" s="99">
        <f>SUM(D300:O300)</f>
        <v>3</v>
      </c>
      <c r="D300" s="103">
        <v>0</v>
      </c>
      <c r="E300" s="103">
        <v>1</v>
      </c>
      <c r="F300" s="103">
        <v>1</v>
      </c>
      <c r="G300" s="103">
        <v>0</v>
      </c>
      <c r="H300" s="103">
        <v>0</v>
      </c>
      <c r="I300" s="103">
        <v>0</v>
      </c>
      <c r="J300" s="103">
        <v>0</v>
      </c>
      <c r="K300" s="103">
        <v>1</v>
      </c>
      <c r="L300" s="103">
        <v>0</v>
      </c>
      <c r="M300" s="103">
        <v>0</v>
      </c>
      <c r="N300" s="103">
        <v>0</v>
      </c>
      <c r="O300" s="103">
        <v>0</v>
      </c>
    </row>
    <row r="301" spans="1:15" ht="16.5" customHeight="1">
      <c r="A301" s="94">
        <v>297</v>
      </c>
      <c r="B301" s="100" t="s">
        <v>129</v>
      </c>
      <c r="C301" s="99">
        <f>SUM(D301:O301)</f>
        <v>0</v>
      </c>
      <c r="D301" s="103">
        <v>0</v>
      </c>
      <c r="E301" s="103">
        <v>0</v>
      </c>
      <c r="F301" s="103">
        <v>0</v>
      </c>
      <c r="G301" s="103">
        <v>0</v>
      </c>
      <c r="H301" s="103">
        <v>0</v>
      </c>
      <c r="I301" s="103">
        <v>0</v>
      </c>
      <c r="J301" s="103">
        <v>0</v>
      </c>
      <c r="K301" s="103">
        <v>0</v>
      </c>
      <c r="L301" s="103">
        <v>0</v>
      </c>
      <c r="M301" s="103">
        <v>0</v>
      </c>
      <c r="N301" s="103">
        <v>0</v>
      </c>
      <c r="O301" s="103">
        <v>0</v>
      </c>
    </row>
    <row r="302" spans="1:15" ht="16.5" customHeight="1">
      <c r="A302" s="94">
        <v>298</v>
      </c>
      <c r="B302" s="100" t="s">
        <v>128</v>
      </c>
      <c r="C302" s="99">
        <f>SUM(D302:O302)</f>
        <v>0</v>
      </c>
      <c r="D302" s="103">
        <v>0</v>
      </c>
      <c r="E302" s="103">
        <v>0</v>
      </c>
      <c r="F302" s="103">
        <v>0</v>
      </c>
      <c r="G302" s="103">
        <v>0</v>
      </c>
      <c r="H302" s="103">
        <v>0</v>
      </c>
      <c r="I302" s="103">
        <v>0</v>
      </c>
      <c r="J302" s="103">
        <v>0</v>
      </c>
      <c r="K302" s="103">
        <v>0</v>
      </c>
      <c r="L302" s="103">
        <v>0</v>
      </c>
      <c r="M302" s="103">
        <v>0</v>
      </c>
      <c r="N302" s="103">
        <v>0</v>
      </c>
      <c r="O302" s="103">
        <v>0</v>
      </c>
    </row>
    <row r="303" spans="1:15" ht="16.5" customHeight="1">
      <c r="A303" s="94">
        <v>299</v>
      </c>
      <c r="B303" s="100" t="s">
        <v>127</v>
      </c>
      <c r="C303" s="99">
        <f>SUM(D303:O303)</f>
        <v>0</v>
      </c>
      <c r="D303" s="103">
        <v>0</v>
      </c>
      <c r="E303" s="103">
        <v>0</v>
      </c>
      <c r="F303" s="103">
        <v>0</v>
      </c>
      <c r="G303" s="103">
        <v>0</v>
      </c>
      <c r="H303" s="103">
        <v>0</v>
      </c>
      <c r="I303" s="103">
        <v>0</v>
      </c>
      <c r="J303" s="103">
        <v>0</v>
      </c>
      <c r="K303" s="103">
        <v>0</v>
      </c>
      <c r="L303" s="103">
        <v>0</v>
      </c>
      <c r="M303" s="103">
        <v>0</v>
      </c>
      <c r="N303" s="103">
        <v>0</v>
      </c>
      <c r="O303" s="103">
        <v>0</v>
      </c>
    </row>
    <row r="304" spans="1:15" ht="16.5" customHeight="1">
      <c r="A304" s="94">
        <v>300</v>
      </c>
      <c r="B304" s="100" t="s">
        <v>126</v>
      </c>
      <c r="C304" s="99">
        <f>SUM(D304:O304)</f>
        <v>26</v>
      </c>
      <c r="D304" s="103">
        <v>4</v>
      </c>
      <c r="E304" s="103">
        <v>3</v>
      </c>
      <c r="F304" s="103">
        <v>2</v>
      </c>
      <c r="G304" s="103">
        <v>3</v>
      </c>
      <c r="H304" s="103">
        <v>3</v>
      </c>
      <c r="I304" s="103">
        <v>1</v>
      </c>
      <c r="J304" s="103">
        <v>1</v>
      </c>
      <c r="K304" s="103">
        <v>3</v>
      </c>
      <c r="L304" s="103">
        <v>0</v>
      </c>
      <c r="M304" s="103">
        <v>4</v>
      </c>
      <c r="N304" s="103">
        <v>1</v>
      </c>
      <c r="O304" s="103">
        <v>1</v>
      </c>
    </row>
    <row r="305" spans="1:15" ht="16.5" customHeight="1">
      <c r="A305" s="94">
        <v>301</v>
      </c>
      <c r="B305" s="100" t="s">
        <v>125</v>
      </c>
      <c r="C305" s="99">
        <f>SUM(D305:O305)</f>
        <v>2</v>
      </c>
      <c r="D305" s="103">
        <v>0</v>
      </c>
      <c r="E305" s="103">
        <v>0</v>
      </c>
      <c r="F305" s="103">
        <v>1</v>
      </c>
      <c r="G305" s="103">
        <v>0</v>
      </c>
      <c r="H305" s="103">
        <v>0</v>
      </c>
      <c r="I305" s="103">
        <v>0</v>
      </c>
      <c r="J305" s="103">
        <v>0</v>
      </c>
      <c r="K305" s="103">
        <v>0</v>
      </c>
      <c r="L305" s="103">
        <v>0</v>
      </c>
      <c r="M305" s="103">
        <v>0</v>
      </c>
      <c r="N305" s="103">
        <v>0</v>
      </c>
      <c r="O305" s="103">
        <v>1</v>
      </c>
    </row>
    <row r="306" spans="1:15" ht="16.5" customHeight="1">
      <c r="A306" s="94">
        <v>302</v>
      </c>
      <c r="B306" s="100" t="s">
        <v>124</v>
      </c>
      <c r="C306" s="99">
        <f>SUM(D306:O306)</f>
        <v>3</v>
      </c>
      <c r="D306" s="103">
        <v>0</v>
      </c>
      <c r="E306" s="103">
        <v>2</v>
      </c>
      <c r="F306" s="103">
        <v>0</v>
      </c>
      <c r="G306" s="103">
        <v>1</v>
      </c>
      <c r="H306" s="103">
        <v>0</v>
      </c>
      <c r="I306" s="103">
        <v>0</v>
      </c>
      <c r="J306" s="103">
        <v>0</v>
      </c>
      <c r="K306" s="103">
        <v>0</v>
      </c>
      <c r="L306" s="103">
        <v>0</v>
      </c>
      <c r="M306" s="103">
        <v>0</v>
      </c>
      <c r="N306" s="103">
        <v>0</v>
      </c>
      <c r="O306" s="103">
        <v>0</v>
      </c>
    </row>
    <row r="307" spans="1:15" ht="16.5" customHeight="1">
      <c r="A307" s="94">
        <v>303</v>
      </c>
      <c r="B307" s="100" t="s">
        <v>123</v>
      </c>
      <c r="C307" s="99">
        <f>SUM(D307:O307)</f>
        <v>0</v>
      </c>
      <c r="D307" s="103">
        <v>0</v>
      </c>
      <c r="E307" s="103">
        <v>0</v>
      </c>
      <c r="F307" s="103">
        <v>0</v>
      </c>
      <c r="G307" s="103">
        <v>0</v>
      </c>
      <c r="H307" s="103">
        <v>0</v>
      </c>
      <c r="I307" s="103">
        <v>0</v>
      </c>
      <c r="J307" s="103">
        <v>0</v>
      </c>
      <c r="K307" s="103">
        <v>0</v>
      </c>
      <c r="L307" s="103">
        <v>0</v>
      </c>
      <c r="M307" s="103">
        <v>0</v>
      </c>
      <c r="N307" s="103">
        <v>0</v>
      </c>
      <c r="O307" s="103">
        <v>0</v>
      </c>
    </row>
    <row r="308" spans="1:15" ht="16.5" customHeight="1">
      <c r="A308" s="94">
        <v>304</v>
      </c>
      <c r="B308" s="100" t="s">
        <v>122</v>
      </c>
      <c r="C308" s="99">
        <f>SUM(D308:O308)</f>
        <v>0</v>
      </c>
      <c r="D308" s="103">
        <v>0</v>
      </c>
      <c r="E308" s="103">
        <v>0</v>
      </c>
      <c r="F308" s="103">
        <v>0</v>
      </c>
      <c r="G308" s="103">
        <v>0</v>
      </c>
      <c r="H308" s="103">
        <v>0</v>
      </c>
      <c r="I308" s="103">
        <v>0</v>
      </c>
      <c r="J308" s="103">
        <v>0</v>
      </c>
      <c r="K308" s="103">
        <v>0</v>
      </c>
      <c r="L308" s="103">
        <v>0</v>
      </c>
      <c r="M308" s="103">
        <v>0</v>
      </c>
      <c r="N308" s="103">
        <v>0</v>
      </c>
      <c r="O308" s="103">
        <v>0</v>
      </c>
    </row>
    <row r="309" spans="1:15" ht="16.5" customHeight="1">
      <c r="A309" s="94">
        <v>305</v>
      </c>
      <c r="B309" s="100" t="s">
        <v>121</v>
      </c>
      <c r="C309" s="99">
        <f>SUM(D309:O309)</f>
        <v>0</v>
      </c>
      <c r="D309" s="103">
        <v>0</v>
      </c>
      <c r="E309" s="103">
        <v>0</v>
      </c>
      <c r="F309" s="103">
        <v>0</v>
      </c>
      <c r="G309" s="103">
        <v>0</v>
      </c>
      <c r="H309" s="103">
        <v>0</v>
      </c>
      <c r="I309" s="103">
        <v>0</v>
      </c>
      <c r="J309" s="103">
        <v>0</v>
      </c>
      <c r="K309" s="103">
        <v>0</v>
      </c>
      <c r="L309" s="103">
        <v>0</v>
      </c>
      <c r="M309" s="103">
        <v>0</v>
      </c>
      <c r="N309" s="103">
        <v>0</v>
      </c>
      <c r="O309" s="103">
        <v>0</v>
      </c>
    </row>
    <row r="310" spans="1:15" ht="16.5" customHeight="1">
      <c r="A310" s="94">
        <v>306</v>
      </c>
      <c r="B310" s="100" t="s">
        <v>120</v>
      </c>
      <c r="C310" s="99">
        <f>SUM(D310:O310)</f>
        <v>65</v>
      </c>
      <c r="D310" s="103">
        <v>15</v>
      </c>
      <c r="E310" s="103">
        <v>9</v>
      </c>
      <c r="F310" s="103">
        <v>3</v>
      </c>
      <c r="G310" s="103">
        <v>5</v>
      </c>
      <c r="H310" s="103">
        <v>0</v>
      </c>
      <c r="I310" s="103">
        <v>2</v>
      </c>
      <c r="J310" s="103">
        <v>2</v>
      </c>
      <c r="K310" s="103">
        <v>1</v>
      </c>
      <c r="L310" s="103">
        <v>5</v>
      </c>
      <c r="M310" s="103">
        <v>10</v>
      </c>
      <c r="N310" s="103">
        <v>3</v>
      </c>
      <c r="O310" s="103">
        <v>10</v>
      </c>
    </row>
    <row r="311" spans="1:15" ht="16.5" customHeight="1">
      <c r="A311" s="94">
        <v>307</v>
      </c>
      <c r="B311" s="100" t="s">
        <v>119</v>
      </c>
      <c r="C311" s="99">
        <f>SUM(D311:O311)</f>
        <v>0</v>
      </c>
      <c r="D311" s="99">
        <v>0</v>
      </c>
      <c r="E311" s="99">
        <v>0</v>
      </c>
      <c r="F311" s="99">
        <v>0</v>
      </c>
      <c r="G311" s="99">
        <v>0</v>
      </c>
      <c r="H311" s="99">
        <v>0</v>
      </c>
      <c r="I311" s="99">
        <v>0</v>
      </c>
      <c r="J311" s="99">
        <v>0</v>
      </c>
      <c r="K311" s="99">
        <v>0</v>
      </c>
      <c r="L311" s="99">
        <v>0</v>
      </c>
      <c r="M311" s="99">
        <v>0</v>
      </c>
      <c r="N311" s="99">
        <v>0</v>
      </c>
      <c r="O311" s="99">
        <v>0</v>
      </c>
    </row>
    <row r="312" spans="1:15" ht="16.5" customHeight="1">
      <c r="A312" s="94">
        <v>308</v>
      </c>
      <c r="B312" s="100" t="s">
        <v>118</v>
      </c>
      <c r="C312" s="99">
        <f>SUM(D312:O312)</f>
        <v>0</v>
      </c>
      <c r="D312" s="99">
        <v>0</v>
      </c>
      <c r="E312" s="99">
        <v>0</v>
      </c>
      <c r="F312" s="99">
        <v>0</v>
      </c>
      <c r="G312" s="99">
        <v>0</v>
      </c>
      <c r="H312" s="99">
        <v>0</v>
      </c>
      <c r="I312" s="99">
        <v>0</v>
      </c>
      <c r="J312" s="99">
        <v>0</v>
      </c>
      <c r="K312" s="99">
        <v>0</v>
      </c>
      <c r="L312" s="99">
        <v>0</v>
      </c>
      <c r="M312" s="99">
        <v>0</v>
      </c>
      <c r="N312" s="99">
        <v>0</v>
      </c>
      <c r="O312" s="99">
        <v>0</v>
      </c>
    </row>
    <row r="313" spans="1:15" ht="16.5" customHeight="1">
      <c r="A313" s="94">
        <v>309</v>
      </c>
      <c r="B313" s="100" t="s">
        <v>117</v>
      </c>
      <c r="C313" s="99">
        <f>SUM(D313:O313)</f>
        <v>0</v>
      </c>
      <c r="D313" s="99">
        <v>0</v>
      </c>
      <c r="E313" s="99">
        <v>0</v>
      </c>
      <c r="F313" s="99">
        <v>0</v>
      </c>
      <c r="G313" s="99">
        <v>0</v>
      </c>
      <c r="H313" s="99">
        <v>0</v>
      </c>
      <c r="I313" s="99">
        <v>0</v>
      </c>
      <c r="J313" s="99">
        <v>0</v>
      </c>
      <c r="K313" s="99">
        <v>0</v>
      </c>
      <c r="L313" s="99">
        <v>0</v>
      </c>
      <c r="M313" s="99">
        <v>0</v>
      </c>
      <c r="N313" s="99">
        <v>0</v>
      </c>
      <c r="O313" s="99">
        <v>0</v>
      </c>
    </row>
    <row r="314" spans="1:15" ht="16.5" customHeight="1">
      <c r="A314" s="94">
        <v>310</v>
      </c>
      <c r="B314" s="100" t="s">
        <v>116</v>
      </c>
      <c r="C314" s="99">
        <f>SUM(D314:O314)</f>
        <v>0</v>
      </c>
      <c r="D314" s="99">
        <v>0</v>
      </c>
      <c r="E314" s="99">
        <v>0</v>
      </c>
      <c r="F314" s="99">
        <v>0</v>
      </c>
      <c r="G314" s="99">
        <v>0</v>
      </c>
      <c r="H314" s="99">
        <v>0</v>
      </c>
      <c r="I314" s="99">
        <v>0</v>
      </c>
      <c r="J314" s="99">
        <v>0</v>
      </c>
      <c r="K314" s="99">
        <v>0</v>
      </c>
      <c r="L314" s="99">
        <v>0</v>
      </c>
      <c r="M314" s="99">
        <v>0</v>
      </c>
      <c r="N314" s="99">
        <v>0</v>
      </c>
      <c r="O314" s="99">
        <v>0</v>
      </c>
    </row>
    <row r="315" spans="1:15" ht="16.5" customHeight="1">
      <c r="A315" s="94">
        <v>311</v>
      </c>
      <c r="B315" s="100" t="s">
        <v>115</v>
      </c>
      <c r="C315" s="99">
        <f>SUM(D315:O315)</f>
        <v>0</v>
      </c>
      <c r="D315" s="99">
        <v>0</v>
      </c>
      <c r="E315" s="99">
        <v>0</v>
      </c>
      <c r="F315" s="99">
        <v>0</v>
      </c>
      <c r="G315" s="99">
        <v>0</v>
      </c>
      <c r="H315" s="99">
        <v>0</v>
      </c>
      <c r="I315" s="99">
        <v>0</v>
      </c>
      <c r="J315" s="99">
        <v>0</v>
      </c>
      <c r="K315" s="99">
        <v>0</v>
      </c>
      <c r="L315" s="99">
        <v>0</v>
      </c>
      <c r="M315" s="99">
        <v>0</v>
      </c>
      <c r="N315" s="99">
        <v>0</v>
      </c>
      <c r="O315" s="99">
        <v>0</v>
      </c>
    </row>
    <row r="316" spans="1:15" ht="16.5" customHeight="1">
      <c r="A316" s="94">
        <v>312</v>
      </c>
      <c r="B316" s="100" t="s">
        <v>114</v>
      </c>
      <c r="C316" s="99">
        <f>SUM(D316:O316)</f>
        <v>0</v>
      </c>
      <c r="D316" s="99">
        <v>0</v>
      </c>
      <c r="E316" s="99">
        <v>0</v>
      </c>
      <c r="F316" s="99">
        <v>0</v>
      </c>
      <c r="G316" s="99">
        <v>0</v>
      </c>
      <c r="H316" s="99">
        <v>0</v>
      </c>
      <c r="I316" s="99">
        <v>0</v>
      </c>
      <c r="J316" s="99">
        <v>0</v>
      </c>
      <c r="K316" s="99">
        <v>0</v>
      </c>
      <c r="L316" s="99">
        <v>0</v>
      </c>
      <c r="M316" s="99">
        <v>0</v>
      </c>
      <c r="N316" s="99">
        <v>0</v>
      </c>
      <c r="O316" s="99">
        <v>0</v>
      </c>
    </row>
    <row r="317" spans="1:15" ht="16.5" customHeight="1">
      <c r="A317" s="94">
        <v>313</v>
      </c>
      <c r="B317" s="100" t="s">
        <v>113</v>
      </c>
      <c r="C317" s="99">
        <f>SUM(D317:O317)</f>
        <v>0</v>
      </c>
      <c r="D317" s="99">
        <v>0</v>
      </c>
      <c r="E317" s="99">
        <v>0</v>
      </c>
      <c r="F317" s="99">
        <v>0</v>
      </c>
      <c r="G317" s="99">
        <v>0</v>
      </c>
      <c r="H317" s="99">
        <v>0</v>
      </c>
      <c r="I317" s="99">
        <v>0</v>
      </c>
      <c r="J317" s="99">
        <v>0</v>
      </c>
      <c r="K317" s="99">
        <v>0</v>
      </c>
      <c r="L317" s="99">
        <v>0</v>
      </c>
      <c r="M317" s="99">
        <v>0</v>
      </c>
      <c r="N317" s="99">
        <v>0</v>
      </c>
      <c r="O317" s="99">
        <v>0</v>
      </c>
    </row>
    <row r="318" spans="1:15" ht="16.5" customHeight="1">
      <c r="A318" s="94">
        <v>314</v>
      </c>
      <c r="B318" s="100" t="s">
        <v>112</v>
      </c>
      <c r="C318" s="99">
        <f>SUM(D318:O318)</f>
        <v>0</v>
      </c>
      <c r="D318" s="99">
        <v>0</v>
      </c>
      <c r="E318" s="99">
        <v>0</v>
      </c>
      <c r="F318" s="99">
        <v>0</v>
      </c>
      <c r="G318" s="99">
        <v>0</v>
      </c>
      <c r="H318" s="99">
        <v>0</v>
      </c>
      <c r="I318" s="99">
        <v>0</v>
      </c>
      <c r="J318" s="99">
        <v>0</v>
      </c>
      <c r="K318" s="99">
        <v>0</v>
      </c>
      <c r="L318" s="99">
        <v>0</v>
      </c>
      <c r="M318" s="99">
        <v>0</v>
      </c>
      <c r="N318" s="99">
        <v>0</v>
      </c>
      <c r="O318" s="99">
        <v>0</v>
      </c>
    </row>
    <row r="319" spans="1:15" ht="16.5" customHeight="1">
      <c r="A319" s="94">
        <v>315</v>
      </c>
      <c r="B319" s="102" t="s">
        <v>111</v>
      </c>
      <c r="C319" s="99">
        <f>SUM(D319:O319)</f>
        <v>0</v>
      </c>
      <c r="D319" s="99">
        <v>0</v>
      </c>
      <c r="E319" s="99">
        <v>0</v>
      </c>
      <c r="F319" s="99">
        <v>0</v>
      </c>
      <c r="G319" s="99">
        <v>0</v>
      </c>
      <c r="H319" s="99">
        <v>0</v>
      </c>
      <c r="I319" s="99">
        <v>0</v>
      </c>
      <c r="J319" s="99">
        <v>0</v>
      </c>
      <c r="K319" s="99">
        <v>0</v>
      </c>
      <c r="L319" s="99">
        <v>0</v>
      </c>
      <c r="M319" s="99">
        <v>0</v>
      </c>
      <c r="N319" s="99">
        <v>0</v>
      </c>
      <c r="O319" s="99">
        <v>0</v>
      </c>
    </row>
    <row r="320" spans="1:15" ht="16.5" customHeight="1">
      <c r="A320" s="94">
        <v>316</v>
      </c>
      <c r="B320" s="100" t="s">
        <v>110</v>
      </c>
      <c r="C320" s="99">
        <f>SUM(D320:O320)</f>
        <v>0</v>
      </c>
      <c r="D320" s="99">
        <v>0</v>
      </c>
      <c r="E320" s="99">
        <v>0</v>
      </c>
      <c r="F320" s="99">
        <v>0</v>
      </c>
      <c r="G320" s="99">
        <v>0</v>
      </c>
      <c r="H320" s="99">
        <v>0</v>
      </c>
      <c r="I320" s="99">
        <v>0</v>
      </c>
      <c r="J320" s="99">
        <v>0</v>
      </c>
      <c r="K320" s="99">
        <v>0</v>
      </c>
      <c r="L320" s="99">
        <v>0</v>
      </c>
      <c r="M320" s="99">
        <v>0</v>
      </c>
      <c r="N320" s="99">
        <v>0</v>
      </c>
      <c r="O320" s="99">
        <v>0</v>
      </c>
    </row>
    <row r="321" spans="1:15" ht="16.5" customHeight="1">
      <c r="A321" s="94">
        <v>317</v>
      </c>
      <c r="B321" s="100" t="s">
        <v>109</v>
      </c>
      <c r="C321" s="99">
        <f>SUM(D321:O321)</f>
        <v>0</v>
      </c>
      <c r="D321" s="99">
        <v>0</v>
      </c>
      <c r="E321" s="99">
        <v>0</v>
      </c>
      <c r="F321" s="99">
        <v>0</v>
      </c>
      <c r="G321" s="99">
        <v>0</v>
      </c>
      <c r="H321" s="99">
        <v>0</v>
      </c>
      <c r="I321" s="99">
        <v>0</v>
      </c>
      <c r="J321" s="99">
        <v>0</v>
      </c>
      <c r="K321" s="99">
        <v>0</v>
      </c>
      <c r="L321" s="99">
        <v>0</v>
      </c>
      <c r="M321" s="99">
        <v>0</v>
      </c>
      <c r="N321" s="99">
        <v>0</v>
      </c>
      <c r="O321" s="99">
        <v>0</v>
      </c>
    </row>
    <row r="322" spans="1:15" ht="16.5" customHeight="1">
      <c r="A322" s="94">
        <v>318</v>
      </c>
      <c r="B322" s="100" t="s">
        <v>108</v>
      </c>
      <c r="C322" s="99">
        <f>SUM(D322:O322)</f>
        <v>2</v>
      </c>
      <c r="D322" s="99">
        <v>1</v>
      </c>
      <c r="E322" s="99">
        <v>1</v>
      </c>
      <c r="F322" s="99">
        <v>0</v>
      </c>
      <c r="G322" s="99">
        <v>0</v>
      </c>
      <c r="H322" s="99">
        <v>0</v>
      </c>
      <c r="I322" s="99">
        <v>0</v>
      </c>
      <c r="J322" s="99">
        <v>0</v>
      </c>
      <c r="K322" s="99">
        <v>0</v>
      </c>
      <c r="L322" s="99">
        <v>0</v>
      </c>
      <c r="M322" s="99">
        <v>0</v>
      </c>
      <c r="N322" s="99">
        <v>0</v>
      </c>
      <c r="O322" s="99">
        <v>0</v>
      </c>
    </row>
    <row r="323" spans="1:15" ht="16.5" customHeight="1">
      <c r="A323" s="94">
        <v>319</v>
      </c>
      <c r="B323" s="100" t="s">
        <v>107</v>
      </c>
      <c r="C323" s="99">
        <f>SUM(D323:O323)</f>
        <v>0</v>
      </c>
      <c r="D323" s="99">
        <v>0</v>
      </c>
      <c r="E323" s="99">
        <v>0</v>
      </c>
      <c r="F323" s="99">
        <v>0</v>
      </c>
      <c r="G323" s="99">
        <v>0</v>
      </c>
      <c r="H323" s="99">
        <v>0</v>
      </c>
      <c r="I323" s="99">
        <v>0</v>
      </c>
      <c r="J323" s="99">
        <v>0</v>
      </c>
      <c r="K323" s="99">
        <v>0</v>
      </c>
      <c r="L323" s="99">
        <v>0</v>
      </c>
      <c r="M323" s="99">
        <v>0</v>
      </c>
      <c r="N323" s="99">
        <v>0</v>
      </c>
      <c r="O323" s="99">
        <v>0</v>
      </c>
    </row>
    <row r="324" spans="1:15" ht="16.5" customHeight="1">
      <c r="A324" s="94">
        <v>320</v>
      </c>
      <c r="B324" s="101" t="s">
        <v>106</v>
      </c>
      <c r="C324" s="99">
        <f>SUM(D324:O324)</f>
        <v>0</v>
      </c>
      <c r="D324" s="99">
        <v>0</v>
      </c>
      <c r="E324" s="99">
        <v>0</v>
      </c>
      <c r="F324" s="99">
        <v>0</v>
      </c>
      <c r="G324" s="99">
        <v>0</v>
      </c>
      <c r="H324" s="99">
        <v>0</v>
      </c>
      <c r="I324" s="99">
        <v>0</v>
      </c>
      <c r="J324" s="99">
        <v>0</v>
      </c>
      <c r="K324" s="99">
        <v>0</v>
      </c>
      <c r="L324" s="99">
        <v>0</v>
      </c>
      <c r="M324" s="99">
        <v>0</v>
      </c>
      <c r="N324" s="99">
        <v>0</v>
      </c>
      <c r="O324" s="99">
        <v>0</v>
      </c>
    </row>
    <row r="325" spans="1:15" ht="16.5" customHeight="1">
      <c r="A325" s="94">
        <v>321</v>
      </c>
      <c r="B325" s="100" t="s">
        <v>105</v>
      </c>
      <c r="C325" s="99">
        <f>SUM(D325:O325)</f>
        <v>0</v>
      </c>
      <c r="D325" s="99">
        <v>0</v>
      </c>
      <c r="E325" s="99">
        <v>0</v>
      </c>
      <c r="F325" s="99">
        <v>0</v>
      </c>
      <c r="G325" s="99">
        <v>0</v>
      </c>
      <c r="H325" s="99">
        <v>0</v>
      </c>
      <c r="I325" s="99">
        <v>0</v>
      </c>
      <c r="J325" s="99">
        <v>0</v>
      </c>
      <c r="K325" s="99">
        <v>0</v>
      </c>
      <c r="L325" s="99">
        <v>0</v>
      </c>
      <c r="M325" s="99">
        <v>0</v>
      </c>
      <c r="N325" s="99">
        <v>0</v>
      </c>
      <c r="O325" s="99">
        <v>0</v>
      </c>
    </row>
    <row r="326" spans="1:15" ht="16.5" customHeight="1">
      <c r="A326" s="94">
        <v>322</v>
      </c>
      <c r="B326" s="100" t="s">
        <v>104</v>
      </c>
      <c r="C326" s="99">
        <f>SUM(D326:O326)</f>
        <v>0</v>
      </c>
      <c r="D326" s="99">
        <v>0</v>
      </c>
      <c r="E326" s="99">
        <v>0</v>
      </c>
      <c r="F326" s="99">
        <v>0</v>
      </c>
      <c r="G326" s="99">
        <v>0</v>
      </c>
      <c r="H326" s="99">
        <v>0</v>
      </c>
      <c r="I326" s="99">
        <v>0</v>
      </c>
      <c r="J326" s="99">
        <v>0</v>
      </c>
      <c r="K326" s="99">
        <v>0</v>
      </c>
      <c r="L326" s="99">
        <v>0</v>
      </c>
      <c r="M326" s="99">
        <v>0</v>
      </c>
      <c r="N326" s="99">
        <v>0</v>
      </c>
      <c r="O326" s="99">
        <v>0</v>
      </c>
    </row>
    <row r="327" spans="1:15" ht="16.5" customHeight="1">
      <c r="A327" s="94">
        <v>323</v>
      </c>
      <c r="B327" s="100" t="s">
        <v>103</v>
      </c>
      <c r="C327" s="99">
        <f>SUM(D327:O327)</f>
        <v>0</v>
      </c>
      <c r="D327" s="99">
        <v>0</v>
      </c>
      <c r="E327" s="99">
        <v>0</v>
      </c>
      <c r="F327" s="99">
        <v>0</v>
      </c>
      <c r="G327" s="99">
        <v>0</v>
      </c>
      <c r="H327" s="99">
        <v>0</v>
      </c>
      <c r="I327" s="99">
        <v>0</v>
      </c>
      <c r="J327" s="99">
        <v>0</v>
      </c>
      <c r="K327" s="99">
        <v>0</v>
      </c>
      <c r="L327" s="99">
        <v>0</v>
      </c>
      <c r="M327" s="99">
        <v>0</v>
      </c>
      <c r="N327" s="99">
        <v>0</v>
      </c>
      <c r="O327" s="99">
        <v>0</v>
      </c>
    </row>
    <row r="328" spans="1:15" ht="16.5" customHeight="1">
      <c r="A328" s="94">
        <v>324</v>
      </c>
      <c r="B328" s="100" t="s">
        <v>102</v>
      </c>
      <c r="C328" s="99">
        <f>SUM(D328:O328)</f>
        <v>0</v>
      </c>
      <c r="D328" s="99">
        <v>0</v>
      </c>
      <c r="E328" s="99">
        <v>0</v>
      </c>
      <c r="F328" s="99">
        <v>0</v>
      </c>
      <c r="G328" s="99">
        <v>0</v>
      </c>
      <c r="H328" s="99">
        <v>0</v>
      </c>
      <c r="I328" s="99">
        <v>0</v>
      </c>
      <c r="J328" s="99">
        <v>0</v>
      </c>
      <c r="K328" s="99">
        <v>0</v>
      </c>
      <c r="L328" s="99">
        <v>0</v>
      </c>
      <c r="M328" s="99">
        <v>0</v>
      </c>
      <c r="N328" s="99">
        <v>0</v>
      </c>
      <c r="O328" s="99">
        <v>0</v>
      </c>
    </row>
    <row r="329" spans="1:15" ht="16.5" customHeight="1">
      <c r="A329" s="94">
        <v>325</v>
      </c>
      <c r="B329" s="100" t="s">
        <v>101</v>
      </c>
      <c r="C329" s="99">
        <f>SUM(D329:O329)</f>
        <v>0</v>
      </c>
      <c r="D329" s="99">
        <v>0</v>
      </c>
      <c r="E329" s="99">
        <v>0</v>
      </c>
      <c r="F329" s="99">
        <v>0</v>
      </c>
      <c r="G329" s="99">
        <v>0</v>
      </c>
      <c r="H329" s="99">
        <v>0</v>
      </c>
      <c r="I329" s="99">
        <v>0</v>
      </c>
      <c r="J329" s="99">
        <v>0</v>
      </c>
      <c r="K329" s="99">
        <v>0</v>
      </c>
      <c r="L329" s="99">
        <v>0</v>
      </c>
      <c r="M329" s="99">
        <v>0</v>
      </c>
      <c r="N329" s="99">
        <v>0</v>
      </c>
      <c r="O329" s="99">
        <v>0</v>
      </c>
    </row>
    <row r="330" spans="1:15" ht="16.5" customHeight="1">
      <c r="A330" s="94">
        <v>326</v>
      </c>
      <c r="B330" s="100" t="s">
        <v>100</v>
      </c>
      <c r="C330" s="99">
        <f>SUM(D330:O330)</f>
        <v>0</v>
      </c>
      <c r="D330" s="99">
        <v>0</v>
      </c>
      <c r="E330" s="99">
        <v>0</v>
      </c>
      <c r="F330" s="99">
        <v>0</v>
      </c>
      <c r="G330" s="99">
        <v>0</v>
      </c>
      <c r="H330" s="99">
        <v>0</v>
      </c>
      <c r="I330" s="99">
        <v>0</v>
      </c>
      <c r="J330" s="99">
        <v>0</v>
      </c>
      <c r="K330" s="99">
        <v>0</v>
      </c>
      <c r="L330" s="99">
        <v>0</v>
      </c>
      <c r="M330" s="99">
        <v>0</v>
      </c>
      <c r="N330" s="99">
        <v>0</v>
      </c>
      <c r="O330" s="99">
        <v>0</v>
      </c>
    </row>
    <row r="331" spans="1:15" ht="16.5" customHeight="1">
      <c r="A331" s="94">
        <v>327</v>
      </c>
      <c r="B331" s="100" t="s">
        <v>99</v>
      </c>
      <c r="C331" s="99">
        <f>SUM(D331:O331)</f>
        <v>0</v>
      </c>
      <c r="D331" s="99">
        <v>0</v>
      </c>
      <c r="E331" s="99">
        <v>0</v>
      </c>
      <c r="F331" s="99">
        <v>0</v>
      </c>
      <c r="G331" s="99">
        <v>0</v>
      </c>
      <c r="H331" s="99">
        <v>0</v>
      </c>
      <c r="I331" s="99">
        <v>0</v>
      </c>
      <c r="J331" s="99">
        <v>0</v>
      </c>
      <c r="K331" s="99">
        <v>0</v>
      </c>
      <c r="L331" s="99">
        <v>0</v>
      </c>
      <c r="M331" s="99">
        <v>0</v>
      </c>
      <c r="N331" s="99">
        <v>0</v>
      </c>
      <c r="O331" s="99">
        <v>0</v>
      </c>
    </row>
    <row r="332" spans="1:15" ht="16.5" customHeight="1">
      <c r="A332" s="94">
        <v>328</v>
      </c>
      <c r="B332" s="100" t="s">
        <v>98</v>
      </c>
      <c r="C332" s="99">
        <f>SUM(D332:O332)</f>
        <v>0</v>
      </c>
      <c r="D332" s="99">
        <v>0</v>
      </c>
      <c r="E332" s="99">
        <v>0</v>
      </c>
      <c r="F332" s="99">
        <v>0</v>
      </c>
      <c r="G332" s="99">
        <v>0</v>
      </c>
      <c r="H332" s="99">
        <v>0</v>
      </c>
      <c r="I332" s="99">
        <v>0</v>
      </c>
      <c r="J332" s="99">
        <v>0</v>
      </c>
      <c r="K332" s="99">
        <v>0</v>
      </c>
      <c r="L332" s="99">
        <v>0</v>
      </c>
      <c r="M332" s="99">
        <v>0</v>
      </c>
      <c r="N332" s="99">
        <v>0</v>
      </c>
      <c r="O332" s="99">
        <v>0</v>
      </c>
    </row>
    <row r="333" spans="1:15" ht="16.5" customHeight="1">
      <c r="A333" s="94">
        <v>329</v>
      </c>
      <c r="B333" s="100" t="s">
        <v>97</v>
      </c>
      <c r="C333" s="99">
        <f>SUM(D333:O333)</f>
        <v>2</v>
      </c>
      <c r="D333" s="99">
        <v>1</v>
      </c>
      <c r="E333" s="99">
        <v>0</v>
      </c>
      <c r="F333" s="99">
        <v>0</v>
      </c>
      <c r="G333" s="99">
        <v>0</v>
      </c>
      <c r="H333" s="99">
        <v>0</v>
      </c>
      <c r="I333" s="99">
        <v>0</v>
      </c>
      <c r="J333" s="99">
        <v>0</v>
      </c>
      <c r="K333" s="99">
        <v>0</v>
      </c>
      <c r="L333" s="99">
        <v>0</v>
      </c>
      <c r="M333" s="99">
        <v>0</v>
      </c>
      <c r="N333" s="99">
        <v>0</v>
      </c>
      <c r="O333" s="99">
        <v>1</v>
      </c>
    </row>
    <row r="334" spans="1:15" ht="16.5" customHeight="1">
      <c r="A334" s="94">
        <v>330</v>
      </c>
      <c r="B334" s="100" t="s">
        <v>96</v>
      </c>
      <c r="C334" s="99">
        <f>SUM(D334:O334)</f>
        <v>0</v>
      </c>
      <c r="D334" s="99">
        <v>0</v>
      </c>
      <c r="E334" s="99">
        <v>0</v>
      </c>
      <c r="F334" s="99">
        <v>0</v>
      </c>
      <c r="G334" s="99">
        <v>0</v>
      </c>
      <c r="H334" s="99">
        <v>0</v>
      </c>
      <c r="I334" s="99">
        <v>0</v>
      </c>
      <c r="J334" s="99">
        <v>0</v>
      </c>
      <c r="K334" s="99">
        <v>0</v>
      </c>
      <c r="L334" s="99">
        <v>0</v>
      </c>
      <c r="M334" s="99">
        <v>0</v>
      </c>
      <c r="N334" s="99">
        <v>0</v>
      </c>
      <c r="O334" s="99">
        <v>0</v>
      </c>
    </row>
    <row r="335" spans="1:15" ht="13.5">
      <c r="A335" s="98">
        <v>331</v>
      </c>
      <c r="B335" s="97" t="s">
        <v>95</v>
      </c>
      <c r="C335" s="96">
        <f>SUM(D335:O335)</f>
        <v>9</v>
      </c>
      <c r="D335" s="96">
        <v>1</v>
      </c>
      <c r="E335" s="96">
        <v>5</v>
      </c>
      <c r="F335" s="96">
        <v>0</v>
      </c>
      <c r="G335" s="96">
        <v>0</v>
      </c>
      <c r="H335" s="96">
        <v>0</v>
      </c>
      <c r="I335" s="96">
        <v>1</v>
      </c>
      <c r="J335" s="96">
        <v>1</v>
      </c>
      <c r="K335" s="96">
        <v>0</v>
      </c>
      <c r="L335" s="96">
        <v>0</v>
      </c>
      <c r="M335" s="96">
        <v>1</v>
      </c>
      <c r="N335" s="96">
        <v>0</v>
      </c>
      <c r="O335" s="96">
        <v>0</v>
      </c>
    </row>
    <row r="336" ht="13.5">
      <c r="A336" s="95" t="s">
        <v>94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43" r:id="rId1"/>
  <rowBreaks count="2" manualBreakCount="2">
    <brk id="114" max="14" man="1"/>
    <brk id="224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"/>
  <sheetViews>
    <sheetView zoomScale="85" zoomScaleNormal="85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13.375" defaultRowHeight="13.5" customHeight="1"/>
  <cols>
    <col min="1" max="1" width="28.125" style="51" customWidth="1"/>
    <col min="2" max="14" width="8.25390625" style="51" customWidth="1"/>
    <col min="15" max="16" width="8.375" style="51" customWidth="1"/>
    <col min="17" max="16384" width="13.375" style="51" customWidth="1"/>
  </cols>
  <sheetData>
    <row r="1" spans="1:16" ht="17.25" customHeight="1">
      <c r="A1" s="90" t="s">
        <v>93</v>
      </c>
      <c r="O1" s="52"/>
      <c r="P1" s="52"/>
    </row>
    <row r="2" spans="1:16" ht="14.25" customHeight="1" thickBot="1">
      <c r="A2" s="52"/>
      <c r="B2" s="52"/>
      <c r="C2" s="52"/>
      <c r="D2" s="52"/>
      <c r="F2" s="52"/>
      <c r="G2" s="52"/>
      <c r="I2" s="52"/>
      <c r="J2" s="52"/>
      <c r="K2" s="52"/>
      <c r="L2" s="52"/>
      <c r="M2" s="52"/>
      <c r="N2" s="74" t="s">
        <v>92</v>
      </c>
      <c r="O2" s="52"/>
      <c r="P2" s="52"/>
    </row>
    <row r="3" spans="1:16" ht="45" customHeight="1" thickTop="1">
      <c r="A3" s="73" t="s">
        <v>70</v>
      </c>
      <c r="B3" s="87" t="s">
        <v>91</v>
      </c>
      <c r="C3" s="87" t="s">
        <v>90</v>
      </c>
      <c r="D3" s="87" t="s">
        <v>89</v>
      </c>
      <c r="E3" s="87" t="s">
        <v>88</v>
      </c>
      <c r="F3" s="87" t="s">
        <v>87</v>
      </c>
      <c r="G3" s="89" t="s">
        <v>86</v>
      </c>
      <c r="H3" s="89" t="s">
        <v>85</v>
      </c>
      <c r="I3" s="87" t="s">
        <v>84</v>
      </c>
      <c r="J3" s="88" t="s">
        <v>83</v>
      </c>
      <c r="K3" s="87" t="s">
        <v>82</v>
      </c>
      <c r="L3" s="87" t="s">
        <v>81</v>
      </c>
      <c r="M3" s="87" t="s">
        <v>80</v>
      </c>
      <c r="N3" s="87" t="s">
        <v>79</v>
      </c>
      <c r="O3" s="52"/>
      <c r="P3" s="52"/>
    </row>
    <row r="4" spans="1:16" ht="42" customHeight="1">
      <c r="A4" s="83" t="s">
        <v>78</v>
      </c>
      <c r="B4" s="86">
        <v>7</v>
      </c>
      <c r="C4" s="85">
        <v>2</v>
      </c>
      <c r="D4" s="85">
        <v>2</v>
      </c>
      <c r="E4" s="85" t="s">
        <v>22</v>
      </c>
      <c r="F4" s="85">
        <v>1</v>
      </c>
      <c r="G4" s="85" t="s">
        <v>22</v>
      </c>
      <c r="H4" s="85">
        <v>1</v>
      </c>
      <c r="I4" s="85" t="s">
        <v>22</v>
      </c>
      <c r="J4" s="85">
        <v>1</v>
      </c>
      <c r="K4" s="85" t="s">
        <v>22</v>
      </c>
      <c r="L4" s="85" t="s">
        <v>22</v>
      </c>
      <c r="M4" s="85" t="s">
        <v>22</v>
      </c>
      <c r="N4" s="85" t="s">
        <v>22</v>
      </c>
      <c r="O4" s="52"/>
      <c r="P4" s="52"/>
    </row>
    <row r="5" spans="1:19" ht="42" customHeight="1">
      <c r="A5" s="83" t="s">
        <v>77</v>
      </c>
      <c r="B5" s="82">
        <v>6</v>
      </c>
      <c r="C5" s="81">
        <v>1</v>
      </c>
      <c r="D5" s="81">
        <v>2</v>
      </c>
      <c r="E5" s="84" t="s">
        <v>22</v>
      </c>
      <c r="F5" s="81">
        <v>1</v>
      </c>
      <c r="G5" s="84" t="s">
        <v>22</v>
      </c>
      <c r="H5" s="81">
        <v>1</v>
      </c>
      <c r="I5" s="84" t="s">
        <v>22</v>
      </c>
      <c r="J5" s="81">
        <v>1</v>
      </c>
      <c r="K5" s="81" t="s">
        <v>22</v>
      </c>
      <c r="L5" s="81" t="s">
        <v>22</v>
      </c>
      <c r="M5" s="81" t="s">
        <v>22</v>
      </c>
      <c r="N5" s="81" t="s">
        <v>22</v>
      </c>
      <c r="O5" s="52"/>
      <c r="P5" s="52"/>
      <c r="Q5" s="52"/>
      <c r="R5" s="52"/>
      <c r="S5" s="52"/>
    </row>
    <row r="6" spans="1:16" ht="42" customHeight="1">
      <c r="A6" s="83" t="s">
        <v>76</v>
      </c>
      <c r="B6" s="82" t="s">
        <v>22</v>
      </c>
      <c r="C6" s="81" t="s">
        <v>22</v>
      </c>
      <c r="D6" s="81" t="s">
        <v>22</v>
      </c>
      <c r="E6" s="81" t="s">
        <v>22</v>
      </c>
      <c r="F6" s="81" t="s">
        <v>22</v>
      </c>
      <c r="G6" s="81" t="s">
        <v>22</v>
      </c>
      <c r="H6" s="81" t="s">
        <v>22</v>
      </c>
      <c r="I6" s="81" t="s">
        <v>22</v>
      </c>
      <c r="J6" s="81" t="s">
        <v>22</v>
      </c>
      <c r="K6" s="81" t="s">
        <v>22</v>
      </c>
      <c r="L6" s="81" t="s">
        <v>22</v>
      </c>
      <c r="M6" s="81" t="s">
        <v>22</v>
      </c>
      <c r="N6" s="81" t="s">
        <v>22</v>
      </c>
      <c r="O6" s="52"/>
      <c r="P6" s="52"/>
    </row>
    <row r="7" spans="1:16" ht="42" customHeight="1">
      <c r="A7" s="83" t="s">
        <v>75</v>
      </c>
      <c r="B7" s="82">
        <v>1</v>
      </c>
      <c r="C7" s="81">
        <v>1</v>
      </c>
      <c r="D7" s="81" t="s">
        <v>22</v>
      </c>
      <c r="E7" s="81" t="s">
        <v>22</v>
      </c>
      <c r="F7" s="81" t="s">
        <v>22</v>
      </c>
      <c r="G7" s="81" t="s">
        <v>22</v>
      </c>
      <c r="H7" s="81" t="s">
        <v>22</v>
      </c>
      <c r="I7" s="81" t="s">
        <v>22</v>
      </c>
      <c r="J7" s="81" t="s">
        <v>22</v>
      </c>
      <c r="K7" s="81" t="s">
        <v>22</v>
      </c>
      <c r="L7" s="81" t="s">
        <v>22</v>
      </c>
      <c r="M7" s="81" t="s">
        <v>22</v>
      </c>
      <c r="N7" s="81" t="s">
        <v>22</v>
      </c>
      <c r="O7" s="52"/>
      <c r="P7" s="52"/>
    </row>
    <row r="8" spans="1:16" ht="42" customHeight="1">
      <c r="A8" s="80" t="s">
        <v>74</v>
      </c>
      <c r="B8" s="79" t="s">
        <v>22</v>
      </c>
      <c r="C8" s="78" t="s">
        <v>22</v>
      </c>
      <c r="D8" s="78" t="s">
        <v>22</v>
      </c>
      <c r="E8" s="78" t="s">
        <v>22</v>
      </c>
      <c r="F8" s="78" t="s">
        <v>22</v>
      </c>
      <c r="G8" s="78" t="s">
        <v>22</v>
      </c>
      <c r="H8" s="78" t="s">
        <v>22</v>
      </c>
      <c r="I8" s="78" t="s">
        <v>22</v>
      </c>
      <c r="J8" s="78" t="s">
        <v>22</v>
      </c>
      <c r="K8" s="78" t="s">
        <v>22</v>
      </c>
      <c r="L8" s="78" t="s">
        <v>22</v>
      </c>
      <c r="M8" s="78" t="s">
        <v>22</v>
      </c>
      <c r="N8" s="78" t="s">
        <v>22</v>
      </c>
      <c r="O8" s="52"/>
      <c r="P8" s="52"/>
    </row>
    <row r="9" spans="1:16" ht="20.25" customHeight="1">
      <c r="A9" s="51" t="s">
        <v>73</v>
      </c>
      <c r="B9" s="77"/>
      <c r="O9" s="52"/>
      <c r="P9" s="52"/>
    </row>
    <row r="10" spans="2:16" ht="13.5" customHeight="1">
      <c r="B10" s="77"/>
      <c r="O10" s="52"/>
      <c r="P10" s="52"/>
    </row>
    <row r="11" spans="2:16" ht="13.5" customHeight="1">
      <c r="B11" s="77"/>
      <c r="O11" s="52"/>
      <c r="P11" s="52"/>
    </row>
    <row r="12" spans="15:16" ht="13.5" customHeight="1">
      <c r="O12" s="52"/>
      <c r="P12" s="52"/>
    </row>
    <row r="13" spans="15:16" ht="13.5" customHeight="1">
      <c r="O13" s="52"/>
      <c r="P13" s="52"/>
    </row>
    <row r="14" spans="15:16" ht="13.5" customHeight="1">
      <c r="O14" s="52"/>
      <c r="P14" s="52"/>
    </row>
    <row r="15" spans="15:16" ht="13.5" customHeight="1">
      <c r="O15" s="52"/>
      <c r="P15" s="52"/>
    </row>
    <row r="16" spans="15:16" ht="13.5" customHeight="1">
      <c r="O16" s="52"/>
      <c r="P16" s="52"/>
    </row>
    <row r="17" spans="15:16" ht="13.5" customHeight="1">
      <c r="O17" s="52"/>
      <c r="P17" s="52"/>
    </row>
    <row r="18" spans="15:16" ht="13.5" customHeight="1">
      <c r="O18" s="52"/>
      <c r="P18" s="52"/>
    </row>
    <row r="19" spans="15:16" ht="13.5" customHeight="1">
      <c r="O19" s="52"/>
      <c r="P19" s="52"/>
    </row>
    <row r="20" spans="15:16" ht="13.5" customHeight="1">
      <c r="O20" s="52"/>
      <c r="P20" s="52"/>
    </row>
    <row r="21" spans="15:16" ht="13.5" customHeight="1">
      <c r="O21" s="52"/>
      <c r="P21" s="52"/>
    </row>
    <row r="22" spans="15:16" ht="13.5" customHeight="1">
      <c r="O22" s="52"/>
      <c r="P22" s="52"/>
    </row>
    <row r="23" spans="15:16" ht="13.5" customHeight="1">
      <c r="O23" s="52"/>
      <c r="P23" s="52"/>
    </row>
    <row r="24" spans="15:16" ht="13.5" customHeight="1">
      <c r="O24" s="52"/>
      <c r="P24" s="52"/>
    </row>
    <row r="25" spans="15:16" ht="13.5" customHeight="1">
      <c r="O25" s="52"/>
      <c r="P25" s="52"/>
    </row>
    <row r="26" spans="15:16" ht="13.5" customHeight="1">
      <c r="O26" s="52"/>
      <c r="P26" s="52"/>
    </row>
    <row r="27" spans="15:16" ht="13.5" customHeight="1">
      <c r="O27" s="52"/>
      <c r="P27" s="52"/>
    </row>
    <row r="28" spans="15:16" ht="13.5" customHeight="1">
      <c r="O28" s="52"/>
      <c r="P28" s="52"/>
    </row>
    <row r="29" spans="15:16" ht="13.5" customHeight="1">
      <c r="O29" s="52"/>
      <c r="P29" s="52"/>
    </row>
    <row r="30" spans="15:16" ht="13.5" customHeight="1">
      <c r="O30" s="52"/>
      <c r="P30" s="52"/>
    </row>
    <row r="31" spans="15:16" ht="13.5" customHeight="1">
      <c r="O31" s="52"/>
      <c r="P31" s="52"/>
    </row>
    <row r="32" spans="15:16" ht="13.5" customHeight="1">
      <c r="O32" s="52"/>
      <c r="P32" s="52"/>
    </row>
    <row r="33" spans="15:16" ht="13.5" customHeight="1">
      <c r="O33" s="52"/>
      <c r="P33" s="52"/>
    </row>
    <row r="34" spans="15:16" ht="13.5" customHeight="1">
      <c r="O34" s="52"/>
      <c r="P34" s="52"/>
    </row>
    <row r="35" spans="15:16" ht="13.5" customHeight="1">
      <c r="O35" s="52"/>
      <c r="P35" s="52"/>
    </row>
    <row r="36" spans="15:16" ht="13.5" customHeight="1">
      <c r="O36" s="52"/>
      <c r="P36" s="52"/>
    </row>
    <row r="37" spans="15:16" ht="13.5" customHeight="1">
      <c r="O37" s="52"/>
      <c r="P37" s="52"/>
    </row>
    <row r="38" spans="15:16" ht="13.5" customHeight="1">
      <c r="O38" s="52"/>
      <c r="P38" s="52"/>
    </row>
    <row r="39" spans="15:16" ht="13.5" customHeight="1">
      <c r="O39" s="52"/>
      <c r="P39" s="52"/>
    </row>
    <row r="40" spans="15:16" ht="13.5" customHeight="1">
      <c r="O40" s="52"/>
      <c r="P40" s="52"/>
    </row>
    <row r="41" spans="15:16" ht="13.5" customHeight="1">
      <c r="O41" s="52"/>
      <c r="P41" s="52"/>
    </row>
    <row r="42" spans="15:16" ht="13.5" customHeight="1">
      <c r="O42" s="52"/>
      <c r="P42" s="52"/>
    </row>
    <row r="43" spans="15:16" ht="13.5" customHeight="1">
      <c r="O43" s="52"/>
      <c r="P43" s="52"/>
    </row>
    <row r="44" spans="15:16" ht="13.5" customHeight="1">
      <c r="O44" s="52"/>
      <c r="P44" s="52"/>
    </row>
    <row r="45" spans="15:16" ht="13.5" customHeight="1">
      <c r="O45" s="52"/>
      <c r="P45" s="52"/>
    </row>
    <row r="46" spans="15:16" ht="13.5" customHeight="1">
      <c r="O46" s="52"/>
      <c r="P46" s="52"/>
    </row>
    <row r="47" spans="15:16" ht="13.5" customHeight="1">
      <c r="O47" s="52"/>
      <c r="P47" s="52"/>
    </row>
    <row r="48" spans="15:16" ht="13.5" customHeight="1">
      <c r="O48" s="52"/>
      <c r="P48" s="52"/>
    </row>
    <row r="49" spans="15:16" ht="13.5" customHeight="1">
      <c r="O49" s="52"/>
      <c r="P49" s="52"/>
    </row>
    <row r="50" spans="15:16" ht="13.5" customHeight="1">
      <c r="O50" s="52"/>
      <c r="P50" s="52"/>
    </row>
    <row r="51" spans="15:16" ht="13.5" customHeight="1">
      <c r="O51" s="52"/>
      <c r="P51" s="52"/>
    </row>
    <row r="52" spans="15:16" ht="13.5" customHeight="1">
      <c r="O52" s="52"/>
      <c r="P52" s="52"/>
    </row>
    <row r="53" spans="15:16" ht="13.5" customHeight="1">
      <c r="O53" s="52"/>
      <c r="P53" s="52"/>
    </row>
    <row r="54" spans="15:16" ht="13.5" customHeight="1">
      <c r="O54" s="52"/>
      <c r="P54" s="52"/>
    </row>
    <row r="55" spans="15:16" ht="13.5" customHeight="1">
      <c r="O55" s="52"/>
      <c r="P55" s="52"/>
    </row>
    <row r="56" spans="15:16" ht="13.5" customHeight="1">
      <c r="O56" s="52"/>
      <c r="P56" s="52"/>
    </row>
    <row r="57" spans="15:16" ht="13.5" customHeight="1">
      <c r="O57" s="52"/>
      <c r="P57" s="52"/>
    </row>
    <row r="58" spans="15:16" ht="13.5" customHeight="1">
      <c r="O58" s="52"/>
      <c r="P58" s="52"/>
    </row>
    <row r="59" spans="15:16" ht="13.5" customHeight="1">
      <c r="O59" s="52"/>
      <c r="P59" s="52"/>
    </row>
    <row r="60" spans="15:16" ht="13.5" customHeight="1">
      <c r="O60" s="52"/>
      <c r="P60" s="52"/>
    </row>
    <row r="61" spans="15:16" ht="13.5" customHeight="1">
      <c r="O61" s="52"/>
      <c r="P61" s="52"/>
    </row>
    <row r="62" spans="15:16" ht="13.5" customHeight="1">
      <c r="O62" s="52"/>
      <c r="P62" s="52"/>
    </row>
    <row r="63" spans="15:16" ht="13.5" customHeight="1">
      <c r="O63" s="52"/>
      <c r="P63" s="52"/>
    </row>
    <row r="64" spans="15:16" ht="13.5" customHeight="1">
      <c r="O64" s="52"/>
      <c r="P64" s="52"/>
    </row>
    <row r="65" spans="15:16" ht="13.5" customHeight="1">
      <c r="O65" s="52"/>
      <c r="P65" s="52"/>
    </row>
    <row r="66" spans="15:16" ht="13.5" customHeight="1">
      <c r="O66" s="52"/>
      <c r="P66" s="52"/>
    </row>
    <row r="67" spans="15:16" ht="13.5" customHeight="1">
      <c r="O67" s="52"/>
      <c r="P67" s="52"/>
    </row>
    <row r="68" spans="15:16" ht="13.5" customHeight="1">
      <c r="O68" s="52"/>
      <c r="P68" s="52"/>
    </row>
    <row r="69" spans="15:16" ht="13.5" customHeight="1">
      <c r="O69" s="52"/>
      <c r="P69" s="52"/>
    </row>
    <row r="70" spans="15:16" ht="13.5" customHeight="1">
      <c r="O70" s="52"/>
      <c r="P70" s="52"/>
    </row>
    <row r="71" spans="15:16" ht="13.5" customHeight="1">
      <c r="O71" s="52"/>
      <c r="P71" s="52"/>
    </row>
    <row r="72" spans="15:16" ht="13.5" customHeight="1">
      <c r="O72" s="52"/>
      <c r="P72" s="52"/>
    </row>
    <row r="73" spans="15:16" ht="13.5" customHeight="1">
      <c r="O73" s="52"/>
      <c r="P73" s="52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13.375" defaultRowHeight="13.5"/>
  <cols>
    <col min="1" max="1" width="36.125" style="51" customWidth="1"/>
    <col min="2" max="14" width="7.25390625" style="51" customWidth="1"/>
    <col min="15" max="15" width="3.50390625" style="51" customWidth="1"/>
    <col min="16" max="16" width="8.375" style="51" customWidth="1"/>
    <col min="17" max="16384" width="13.375" style="51" customWidth="1"/>
  </cols>
  <sheetData>
    <row r="1" spans="1:15" ht="17.25">
      <c r="A1" s="76" t="s">
        <v>72</v>
      </c>
      <c r="O1" s="52"/>
    </row>
    <row r="2" spans="1:15" ht="14.25" thickBo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4" t="s">
        <v>71</v>
      </c>
      <c r="O2" s="52"/>
    </row>
    <row r="3" spans="1:15" ht="14.25" thickTop="1">
      <c r="A3" s="73" t="s">
        <v>70</v>
      </c>
      <c r="B3" s="72" t="s">
        <v>69</v>
      </c>
      <c r="C3" s="72" t="s">
        <v>68</v>
      </c>
      <c r="D3" s="72" t="s">
        <v>67</v>
      </c>
      <c r="E3" s="72" t="s">
        <v>66</v>
      </c>
      <c r="F3" s="72" t="s">
        <v>65</v>
      </c>
      <c r="G3" s="72" t="s">
        <v>64</v>
      </c>
      <c r="H3" s="71" t="s">
        <v>63</v>
      </c>
      <c r="I3" s="71" t="s">
        <v>62</v>
      </c>
      <c r="J3" s="72" t="s">
        <v>61</v>
      </c>
      <c r="K3" s="72" t="s">
        <v>60</v>
      </c>
      <c r="L3" s="72" t="s">
        <v>59</v>
      </c>
      <c r="M3" s="72" t="s">
        <v>58</v>
      </c>
      <c r="N3" s="71" t="s">
        <v>57</v>
      </c>
      <c r="O3" s="52"/>
    </row>
    <row r="4" spans="1:15" ht="13.5">
      <c r="A4" s="70" t="s">
        <v>56</v>
      </c>
      <c r="B4" s="69">
        <f>SUM(C4:N4)</f>
        <v>1488</v>
      </c>
      <c r="C4" s="67">
        <f>SUM(C5:C20)</f>
        <v>264</v>
      </c>
      <c r="D4" s="67">
        <f>SUM(D5:D20)</f>
        <v>322</v>
      </c>
      <c r="E4" s="67">
        <f>SUM(E5:E20)</f>
        <v>108</v>
      </c>
      <c r="F4" s="67">
        <f>SUM(F5:F20)</f>
        <v>199</v>
      </c>
      <c r="G4" s="67">
        <f>SUM(G5:G20)</f>
        <v>41</v>
      </c>
      <c r="H4" s="67">
        <f>SUM(H5:H20)</f>
        <v>48</v>
      </c>
      <c r="I4" s="67">
        <f>SUM(I5:I20)</f>
        <v>44</v>
      </c>
      <c r="J4" s="67">
        <f>SUM(J5:J20)</f>
        <v>37</v>
      </c>
      <c r="K4" s="67">
        <f>SUM(K5:K20)</f>
        <v>53</v>
      </c>
      <c r="L4" s="67">
        <f>SUM(L5:L20)</f>
        <v>143</v>
      </c>
      <c r="M4" s="67">
        <f>SUM(M5:M20)</f>
        <v>100</v>
      </c>
      <c r="N4" s="67">
        <f>SUM(N5:N20)</f>
        <v>129</v>
      </c>
      <c r="O4" s="68"/>
    </row>
    <row r="5" spans="1:15" ht="13.5">
      <c r="A5" s="60" t="s">
        <v>55</v>
      </c>
      <c r="B5" s="62">
        <f>SUM(C5:N5)</f>
        <v>223</v>
      </c>
      <c r="C5" s="66">
        <v>40</v>
      </c>
      <c r="D5" s="65">
        <v>36</v>
      </c>
      <c r="E5" s="63">
        <v>15</v>
      </c>
      <c r="F5" s="63">
        <v>33</v>
      </c>
      <c r="G5" s="63">
        <v>8</v>
      </c>
      <c r="H5" s="63">
        <v>9</v>
      </c>
      <c r="I5" s="63">
        <v>5</v>
      </c>
      <c r="J5" s="63">
        <v>3</v>
      </c>
      <c r="K5" s="63">
        <v>6</v>
      </c>
      <c r="L5" s="63">
        <v>24</v>
      </c>
      <c r="M5" s="63">
        <v>18</v>
      </c>
      <c r="N5" s="58">
        <v>26</v>
      </c>
      <c r="O5" s="52"/>
    </row>
    <row r="6" spans="1:15" ht="13.5">
      <c r="A6" s="60" t="s">
        <v>54</v>
      </c>
      <c r="B6" s="62">
        <f>SUM(C6:N6)</f>
        <v>109</v>
      </c>
      <c r="C6" s="66">
        <v>14</v>
      </c>
      <c r="D6" s="65">
        <v>22</v>
      </c>
      <c r="E6" s="63">
        <v>13</v>
      </c>
      <c r="F6" s="63">
        <v>12</v>
      </c>
      <c r="G6" s="63">
        <v>4</v>
      </c>
      <c r="H6" s="63">
        <v>5</v>
      </c>
      <c r="I6" s="63">
        <v>3</v>
      </c>
      <c r="J6" s="63">
        <v>4</v>
      </c>
      <c r="K6" s="63">
        <v>5</v>
      </c>
      <c r="L6" s="63">
        <v>9</v>
      </c>
      <c r="M6" s="63">
        <v>8</v>
      </c>
      <c r="N6" s="58">
        <v>10</v>
      </c>
      <c r="O6" s="52"/>
    </row>
    <row r="7" spans="1:15" ht="13.5">
      <c r="A7" s="60" t="s">
        <v>53</v>
      </c>
      <c r="B7" s="62">
        <f>SUM(C7:N7)</f>
        <v>27</v>
      </c>
      <c r="C7" s="67">
        <v>5</v>
      </c>
      <c r="D7" s="65">
        <v>8</v>
      </c>
      <c r="E7" s="63">
        <v>2</v>
      </c>
      <c r="F7" s="63">
        <v>7</v>
      </c>
      <c r="G7" s="63">
        <v>0</v>
      </c>
      <c r="H7" s="63">
        <v>0</v>
      </c>
      <c r="I7" s="63">
        <v>0</v>
      </c>
      <c r="J7" s="63">
        <v>0</v>
      </c>
      <c r="K7" s="63">
        <v>2</v>
      </c>
      <c r="L7" s="63">
        <v>1</v>
      </c>
      <c r="M7" s="63">
        <v>0</v>
      </c>
      <c r="N7" s="58">
        <v>2</v>
      </c>
      <c r="O7" s="52"/>
    </row>
    <row r="8" spans="1:15" ht="13.5">
      <c r="A8" s="60" t="s">
        <v>52</v>
      </c>
      <c r="B8" s="62">
        <f>SUM(C8:N8)</f>
        <v>324</v>
      </c>
      <c r="C8" s="66">
        <v>60</v>
      </c>
      <c r="D8" s="65">
        <v>65</v>
      </c>
      <c r="E8" s="63">
        <v>23</v>
      </c>
      <c r="F8" s="63">
        <v>42</v>
      </c>
      <c r="G8" s="63">
        <v>13</v>
      </c>
      <c r="H8" s="63">
        <v>9</v>
      </c>
      <c r="I8" s="63">
        <v>9</v>
      </c>
      <c r="J8" s="63">
        <v>6</v>
      </c>
      <c r="K8" s="63">
        <v>16</v>
      </c>
      <c r="L8" s="63">
        <v>31</v>
      </c>
      <c r="M8" s="63">
        <v>21</v>
      </c>
      <c r="N8" s="58">
        <v>29</v>
      </c>
      <c r="O8" s="52"/>
    </row>
    <row r="9" spans="1:15" ht="13.5">
      <c r="A9" s="60" t="s">
        <v>51</v>
      </c>
      <c r="B9" s="62">
        <f>SUM(C9:N9)</f>
        <v>266</v>
      </c>
      <c r="C9" s="66">
        <v>53</v>
      </c>
      <c r="D9" s="65">
        <v>63</v>
      </c>
      <c r="E9" s="63">
        <v>16</v>
      </c>
      <c r="F9" s="63">
        <v>43</v>
      </c>
      <c r="G9" s="63">
        <v>3</v>
      </c>
      <c r="H9" s="63">
        <v>7</v>
      </c>
      <c r="I9" s="63">
        <v>5</v>
      </c>
      <c r="J9" s="63">
        <v>9</v>
      </c>
      <c r="K9" s="63">
        <v>9</v>
      </c>
      <c r="L9" s="63">
        <v>17</v>
      </c>
      <c r="M9" s="63">
        <v>20</v>
      </c>
      <c r="N9" s="58">
        <v>21</v>
      </c>
      <c r="O9" s="52"/>
    </row>
    <row r="10" spans="1:15" ht="13.5">
      <c r="A10" s="60" t="s">
        <v>50</v>
      </c>
      <c r="B10" s="62">
        <f>SUM(C10:N10)</f>
        <v>61</v>
      </c>
      <c r="C10" s="66">
        <v>13</v>
      </c>
      <c r="D10" s="65">
        <v>14</v>
      </c>
      <c r="E10" s="63">
        <v>1</v>
      </c>
      <c r="F10" s="63">
        <v>11</v>
      </c>
      <c r="G10" s="63">
        <v>1</v>
      </c>
      <c r="H10" s="63">
        <v>2</v>
      </c>
      <c r="I10" s="63">
        <v>1</v>
      </c>
      <c r="J10" s="63">
        <v>4</v>
      </c>
      <c r="K10" s="63">
        <v>0</v>
      </c>
      <c r="L10" s="63">
        <v>8</v>
      </c>
      <c r="M10" s="63">
        <v>3</v>
      </c>
      <c r="N10" s="58">
        <v>3</v>
      </c>
      <c r="O10" s="52"/>
    </row>
    <row r="11" spans="1:15" ht="13.5">
      <c r="A11" s="60" t="s">
        <v>49</v>
      </c>
      <c r="B11" s="62">
        <f>SUM(C11:N11)</f>
        <v>111</v>
      </c>
      <c r="C11" s="66">
        <v>17</v>
      </c>
      <c r="D11" s="65">
        <v>26</v>
      </c>
      <c r="E11" s="63">
        <v>12</v>
      </c>
      <c r="F11" s="63">
        <v>11</v>
      </c>
      <c r="G11" s="63">
        <v>2</v>
      </c>
      <c r="H11" s="63">
        <v>7</v>
      </c>
      <c r="I11" s="63">
        <v>7</v>
      </c>
      <c r="J11" s="63">
        <v>3</v>
      </c>
      <c r="K11" s="63">
        <v>5</v>
      </c>
      <c r="L11" s="63">
        <v>8</v>
      </c>
      <c r="M11" s="63">
        <v>7</v>
      </c>
      <c r="N11" s="58">
        <v>6</v>
      </c>
      <c r="O11" s="52"/>
    </row>
    <row r="12" spans="1:15" ht="13.5">
      <c r="A12" s="60" t="s">
        <v>48</v>
      </c>
      <c r="B12" s="62">
        <f>SUM(C12:N12)</f>
        <v>34</v>
      </c>
      <c r="C12" s="66">
        <v>5</v>
      </c>
      <c r="D12" s="65">
        <v>10</v>
      </c>
      <c r="E12" s="63">
        <v>0</v>
      </c>
      <c r="F12" s="63">
        <v>2</v>
      </c>
      <c r="G12" s="63">
        <v>3</v>
      </c>
      <c r="H12" s="63">
        <v>0</v>
      </c>
      <c r="I12" s="63">
        <v>2</v>
      </c>
      <c r="J12" s="63">
        <v>0</v>
      </c>
      <c r="K12" s="63">
        <v>0</v>
      </c>
      <c r="L12" s="63">
        <v>5</v>
      </c>
      <c r="M12" s="63">
        <v>3</v>
      </c>
      <c r="N12" s="58">
        <v>4</v>
      </c>
      <c r="O12" s="52"/>
    </row>
    <row r="13" spans="1:15" ht="13.5">
      <c r="A13" s="60" t="s">
        <v>47</v>
      </c>
      <c r="B13" s="62">
        <f>SUM(C13:N13)</f>
        <v>47</v>
      </c>
      <c r="C13" s="66">
        <v>10</v>
      </c>
      <c r="D13" s="65">
        <v>9</v>
      </c>
      <c r="E13" s="63">
        <v>3</v>
      </c>
      <c r="F13" s="63">
        <v>1</v>
      </c>
      <c r="G13" s="63">
        <v>1</v>
      </c>
      <c r="H13" s="63">
        <v>3</v>
      </c>
      <c r="I13" s="63">
        <v>0</v>
      </c>
      <c r="J13" s="63">
        <v>1</v>
      </c>
      <c r="K13" s="63">
        <v>1</v>
      </c>
      <c r="L13" s="63">
        <v>9</v>
      </c>
      <c r="M13" s="63">
        <v>3</v>
      </c>
      <c r="N13" s="58">
        <v>6</v>
      </c>
      <c r="O13" s="52"/>
    </row>
    <row r="14" spans="1:15" ht="13.5">
      <c r="A14" s="60" t="s">
        <v>46</v>
      </c>
      <c r="B14" s="62">
        <f>SUM(C14:N14)</f>
        <v>6</v>
      </c>
      <c r="C14" s="66">
        <v>1</v>
      </c>
      <c r="D14" s="65">
        <v>2</v>
      </c>
      <c r="E14" s="63">
        <v>1</v>
      </c>
      <c r="F14" s="63">
        <v>1</v>
      </c>
      <c r="G14" s="63">
        <v>0</v>
      </c>
      <c r="H14" s="63">
        <v>0</v>
      </c>
      <c r="I14" s="63">
        <v>1</v>
      </c>
      <c r="J14" s="63">
        <v>0</v>
      </c>
      <c r="K14" s="63">
        <v>0</v>
      </c>
      <c r="L14" s="63">
        <v>0</v>
      </c>
      <c r="M14" s="63">
        <v>0</v>
      </c>
      <c r="N14" s="58">
        <v>0</v>
      </c>
      <c r="O14" s="52"/>
    </row>
    <row r="15" spans="1:15" ht="13.5">
      <c r="A15" s="60" t="s">
        <v>45</v>
      </c>
      <c r="B15" s="62">
        <f>SUM(C15:N15)</f>
        <v>129</v>
      </c>
      <c r="C15" s="66">
        <v>16</v>
      </c>
      <c r="D15" s="65">
        <v>32</v>
      </c>
      <c r="E15" s="63">
        <v>8</v>
      </c>
      <c r="F15" s="63">
        <v>20</v>
      </c>
      <c r="G15" s="63">
        <v>2</v>
      </c>
      <c r="H15" s="63">
        <v>2</v>
      </c>
      <c r="I15" s="63">
        <v>6</v>
      </c>
      <c r="J15" s="63">
        <v>4</v>
      </c>
      <c r="K15" s="63">
        <v>4</v>
      </c>
      <c r="L15" s="63">
        <v>19</v>
      </c>
      <c r="M15" s="63">
        <v>5</v>
      </c>
      <c r="N15" s="58">
        <v>11</v>
      </c>
      <c r="O15" s="52"/>
    </row>
    <row r="16" spans="1:15" ht="13.5">
      <c r="A16" s="60" t="s">
        <v>44</v>
      </c>
      <c r="B16" s="62">
        <f>SUM(C16:N16)</f>
        <v>105</v>
      </c>
      <c r="C16" s="66">
        <v>19</v>
      </c>
      <c r="D16" s="65">
        <v>21</v>
      </c>
      <c r="E16" s="63">
        <v>10</v>
      </c>
      <c r="F16" s="63">
        <v>13</v>
      </c>
      <c r="G16" s="63">
        <v>3</v>
      </c>
      <c r="H16" s="63">
        <v>4</v>
      </c>
      <c r="I16" s="63">
        <v>2</v>
      </c>
      <c r="J16" s="63">
        <v>2</v>
      </c>
      <c r="K16" s="63">
        <v>4</v>
      </c>
      <c r="L16" s="63">
        <v>10</v>
      </c>
      <c r="M16" s="63">
        <v>9</v>
      </c>
      <c r="N16" s="58">
        <v>8</v>
      </c>
      <c r="O16" s="52"/>
    </row>
    <row r="17" spans="1:15" ht="13.5">
      <c r="A17" s="60" t="s">
        <v>43</v>
      </c>
      <c r="B17" s="62">
        <f>SUM(C17:N17)</f>
        <v>20</v>
      </c>
      <c r="C17" s="64">
        <v>4</v>
      </c>
      <c r="D17" s="64">
        <v>7</v>
      </c>
      <c r="E17" s="63">
        <v>2</v>
      </c>
      <c r="F17" s="63">
        <v>2</v>
      </c>
      <c r="G17" s="63">
        <v>0</v>
      </c>
      <c r="H17" s="63">
        <v>0</v>
      </c>
      <c r="I17" s="63">
        <v>0</v>
      </c>
      <c r="J17" s="63">
        <v>1</v>
      </c>
      <c r="K17" s="63">
        <v>1</v>
      </c>
      <c r="L17" s="63">
        <v>1</v>
      </c>
      <c r="M17" s="63">
        <v>1</v>
      </c>
      <c r="N17" s="58">
        <v>1</v>
      </c>
      <c r="O17" s="52"/>
    </row>
    <row r="18" spans="1:15" ht="12.75" customHeight="1">
      <c r="A18" s="60" t="s">
        <v>42</v>
      </c>
      <c r="B18" s="62">
        <f>SUM(C18:N18)</f>
        <v>8</v>
      </c>
      <c r="C18" s="61">
        <v>1</v>
      </c>
      <c r="D18" s="61">
        <v>5</v>
      </c>
      <c r="E18" s="58">
        <v>1</v>
      </c>
      <c r="F18" s="58">
        <v>0</v>
      </c>
      <c r="G18" s="58">
        <v>1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2"/>
    </row>
    <row r="19" spans="1:15" ht="13.5">
      <c r="A19" s="60" t="s">
        <v>41</v>
      </c>
      <c r="B19" s="59">
        <f>SUM(C19:N19)</f>
        <v>14</v>
      </c>
      <c r="C19" s="57">
        <v>4</v>
      </c>
      <c r="D19" s="57">
        <v>2</v>
      </c>
      <c r="E19" s="58">
        <v>0</v>
      </c>
      <c r="F19" s="57">
        <v>1</v>
      </c>
      <c r="G19" s="58">
        <v>0</v>
      </c>
      <c r="H19" s="58">
        <v>0</v>
      </c>
      <c r="I19" s="57">
        <v>3</v>
      </c>
      <c r="J19" s="58">
        <v>0</v>
      </c>
      <c r="K19" s="58">
        <v>0</v>
      </c>
      <c r="L19" s="57">
        <v>1</v>
      </c>
      <c r="M19" s="57">
        <v>1</v>
      </c>
      <c r="N19" s="57">
        <v>2</v>
      </c>
      <c r="O19" s="52"/>
    </row>
    <row r="20" spans="1:15" ht="13.5">
      <c r="A20" s="56" t="s">
        <v>40</v>
      </c>
      <c r="B20" s="55">
        <f>SUM(C20:N20)</f>
        <v>4</v>
      </c>
      <c r="C20" s="54">
        <v>2</v>
      </c>
      <c r="D20" s="53">
        <v>0</v>
      </c>
      <c r="E20" s="54">
        <v>1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4">
        <v>1</v>
      </c>
      <c r="N20" s="53">
        <v>0</v>
      </c>
      <c r="O20" s="52"/>
    </row>
    <row r="21" spans="1:15" ht="13.5">
      <c r="A21" s="51" t="s">
        <v>39</v>
      </c>
      <c r="O21" s="52"/>
    </row>
    <row r="22" ht="13.5">
      <c r="O22" s="52"/>
    </row>
    <row r="23" ht="13.5">
      <c r="O23" s="52"/>
    </row>
    <row r="24" ht="13.5">
      <c r="O24" s="52"/>
    </row>
    <row r="25" ht="13.5">
      <c r="O25" s="52"/>
    </row>
    <row r="26" ht="13.5">
      <c r="O26" s="52"/>
    </row>
    <row r="27" ht="13.5">
      <c r="O27" s="52"/>
    </row>
    <row r="28" ht="13.5">
      <c r="O28" s="52"/>
    </row>
    <row r="29" ht="13.5">
      <c r="O29" s="52"/>
    </row>
    <row r="30" ht="13.5">
      <c r="O30" s="52"/>
    </row>
    <row r="31" ht="13.5">
      <c r="O31" s="52"/>
    </row>
    <row r="32" ht="13.5">
      <c r="O32" s="52"/>
    </row>
    <row r="33" ht="13.5">
      <c r="O33" s="52"/>
    </row>
    <row r="34" ht="13.5">
      <c r="O34" s="52"/>
    </row>
    <row r="35" ht="13.5">
      <c r="O35" s="52"/>
    </row>
    <row r="36" ht="13.5">
      <c r="O36" s="52"/>
    </row>
    <row r="37" ht="13.5">
      <c r="O37" s="52"/>
    </row>
    <row r="38" ht="13.5">
      <c r="O38" s="52"/>
    </row>
    <row r="39" ht="13.5">
      <c r="O39" s="52"/>
    </row>
    <row r="40" ht="13.5">
      <c r="O40" s="52"/>
    </row>
    <row r="41" ht="13.5">
      <c r="O41" s="52"/>
    </row>
    <row r="42" ht="13.5">
      <c r="O42" s="52"/>
    </row>
    <row r="43" ht="13.5">
      <c r="O43" s="52"/>
    </row>
    <row r="44" ht="13.5">
      <c r="O44" s="52"/>
    </row>
    <row r="45" ht="13.5">
      <c r="O45" s="52"/>
    </row>
    <row r="46" ht="13.5">
      <c r="O46" s="52"/>
    </row>
    <row r="47" ht="13.5">
      <c r="O47" s="52"/>
    </row>
    <row r="48" ht="13.5">
      <c r="O48" s="52"/>
    </row>
    <row r="49" ht="13.5">
      <c r="O49" s="52"/>
    </row>
    <row r="50" ht="13.5">
      <c r="O50" s="52"/>
    </row>
    <row r="51" ht="13.5">
      <c r="O51" s="52"/>
    </row>
    <row r="52" ht="13.5">
      <c r="O52" s="52"/>
    </row>
    <row r="53" ht="13.5">
      <c r="O53" s="52"/>
    </row>
    <row r="54" ht="13.5">
      <c r="O54" s="52"/>
    </row>
    <row r="55" ht="13.5">
      <c r="O55" s="52"/>
    </row>
    <row r="56" ht="13.5">
      <c r="O56" s="52"/>
    </row>
    <row r="57" ht="13.5">
      <c r="O57" s="52"/>
    </row>
    <row r="58" ht="13.5">
      <c r="O58" s="52"/>
    </row>
    <row r="59" ht="13.5">
      <c r="O59" s="52"/>
    </row>
    <row r="60" ht="13.5">
      <c r="O60" s="52"/>
    </row>
    <row r="61" ht="13.5">
      <c r="O61" s="52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3.5"/>
  <cols>
    <col min="1" max="7" width="13.375" style="8" customWidth="1"/>
    <col min="8" max="8" width="4.875" style="8" customWidth="1"/>
    <col min="9" max="16384" width="9.00390625" style="8" customWidth="1"/>
  </cols>
  <sheetData>
    <row r="1" ht="17.25">
      <c r="A1" s="50" t="s">
        <v>38</v>
      </c>
    </row>
    <row r="2" spans="1:7" ht="14.25" thickBot="1">
      <c r="A2" s="49"/>
      <c r="B2" s="49"/>
      <c r="C2" s="49"/>
      <c r="D2" s="49"/>
      <c r="E2" s="49"/>
      <c r="F2" s="49"/>
      <c r="G2" s="48" t="s">
        <v>37</v>
      </c>
    </row>
    <row r="3" spans="1:8" s="40" customFormat="1" ht="27.75" customHeight="1" thickTop="1">
      <c r="A3" s="47" t="s">
        <v>36</v>
      </c>
      <c r="B3" s="46" t="s">
        <v>35</v>
      </c>
      <c r="C3" s="46"/>
      <c r="D3" s="46"/>
      <c r="E3" s="46"/>
      <c r="F3" s="46"/>
      <c r="G3" s="45" t="s">
        <v>34</v>
      </c>
      <c r="H3" s="41"/>
    </row>
    <row r="4" spans="1:8" s="40" customFormat="1" ht="27">
      <c r="A4" s="44"/>
      <c r="B4" s="43" t="s">
        <v>33</v>
      </c>
      <c r="C4" s="43" t="s">
        <v>32</v>
      </c>
      <c r="D4" s="43" t="s">
        <v>31</v>
      </c>
      <c r="E4" s="43" t="s">
        <v>30</v>
      </c>
      <c r="F4" s="43" t="s">
        <v>29</v>
      </c>
      <c r="G4" s="42"/>
      <c r="H4" s="41"/>
    </row>
    <row r="5" spans="1:8" ht="27" customHeight="1">
      <c r="A5" s="38">
        <v>326</v>
      </c>
      <c r="B5" s="38">
        <v>178</v>
      </c>
      <c r="C5" s="39" t="s">
        <v>22</v>
      </c>
      <c r="D5" s="38">
        <v>233</v>
      </c>
      <c r="E5" s="39" t="s">
        <v>22</v>
      </c>
      <c r="F5" s="38">
        <v>411</v>
      </c>
      <c r="G5" s="38">
        <v>137</v>
      </c>
      <c r="H5" s="7"/>
    </row>
    <row r="6" ht="13.5">
      <c r="A6" s="8" t="s">
        <v>28</v>
      </c>
    </row>
  </sheetData>
  <sheetProtection/>
  <mergeCells count="3">
    <mergeCell ref="B3:F3"/>
    <mergeCell ref="A3:A4"/>
    <mergeCell ref="G3:G4"/>
  </mergeCells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8" sqref="A58"/>
    </sheetView>
  </sheetViews>
  <sheetFormatPr defaultColWidth="8.875" defaultRowHeight="13.5"/>
  <cols>
    <col min="1" max="1" width="8.00390625" style="7" customWidth="1"/>
    <col min="2" max="2" width="2.625" style="7" customWidth="1"/>
    <col min="3" max="3" width="12.00390625" style="7" customWidth="1"/>
    <col min="4" max="4" width="9.375" style="8" customWidth="1"/>
    <col min="5" max="5" width="8.50390625" style="8" bestFit="1" customWidth="1"/>
    <col min="6" max="8" width="7.125" style="8" bestFit="1" customWidth="1"/>
    <col min="9" max="9" width="9.00390625" style="8" bestFit="1" customWidth="1"/>
    <col min="10" max="10" width="7.125" style="8" bestFit="1" customWidth="1"/>
    <col min="11" max="11" width="9.00390625" style="8" bestFit="1" customWidth="1"/>
    <col min="12" max="12" width="14.75390625" style="8" customWidth="1"/>
    <col min="13" max="16384" width="8.875" style="8" customWidth="1"/>
  </cols>
  <sheetData>
    <row r="1" ht="17.25">
      <c r="A1" s="2" t="s">
        <v>23</v>
      </c>
    </row>
    <row r="2" ht="13.5" customHeight="1" thickBot="1">
      <c r="L2" s="19" t="s">
        <v>24</v>
      </c>
    </row>
    <row r="3" spans="1:12" ht="81" customHeight="1" thickTop="1">
      <c r="A3" s="9"/>
      <c r="B3" s="9"/>
      <c r="C3" s="9"/>
      <c r="D3" s="10"/>
      <c r="E3" s="31" t="s">
        <v>8</v>
      </c>
      <c r="F3" s="32"/>
      <c r="G3" s="31" t="s">
        <v>9</v>
      </c>
      <c r="H3" s="31"/>
      <c r="I3" s="31"/>
      <c r="J3" s="31" t="s">
        <v>10</v>
      </c>
      <c r="K3" s="32"/>
      <c r="L3" s="11" t="s">
        <v>7</v>
      </c>
    </row>
    <row r="4" spans="1:12" ht="27">
      <c r="A4" s="12"/>
      <c r="B4" s="12"/>
      <c r="C4" s="12"/>
      <c r="D4" s="13"/>
      <c r="E4" s="14" t="s">
        <v>0</v>
      </c>
      <c r="F4" s="14" t="s">
        <v>11</v>
      </c>
      <c r="G4" s="14" t="s">
        <v>0</v>
      </c>
      <c r="H4" s="14" t="s">
        <v>11</v>
      </c>
      <c r="I4" s="14" t="s">
        <v>6</v>
      </c>
      <c r="J4" s="14" t="s">
        <v>0</v>
      </c>
      <c r="K4" s="15" t="s">
        <v>6</v>
      </c>
      <c r="L4" s="16"/>
    </row>
    <row r="5" spans="1:12" ht="16.5" customHeight="1">
      <c r="A5" s="30" t="s">
        <v>1</v>
      </c>
      <c r="B5" s="1" t="s">
        <v>12</v>
      </c>
      <c r="C5" s="17"/>
      <c r="D5" s="17"/>
      <c r="E5" s="3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</row>
    <row r="6" spans="1:12" ht="16.5" customHeight="1">
      <c r="A6" s="30"/>
      <c r="B6" s="1" t="s">
        <v>13</v>
      </c>
      <c r="C6" s="17"/>
      <c r="D6" s="17"/>
      <c r="E6" s="5">
        <v>6</v>
      </c>
      <c r="F6" s="6">
        <v>30</v>
      </c>
      <c r="G6" s="6">
        <v>25</v>
      </c>
      <c r="H6" s="6">
        <v>164</v>
      </c>
      <c r="I6" s="6">
        <v>129</v>
      </c>
      <c r="J6" s="6">
        <v>0</v>
      </c>
      <c r="K6" s="6">
        <v>0</v>
      </c>
      <c r="L6" s="6">
        <v>0</v>
      </c>
    </row>
    <row r="7" spans="1:12" ht="16.5" customHeight="1">
      <c r="A7" s="30"/>
      <c r="B7" s="1" t="s">
        <v>2</v>
      </c>
      <c r="C7" s="17"/>
      <c r="D7" s="17"/>
      <c r="E7" s="5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</row>
    <row r="8" spans="1:12" ht="16.5" customHeight="1">
      <c r="A8" s="30"/>
      <c r="B8" s="1" t="s">
        <v>14</v>
      </c>
      <c r="C8" s="17"/>
      <c r="D8" s="17"/>
      <c r="E8" s="5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</row>
    <row r="9" spans="1:12" ht="16.5" customHeight="1">
      <c r="A9" s="30"/>
      <c r="B9" s="1" t="s">
        <v>15</v>
      </c>
      <c r="C9" s="17"/>
      <c r="D9" s="17"/>
      <c r="E9" s="5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</row>
    <row r="10" spans="1:12" ht="16.5" customHeight="1">
      <c r="A10" s="30"/>
      <c r="B10" s="1" t="s">
        <v>16</v>
      </c>
      <c r="C10" s="17"/>
      <c r="D10" s="17"/>
      <c r="E10" s="5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</row>
    <row r="11" spans="1:12" ht="16.5" customHeight="1">
      <c r="A11" s="30"/>
      <c r="B11" s="1" t="s">
        <v>17</v>
      </c>
      <c r="C11" s="17"/>
      <c r="D11" s="17"/>
      <c r="E11" s="5">
        <v>0</v>
      </c>
      <c r="F11" s="6">
        <v>0</v>
      </c>
      <c r="G11" s="6">
        <v>3</v>
      </c>
      <c r="H11" s="6">
        <v>6</v>
      </c>
      <c r="I11" s="6">
        <v>6</v>
      </c>
      <c r="J11" s="6">
        <v>0</v>
      </c>
      <c r="K11" s="6">
        <v>0</v>
      </c>
      <c r="L11" s="6">
        <v>0</v>
      </c>
    </row>
    <row r="12" spans="1:12" ht="16.5" customHeight="1">
      <c r="A12" s="30"/>
      <c r="B12" s="1" t="s">
        <v>18</v>
      </c>
      <c r="C12" s="17"/>
      <c r="D12" s="17"/>
      <c r="E12" s="5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</row>
    <row r="13" spans="1:12" ht="16.5" customHeight="1">
      <c r="A13" s="30"/>
      <c r="B13" s="1" t="s">
        <v>19</v>
      </c>
      <c r="C13" s="17"/>
      <c r="D13" s="17"/>
      <c r="E13" s="5">
        <v>1</v>
      </c>
      <c r="F13" s="6">
        <v>1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</row>
    <row r="14" spans="1:12" ht="16.5" customHeight="1">
      <c r="A14" s="30"/>
      <c r="B14" s="1" t="s">
        <v>20</v>
      </c>
      <c r="C14" s="17"/>
      <c r="D14" s="17"/>
      <c r="E14" s="5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</row>
    <row r="15" spans="1:12" ht="16.5" customHeight="1">
      <c r="A15" s="30"/>
      <c r="B15" s="1" t="s">
        <v>3</v>
      </c>
      <c r="C15" s="17"/>
      <c r="D15" s="17"/>
      <c r="E15" s="5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ht="16.5" customHeight="1">
      <c r="A16" s="30"/>
      <c r="B16" s="1" t="s">
        <v>21</v>
      </c>
      <c r="C16" s="17"/>
      <c r="D16" s="17"/>
      <c r="E16" s="5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1:12" ht="16.5" customHeight="1">
      <c r="A17" s="33"/>
      <c r="B17" s="26" t="s">
        <v>4</v>
      </c>
      <c r="C17" s="27"/>
      <c r="D17" s="27"/>
      <c r="E17" s="20">
        <f>SUM(E5:E16)</f>
        <v>7</v>
      </c>
      <c r="F17" s="21">
        <f aca="true" t="shared" si="0" ref="F17:L17">SUM(F5:F16)</f>
        <v>31</v>
      </c>
      <c r="G17" s="21">
        <f t="shared" si="0"/>
        <v>28</v>
      </c>
      <c r="H17" s="21">
        <f t="shared" si="0"/>
        <v>170</v>
      </c>
      <c r="I17" s="21">
        <f t="shared" si="0"/>
        <v>135</v>
      </c>
      <c r="J17" s="21">
        <f t="shared" si="0"/>
        <v>0</v>
      </c>
      <c r="K17" s="21">
        <f t="shared" si="0"/>
        <v>0</v>
      </c>
      <c r="L17" s="21">
        <f t="shared" si="0"/>
        <v>0</v>
      </c>
    </row>
    <row r="18" spans="1:12" ht="16.5" customHeight="1">
      <c r="A18" s="34" t="s">
        <v>26</v>
      </c>
      <c r="B18" s="1" t="s">
        <v>12</v>
      </c>
      <c r="C18" s="17"/>
      <c r="D18" s="17"/>
      <c r="E18" s="3">
        <v>94</v>
      </c>
      <c r="F18" s="4">
        <v>101</v>
      </c>
      <c r="G18" s="4">
        <v>18</v>
      </c>
      <c r="H18" s="4">
        <v>32</v>
      </c>
      <c r="I18" s="4">
        <v>43</v>
      </c>
      <c r="J18" s="4">
        <v>35</v>
      </c>
      <c r="K18" s="4">
        <v>41</v>
      </c>
      <c r="L18" s="4">
        <v>7</v>
      </c>
    </row>
    <row r="19" spans="1:12" ht="16.5" customHeight="1">
      <c r="A19" s="35"/>
      <c r="B19" s="1" t="s">
        <v>13</v>
      </c>
      <c r="C19" s="17"/>
      <c r="D19" s="17"/>
      <c r="E19" s="5">
        <v>1</v>
      </c>
      <c r="F19" s="6">
        <v>6</v>
      </c>
      <c r="G19" s="6">
        <v>3</v>
      </c>
      <c r="H19" s="6">
        <v>12</v>
      </c>
      <c r="I19" s="6">
        <v>9</v>
      </c>
      <c r="J19" s="6" t="s">
        <v>22</v>
      </c>
      <c r="K19" s="6" t="s">
        <v>22</v>
      </c>
      <c r="L19" s="6" t="s">
        <v>22</v>
      </c>
    </row>
    <row r="20" spans="1:12" ht="16.5" customHeight="1">
      <c r="A20" s="35"/>
      <c r="B20" s="1" t="s">
        <v>2</v>
      </c>
      <c r="C20" s="17"/>
      <c r="D20" s="17"/>
      <c r="E20" s="5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</row>
    <row r="21" spans="1:12" ht="16.5" customHeight="1">
      <c r="A21" s="35"/>
      <c r="B21" s="1" t="s">
        <v>14</v>
      </c>
      <c r="C21" s="17"/>
      <c r="D21" s="17"/>
      <c r="E21" s="5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</row>
    <row r="22" spans="1:12" ht="16.5" customHeight="1">
      <c r="A22" s="35"/>
      <c r="B22" s="1" t="s">
        <v>15</v>
      </c>
      <c r="C22" s="17"/>
      <c r="D22" s="17"/>
      <c r="E22" s="5" t="s">
        <v>22</v>
      </c>
      <c r="F22" s="6" t="s">
        <v>22</v>
      </c>
      <c r="G22" s="6">
        <v>2</v>
      </c>
      <c r="H22" s="6">
        <v>2</v>
      </c>
      <c r="I22" s="6">
        <v>3</v>
      </c>
      <c r="J22" s="6">
        <v>7</v>
      </c>
      <c r="K22" s="6">
        <v>17</v>
      </c>
      <c r="L22" s="6" t="s">
        <v>22</v>
      </c>
    </row>
    <row r="23" spans="1:12" ht="16.5" customHeight="1">
      <c r="A23" s="35"/>
      <c r="B23" s="1" t="s">
        <v>16</v>
      </c>
      <c r="C23" s="17"/>
      <c r="D23" s="17"/>
      <c r="E23" s="5" t="s">
        <v>22</v>
      </c>
      <c r="F23" s="6" t="s">
        <v>22</v>
      </c>
      <c r="G23" s="6">
        <v>2</v>
      </c>
      <c r="H23" s="6">
        <v>5</v>
      </c>
      <c r="I23" s="6">
        <v>4</v>
      </c>
      <c r="J23" s="6" t="s">
        <v>22</v>
      </c>
      <c r="K23" s="6" t="s">
        <v>22</v>
      </c>
      <c r="L23" s="6" t="s">
        <v>22</v>
      </c>
    </row>
    <row r="24" spans="1:12" ht="16.5" customHeight="1">
      <c r="A24" s="35"/>
      <c r="B24" s="1" t="s">
        <v>17</v>
      </c>
      <c r="C24" s="17"/>
      <c r="D24" s="17"/>
      <c r="E24" s="5">
        <v>6</v>
      </c>
      <c r="F24" s="6">
        <v>6</v>
      </c>
      <c r="G24" s="6">
        <v>6</v>
      </c>
      <c r="H24" s="6">
        <v>9</v>
      </c>
      <c r="I24" s="6">
        <v>10</v>
      </c>
      <c r="J24" s="6">
        <v>10</v>
      </c>
      <c r="K24" s="6">
        <v>14</v>
      </c>
      <c r="L24" s="6">
        <v>15</v>
      </c>
    </row>
    <row r="25" spans="1:12" ht="16.5" customHeight="1">
      <c r="A25" s="35"/>
      <c r="B25" s="1" t="s">
        <v>18</v>
      </c>
      <c r="C25" s="17"/>
      <c r="D25" s="17"/>
      <c r="E25" s="5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</row>
    <row r="26" spans="1:12" ht="16.5" customHeight="1">
      <c r="A26" s="35"/>
      <c r="B26" s="1" t="s">
        <v>19</v>
      </c>
      <c r="C26" s="17"/>
      <c r="D26" s="17"/>
      <c r="E26" s="5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1:12" ht="16.5" customHeight="1">
      <c r="A27" s="35"/>
      <c r="B27" s="1" t="s">
        <v>20</v>
      </c>
      <c r="C27" s="17"/>
      <c r="D27" s="17"/>
      <c r="E27" s="5">
        <v>1</v>
      </c>
      <c r="F27" s="6">
        <v>1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</row>
    <row r="28" spans="1:12" ht="16.5" customHeight="1">
      <c r="A28" s="35"/>
      <c r="B28" s="1" t="s">
        <v>3</v>
      </c>
      <c r="C28" s="17"/>
      <c r="D28" s="17"/>
      <c r="E28" s="5">
        <v>2</v>
      </c>
      <c r="F28" s="6">
        <v>4</v>
      </c>
      <c r="G28" s="6">
        <v>5</v>
      </c>
      <c r="H28" s="6">
        <v>8</v>
      </c>
      <c r="I28" s="6">
        <v>12</v>
      </c>
      <c r="J28" s="6">
        <v>1</v>
      </c>
      <c r="K28" s="6">
        <v>1</v>
      </c>
      <c r="L28" s="6">
        <v>1</v>
      </c>
    </row>
    <row r="29" spans="1:12" ht="16.5" customHeight="1">
      <c r="A29" s="35"/>
      <c r="B29" s="1" t="s">
        <v>21</v>
      </c>
      <c r="C29" s="17"/>
      <c r="D29" s="17"/>
      <c r="E29" s="5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</row>
    <row r="30" spans="1:12" ht="16.5" customHeight="1">
      <c r="A30" s="35"/>
      <c r="B30" s="1" t="s">
        <v>4</v>
      </c>
      <c r="C30" s="17"/>
      <c r="D30" s="17"/>
      <c r="E30" s="22">
        <v>104</v>
      </c>
      <c r="F30" s="23">
        <v>118</v>
      </c>
      <c r="G30" s="23">
        <v>36</v>
      </c>
      <c r="H30" s="23">
        <v>68</v>
      </c>
      <c r="I30" s="23">
        <v>81</v>
      </c>
      <c r="J30" s="23">
        <v>53</v>
      </c>
      <c r="K30" s="23">
        <v>73</v>
      </c>
      <c r="L30" s="23">
        <v>23</v>
      </c>
    </row>
    <row r="31" spans="1:12" ht="16.5" customHeight="1">
      <c r="A31" s="36" t="s">
        <v>25</v>
      </c>
      <c r="B31" s="24" t="s">
        <v>12</v>
      </c>
      <c r="C31" s="25"/>
      <c r="D31" s="25"/>
      <c r="E31" s="5">
        <v>26</v>
      </c>
      <c r="F31" s="6">
        <v>26</v>
      </c>
      <c r="G31" s="6">
        <v>1</v>
      </c>
      <c r="H31" s="6">
        <v>1</v>
      </c>
      <c r="I31" s="6">
        <v>2</v>
      </c>
      <c r="J31" s="6">
        <v>29</v>
      </c>
      <c r="K31" s="6">
        <v>29</v>
      </c>
      <c r="L31" s="6">
        <v>26</v>
      </c>
    </row>
    <row r="32" spans="1:12" ht="16.5" customHeight="1">
      <c r="A32" s="35"/>
      <c r="B32" s="1" t="s">
        <v>13</v>
      </c>
      <c r="C32" s="17"/>
      <c r="D32" s="17"/>
      <c r="E32" s="5">
        <v>18</v>
      </c>
      <c r="F32" s="6">
        <v>57</v>
      </c>
      <c r="G32" s="6">
        <v>58</v>
      </c>
      <c r="H32" s="6">
        <v>182</v>
      </c>
      <c r="I32" s="6">
        <v>136</v>
      </c>
      <c r="J32" s="6" t="s">
        <v>22</v>
      </c>
      <c r="K32" s="6" t="s">
        <v>22</v>
      </c>
      <c r="L32" s="6" t="s">
        <v>22</v>
      </c>
    </row>
    <row r="33" spans="1:12" ht="16.5" customHeight="1">
      <c r="A33" s="35"/>
      <c r="B33" s="1" t="s">
        <v>2</v>
      </c>
      <c r="C33" s="17"/>
      <c r="D33" s="17"/>
      <c r="E33" s="5">
        <v>13</v>
      </c>
      <c r="F33" s="6">
        <v>21</v>
      </c>
      <c r="G33" s="6">
        <v>29</v>
      </c>
      <c r="H33" s="6">
        <v>50</v>
      </c>
      <c r="I33" s="6">
        <v>49</v>
      </c>
      <c r="J33" s="6">
        <v>1</v>
      </c>
      <c r="K33" s="6">
        <v>1</v>
      </c>
      <c r="L33" s="6" t="s">
        <v>22</v>
      </c>
    </row>
    <row r="34" spans="1:12" ht="16.5" customHeight="1">
      <c r="A34" s="35"/>
      <c r="B34" s="1" t="s">
        <v>14</v>
      </c>
      <c r="C34" s="17"/>
      <c r="D34" s="17"/>
      <c r="E34" s="5">
        <v>43</v>
      </c>
      <c r="F34" s="6">
        <v>60</v>
      </c>
      <c r="G34" s="6">
        <v>68</v>
      </c>
      <c r="H34" s="6">
        <v>90</v>
      </c>
      <c r="I34" s="6">
        <v>102</v>
      </c>
      <c r="J34" s="6">
        <v>9</v>
      </c>
      <c r="K34" s="6">
        <v>12</v>
      </c>
      <c r="L34" s="6" t="s">
        <v>22</v>
      </c>
    </row>
    <row r="35" spans="1:12" ht="16.5" customHeight="1">
      <c r="A35" s="35"/>
      <c r="B35" s="1" t="s">
        <v>15</v>
      </c>
      <c r="C35" s="17"/>
      <c r="D35" s="17"/>
      <c r="E35" s="5">
        <v>30</v>
      </c>
      <c r="F35" s="6">
        <v>31</v>
      </c>
      <c r="G35" s="6">
        <v>27</v>
      </c>
      <c r="H35" s="6">
        <v>28</v>
      </c>
      <c r="I35" s="6">
        <v>33</v>
      </c>
      <c r="J35" s="6">
        <v>170</v>
      </c>
      <c r="K35" s="6">
        <v>231</v>
      </c>
      <c r="L35" s="6">
        <v>83</v>
      </c>
    </row>
    <row r="36" spans="1:12" ht="16.5" customHeight="1">
      <c r="A36" s="35"/>
      <c r="B36" s="1" t="s">
        <v>16</v>
      </c>
      <c r="C36" s="17"/>
      <c r="D36" s="17"/>
      <c r="E36" s="5">
        <v>10</v>
      </c>
      <c r="F36" s="6">
        <v>15</v>
      </c>
      <c r="G36" s="6">
        <v>4</v>
      </c>
      <c r="H36" s="6">
        <v>8</v>
      </c>
      <c r="I36" s="6">
        <v>5</v>
      </c>
      <c r="J36" s="6">
        <v>4</v>
      </c>
      <c r="K36" s="6">
        <v>6</v>
      </c>
      <c r="L36" s="6" t="s">
        <v>22</v>
      </c>
    </row>
    <row r="37" spans="1:12" ht="16.5" customHeight="1">
      <c r="A37" s="35"/>
      <c r="B37" s="1" t="s">
        <v>17</v>
      </c>
      <c r="C37" s="17"/>
      <c r="D37" s="17"/>
      <c r="E37" s="5">
        <v>3</v>
      </c>
      <c r="F37" s="6">
        <v>3</v>
      </c>
      <c r="G37" s="6" t="s">
        <v>22</v>
      </c>
      <c r="H37" s="6" t="s">
        <v>22</v>
      </c>
      <c r="I37" s="6" t="s">
        <v>22</v>
      </c>
      <c r="J37" s="6">
        <v>17</v>
      </c>
      <c r="K37" s="6">
        <v>18</v>
      </c>
      <c r="L37" s="6">
        <v>77</v>
      </c>
    </row>
    <row r="38" spans="1:12" ht="16.5" customHeight="1">
      <c r="A38" s="35"/>
      <c r="B38" s="1" t="s">
        <v>18</v>
      </c>
      <c r="C38" s="17"/>
      <c r="D38" s="17"/>
      <c r="E38" s="5" t="s">
        <v>22</v>
      </c>
      <c r="F38" s="6" t="s">
        <v>22</v>
      </c>
      <c r="G38" s="6">
        <v>1</v>
      </c>
      <c r="H38" s="6">
        <v>1</v>
      </c>
      <c r="I38" s="6">
        <v>1</v>
      </c>
      <c r="J38" s="6">
        <v>1</v>
      </c>
      <c r="K38" s="6">
        <v>1</v>
      </c>
      <c r="L38" s="6">
        <v>4</v>
      </c>
    </row>
    <row r="39" spans="1:12" ht="16.5" customHeight="1">
      <c r="A39" s="35"/>
      <c r="B39" s="1" t="s">
        <v>19</v>
      </c>
      <c r="C39" s="17"/>
      <c r="D39" s="17"/>
      <c r="E39" s="5" t="s">
        <v>22</v>
      </c>
      <c r="F39" s="6" t="s">
        <v>22</v>
      </c>
      <c r="G39" s="6" t="s">
        <v>22</v>
      </c>
      <c r="H39" s="6" t="s">
        <v>22</v>
      </c>
      <c r="I39" s="6" t="s">
        <v>22</v>
      </c>
      <c r="J39" s="6" t="s">
        <v>22</v>
      </c>
      <c r="K39" s="6" t="s">
        <v>22</v>
      </c>
      <c r="L39" s="6">
        <v>2</v>
      </c>
    </row>
    <row r="40" spans="1:12" ht="16.5" customHeight="1">
      <c r="A40" s="35"/>
      <c r="B40" s="1" t="s">
        <v>20</v>
      </c>
      <c r="C40" s="17"/>
      <c r="D40" s="17"/>
      <c r="E40" s="5">
        <v>1</v>
      </c>
      <c r="F40" s="6">
        <v>1</v>
      </c>
      <c r="G40" s="6" t="s">
        <v>22</v>
      </c>
      <c r="H40" s="6" t="s">
        <v>22</v>
      </c>
      <c r="I40" s="6" t="s">
        <v>22</v>
      </c>
      <c r="J40" s="6" t="s">
        <v>22</v>
      </c>
      <c r="K40" s="6" t="s">
        <v>22</v>
      </c>
      <c r="L40" s="6" t="s">
        <v>22</v>
      </c>
    </row>
    <row r="41" spans="1:12" ht="16.5" customHeight="1">
      <c r="A41" s="35"/>
      <c r="B41" s="1" t="s">
        <v>3</v>
      </c>
      <c r="C41" s="17"/>
      <c r="D41" s="17"/>
      <c r="E41" s="5">
        <v>2</v>
      </c>
      <c r="F41" s="6">
        <v>2</v>
      </c>
      <c r="G41" s="6" t="s">
        <v>22</v>
      </c>
      <c r="H41" s="6" t="s">
        <v>22</v>
      </c>
      <c r="I41" s="6" t="s">
        <v>22</v>
      </c>
      <c r="J41" s="6" t="s">
        <v>22</v>
      </c>
      <c r="K41" s="6" t="s">
        <v>22</v>
      </c>
      <c r="L41" s="6" t="s">
        <v>22</v>
      </c>
    </row>
    <row r="42" spans="1:12" ht="16.5" customHeight="1">
      <c r="A42" s="35"/>
      <c r="B42" s="1" t="s">
        <v>21</v>
      </c>
      <c r="C42" s="17"/>
      <c r="D42" s="17"/>
      <c r="E42" s="5">
        <v>1</v>
      </c>
      <c r="F42" s="6">
        <v>1</v>
      </c>
      <c r="G42" s="6">
        <v>6</v>
      </c>
      <c r="H42" s="6">
        <v>11</v>
      </c>
      <c r="I42" s="6">
        <v>13</v>
      </c>
      <c r="J42" s="6">
        <v>9</v>
      </c>
      <c r="K42" s="6">
        <v>11</v>
      </c>
      <c r="L42" s="6">
        <v>4</v>
      </c>
    </row>
    <row r="43" spans="1:12" ht="16.5" customHeight="1">
      <c r="A43" s="37"/>
      <c r="B43" s="26" t="s">
        <v>4</v>
      </c>
      <c r="C43" s="27"/>
      <c r="D43" s="27"/>
      <c r="E43" s="20">
        <v>147</v>
      </c>
      <c r="F43" s="21">
        <v>217</v>
      </c>
      <c r="G43" s="21">
        <v>194</v>
      </c>
      <c r="H43" s="21">
        <v>371</v>
      </c>
      <c r="I43" s="21">
        <v>341</v>
      </c>
      <c r="J43" s="21">
        <v>240</v>
      </c>
      <c r="K43" s="21">
        <v>309</v>
      </c>
      <c r="L43" s="21">
        <v>196</v>
      </c>
    </row>
    <row r="44" spans="1:12" ht="16.5" customHeight="1">
      <c r="A44" s="30" t="s">
        <v>5</v>
      </c>
      <c r="B44" s="1" t="s">
        <v>12</v>
      </c>
      <c r="C44" s="17"/>
      <c r="D44" s="17"/>
      <c r="E44" s="28">
        <v>3</v>
      </c>
      <c r="F44" s="28">
        <v>3</v>
      </c>
      <c r="G44" s="28">
        <v>1</v>
      </c>
      <c r="H44" s="28">
        <v>1</v>
      </c>
      <c r="I44" s="28">
        <v>1</v>
      </c>
      <c r="J44" s="28">
        <v>6</v>
      </c>
      <c r="K44" s="28">
        <v>7</v>
      </c>
      <c r="L44" s="28">
        <v>8</v>
      </c>
    </row>
    <row r="45" spans="1:12" ht="16.5" customHeight="1">
      <c r="A45" s="30"/>
      <c r="B45" s="1" t="s">
        <v>13</v>
      </c>
      <c r="C45" s="17"/>
      <c r="D45" s="17"/>
      <c r="E45" s="29">
        <v>6</v>
      </c>
      <c r="F45" s="29">
        <v>11</v>
      </c>
      <c r="G45" s="29">
        <v>14</v>
      </c>
      <c r="H45" s="29">
        <v>22</v>
      </c>
      <c r="I45" s="29">
        <v>17</v>
      </c>
      <c r="J45" s="29">
        <v>0</v>
      </c>
      <c r="K45" s="29">
        <v>0</v>
      </c>
      <c r="L45" s="29">
        <v>1</v>
      </c>
    </row>
    <row r="46" spans="1:12" ht="16.5" customHeight="1">
      <c r="A46" s="30"/>
      <c r="B46" s="1" t="s">
        <v>2</v>
      </c>
      <c r="C46" s="17"/>
      <c r="D46" s="17"/>
      <c r="E46" s="29">
        <v>5</v>
      </c>
      <c r="F46" s="29">
        <v>6</v>
      </c>
      <c r="G46" s="29">
        <v>9</v>
      </c>
      <c r="H46" s="29">
        <v>13</v>
      </c>
      <c r="I46" s="29">
        <v>15</v>
      </c>
      <c r="J46" s="29">
        <v>1</v>
      </c>
      <c r="K46" s="29">
        <v>1</v>
      </c>
      <c r="L46" s="29">
        <v>0</v>
      </c>
    </row>
    <row r="47" spans="1:12" ht="16.5" customHeight="1">
      <c r="A47" s="30"/>
      <c r="B47" s="1" t="s">
        <v>14</v>
      </c>
      <c r="C47" s="17"/>
      <c r="D47" s="17"/>
      <c r="E47" s="29">
        <v>33</v>
      </c>
      <c r="F47" s="29">
        <v>39</v>
      </c>
      <c r="G47" s="29">
        <v>21</v>
      </c>
      <c r="H47" s="29">
        <v>24</v>
      </c>
      <c r="I47" s="29">
        <v>28</v>
      </c>
      <c r="J47" s="29">
        <v>31</v>
      </c>
      <c r="K47" s="29">
        <v>42</v>
      </c>
      <c r="L47" s="29">
        <v>15</v>
      </c>
    </row>
    <row r="48" spans="1:12" ht="16.5" customHeight="1">
      <c r="A48" s="30"/>
      <c r="B48" s="1" t="s">
        <v>15</v>
      </c>
      <c r="C48" s="17"/>
      <c r="D48" s="17"/>
      <c r="E48" s="29">
        <v>8</v>
      </c>
      <c r="F48" s="29">
        <v>8</v>
      </c>
      <c r="G48" s="29">
        <v>5</v>
      </c>
      <c r="H48" s="29">
        <v>5</v>
      </c>
      <c r="I48" s="29">
        <v>5</v>
      </c>
      <c r="J48" s="29">
        <v>64</v>
      </c>
      <c r="K48" s="29">
        <v>74</v>
      </c>
      <c r="L48" s="29">
        <v>46</v>
      </c>
    </row>
    <row r="49" spans="1:12" ht="16.5" customHeight="1">
      <c r="A49" s="30"/>
      <c r="B49" s="1" t="s">
        <v>16</v>
      </c>
      <c r="C49" s="17"/>
      <c r="D49" s="17"/>
      <c r="E49" s="29">
        <v>6</v>
      </c>
      <c r="F49" s="29">
        <v>7</v>
      </c>
      <c r="G49" s="29">
        <v>5</v>
      </c>
      <c r="H49" s="29">
        <v>5</v>
      </c>
      <c r="I49" s="29">
        <v>6</v>
      </c>
      <c r="J49" s="29">
        <v>12</v>
      </c>
      <c r="K49" s="29">
        <v>18</v>
      </c>
      <c r="L49" s="29">
        <v>4</v>
      </c>
    </row>
    <row r="50" spans="1:12" ht="16.5" customHeight="1">
      <c r="A50" s="30"/>
      <c r="B50" s="1" t="s">
        <v>17</v>
      </c>
      <c r="C50" s="17"/>
      <c r="D50" s="17"/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4</v>
      </c>
      <c r="K50" s="29">
        <v>4</v>
      </c>
      <c r="L50" s="29">
        <v>64</v>
      </c>
    </row>
    <row r="51" spans="1:12" ht="16.5" customHeight="1">
      <c r="A51" s="30"/>
      <c r="B51" s="1" t="s">
        <v>18</v>
      </c>
      <c r="C51" s="17"/>
      <c r="D51" s="17"/>
      <c r="E51" s="29">
        <v>2</v>
      </c>
      <c r="F51" s="29">
        <v>2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6</v>
      </c>
    </row>
    <row r="52" spans="1:12" ht="16.5" customHeight="1">
      <c r="A52" s="30"/>
      <c r="B52" s="1" t="s">
        <v>19</v>
      </c>
      <c r="C52" s="17"/>
      <c r="D52" s="17"/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1</v>
      </c>
    </row>
    <row r="53" spans="1:12" ht="16.5" customHeight="1">
      <c r="A53" s="30"/>
      <c r="B53" s="1" t="s">
        <v>20</v>
      </c>
      <c r="C53" s="17"/>
      <c r="D53" s="17"/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1</v>
      </c>
    </row>
    <row r="54" spans="1:12" ht="16.5" customHeight="1">
      <c r="A54" s="30"/>
      <c r="B54" s="1" t="s">
        <v>3</v>
      </c>
      <c r="C54" s="17"/>
      <c r="D54" s="17"/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</row>
    <row r="55" spans="1:12" ht="16.5" customHeight="1">
      <c r="A55" s="30"/>
      <c r="B55" s="1" t="s">
        <v>21</v>
      </c>
      <c r="C55" s="17"/>
      <c r="D55" s="17"/>
      <c r="E55" s="29">
        <v>8</v>
      </c>
      <c r="F55" s="29">
        <v>9</v>
      </c>
      <c r="G55" s="29">
        <v>2</v>
      </c>
      <c r="H55" s="29">
        <v>2</v>
      </c>
      <c r="I55" s="29">
        <v>2</v>
      </c>
      <c r="J55" s="29">
        <v>22</v>
      </c>
      <c r="K55" s="29">
        <v>26</v>
      </c>
      <c r="L55" s="29">
        <v>47</v>
      </c>
    </row>
    <row r="56" spans="1:12" ht="16.5" customHeight="1">
      <c r="A56" s="30"/>
      <c r="B56" s="1" t="s">
        <v>4</v>
      </c>
      <c r="C56" s="17"/>
      <c r="D56" s="17"/>
      <c r="E56" s="22">
        <v>71</v>
      </c>
      <c r="F56" s="23">
        <v>85</v>
      </c>
      <c r="G56" s="23">
        <v>57</v>
      </c>
      <c r="H56" s="23">
        <v>72</v>
      </c>
      <c r="I56" s="23">
        <v>74</v>
      </c>
      <c r="J56" s="23">
        <v>140</v>
      </c>
      <c r="K56" s="23">
        <v>172</v>
      </c>
      <c r="L56" s="23">
        <v>193</v>
      </c>
    </row>
    <row r="57" ht="13.5">
      <c r="A57" s="7" t="s">
        <v>27</v>
      </c>
    </row>
    <row r="58" spans="5:12" ht="13.5">
      <c r="E58" s="18"/>
      <c r="F58" s="18"/>
      <c r="G58" s="18"/>
      <c r="H58" s="18"/>
      <c r="I58" s="18"/>
      <c r="J58" s="18"/>
      <c r="K58" s="18"/>
      <c r="L58" s="18"/>
    </row>
  </sheetData>
  <sheetProtection/>
  <mergeCells count="7">
    <mergeCell ref="A44:A56"/>
    <mergeCell ref="E3:F3"/>
    <mergeCell ref="G3:I3"/>
    <mergeCell ref="J3:K3"/>
    <mergeCell ref="A5:A17"/>
    <mergeCell ref="A18:A30"/>
    <mergeCell ref="A31:A43"/>
  </mergeCells>
  <printOptions horizontalCentered="1"/>
  <pageMargins left="0.984251968503937" right="0.984251968503937" top="0.984251968503937" bottom="0.984251968503937" header="0.3937007874015748" footer="0.5905511811023623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4"/>
  <sheetViews>
    <sheetView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64" sqref="E64"/>
    </sheetView>
  </sheetViews>
  <sheetFormatPr defaultColWidth="10.75390625" defaultRowHeight="13.5"/>
  <cols>
    <col min="1" max="1" width="3.50390625" style="284" customWidth="1"/>
    <col min="2" max="2" width="15.00390625" style="284" customWidth="1"/>
    <col min="3" max="3" width="4.00390625" style="284" customWidth="1"/>
    <col min="4" max="4" width="9.50390625" style="284" customWidth="1"/>
    <col min="5" max="5" width="8.75390625" style="284" customWidth="1"/>
    <col min="6" max="6" width="10.125" style="284" customWidth="1"/>
    <col min="7" max="7" width="7.875" style="284" customWidth="1"/>
    <col min="8" max="8" width="8.375" style="284" customWidth="1"/>
    <col min="9" max="9" width="8.50390625" style="284" customWidth="1"/>
    <col min="10" max="10" width="8.625" style="284" customWidth="1"/>
    <col min="11" max="11" width="9.25390625" style="284" customWidth="1"/>
    <col min="12" max="12" width="8.25390625" style="284" customWidth="1"/>
    <col min="13" max="16384" width="10.75390625" style="284" customWidth="1"/>
  </cols>
  <sheetData>
    <row r="1" spans="1:13" ht="17.25">
      <c r="A1" s="329" t="s">
        <v>642</v>
      </c>
      <c r="M1" s="301"/>
    </row>
    <row r="2" spans="4:13" ht="12.75" thickBot="1">
      <c r="D2" s="328"/>
      <c r="E2" s="328"/>
      <c r="F2" s="327"/>
      <c r="G2" s="326"/>
      <c r="H2" s="328"/>
      <c r="I2" s="328"/>
      <c r="J2" s="328"/>
      <c r="K2" s="328"/>
      <c r="L2" s="355" t="s">
        <v>452</v>
      </c>
      <c r="M2" s="301"/>
    </row>
    <row r="3" spans="1:13" ht="17.25" customHeight="1" thickTop="1">
      <c r="A3" s="354"/>
      <c r="B3" s="354"/>
      <c r="C3" s="354"/>
      <c r="D3" s="352" t="s">
        <v>641</v>
      </c>
      <c r="E3" s="351"/>
      <c r="F3" s="351"/>
      <c r="G3" s="353"/>
      <c r="H3" s="352" t="s">
        <v>640</v>
      </c>
      <c r="I3" s="351"/>
      <c r="J3" s="351"/>
      <c r="K3" s="351"/>
      <c r="L3" s="351"/>
      <c r="M3" s="301"/>
    </row>
    <row r="4" spans="1:13" ht="17.25" customHeight="1">
      <c r="A4" s="301"/>
      <c r="B4" s="301"/>
      <c r="C4" s="301"/>
      <c r="D4" s="350" t="s">
        <v>628</v>
      </c>
      <c r="E4" s="317" t="s">
        <v>639</v>
      </c>
      <c r="F4" s="317" t="s">
        <v>639</v>
      </c>
      <c r="G4" s="349" t="s">
        <v>624</v>
      </c>
      <c r="H4" s="348" t="s">
        <v>628</v>
      </c>
      <c r="I4" s="347" t="s">
        <v>627</v>
      </c>
      <c r="J4" s="347" t="s">
        <v>639</v>
      </c>
      <c r="K4" s="347" t="s">
        <v>638</v>
      </c>
      <c r="L4" s="346" t="s">
        <v>602</v>
      </c>
      <c r="M4" s="301"/>
    </row>
    <row r="5" spans="1:13" ht="17.25" customHeight="1">
      <c r="A5" s="345"/>
      <c r="B5" s="345"/>
      <c r="C5" s="345"/>
      <c r="D5" s="344" t="s">
        <v>637</v>
      </c>
      <c r="E5" s="343" t="s">
        <v>637</v>
      </c>
      <c r="F5" s="343" t="s">
        <v>636</v>
      </c>
      <c r="G5" s="342" t="s">
        <v>636</v>
      </c>
      <c r="H5" s="341"/>
      <c r="I5" s="340"/>
      <c r="J5" s="340"/>
      <c r="K5" s="340"/>
      <c r="L5" s="339"/>
      <c r="M5" s="301"/>
    </row>
    <row r="6" spans="1:13" ht="13.5" customHeight="1">
      <c r="A6" s="296"/>
      <c r="B6" s="295" t="s">
        <v>588</v>
      </c>
      <c r="C6" s="296"/>
      <c r="D6" s="337">
        <f>D7+D8</f>
        <v>155104</v>
      </c>
      <c r="E6" s="336">
        <f>E7+E8</f>
        <v>14404</v>
      </c>
      <c r="F6" s="336">
        <f>F7+F8</f>
        <v>16359</v>
      </c>
      <c r="G6" s="338">
        <f>G7+G8</f>
        <v>3860</v>
      </c>
      <c r="H6" s="337">
        <f>H7+H8</f>
        <v>14932</v>
      </c>
      <c r="I6" s="336">
        <f>I7+I8</f>
        <v>6363</v>
      </c>
      <c r="J6" s="336">
        <f>J7+J8</f>
        <v>20829</v>
      </c>
      <c r="K6" s="336">
        <f>K7+K8</f>
        <v>16384</v>
      </c>
      <c r="L6" s="336">
        <f>L7+L8</f>
        <v>6771</v>
      </c>
      <c r="M6" s="301"/>
    </row>
    <row r="7" spans="1:14" ht="13.5" customHeight="1">
      <c r="A7" s="296"/>
      <c r="B7" s="295" t="s">
        <v>587</v>
      </c>
      <c r="C7" s="296"/>
      <c r="D7" s="293">
        <f>SUM(D11,D23,D26,D14,D29,D34,D48,D19,D55,D56,D59,D62,)</f>
        <v>134101</v>
      </c>
      <c r="E7" s="292">
        <f>SUM(E11,E23,E59)</f>
        <v>14404</v>
      </c>
      <c r="F7" s="292">
        <f>SUM(F11,F23,F26,F14,F29,F34,F48,F19,F55,F56,F59,F62)</f>
        <v>12512</v>
      </c>
      <c r="G7" s="332">
        <f>SUM(G11,G23,G26,G14,G29,G34,G48,G19,G55,G56,G59,G62)</f>
        <v>3333</v>
      </c>
      <c r="H7" s="293">
        <f>SUM(H11,H23,H26,H14,H29,H34,H48,H19,H55,H56,H59,H62)</f>
        <v>12947</v>
      </c>
      <c r="I7" s="292">
        <f>SUM(I11,I23,I26,I14,I29,I34,I48,I19,I55,I56,I59,I62)</f>
        <v>5291</v>
      </c>
      <c r="J7" s="292">
        <f>SUM(J11,J23,J26,J14,J29,J34,J48,J19,J55,J56,J59,J62)</f>
        <v>17202</v>
      </c>
      <c r="K7" s="292">
        <f>SUM(K11,K23,K26,K14,K29,K34,K48,K19,K55,K56,K59,K62)</f>
        <v>12890</v>
      </c>
      <c r="L7" s="292">
        <f>SUM(L11,L23,L26,L14,L29,L34,L48,L19,L55,L56,L59,L62)</f>
        <v>5276</v>
      </c>
      <c r="M7" s="301"/>
      <c r="N7" s="285"/>
    </row>
    <row r="8" spans="1:14" ht="13.5" customHeight="1">
      <c r="A8" s="296"/>
      <c r="B8" s="295" t="s">
        <v>586</v>
      </c>
      <c r="C8" s="296"/>
      <c r="D8" s="293">
        <f>SUM(D15,D16,D30,D31,D35,D36,D37,D40,D41,D42,D43,D44,D45,D49,D50,D51,D52,D20,D63,D64,D65,D66,D67)</f>
        <v>21003</v>
      </c>
      <c r="E8" s="292">
        <v>0</v>
      </c>
      <c r="F8" s="292">
        <f>SUM(F15,F16,F30,F31,F35,F36,F37,F40,F41,F42,F43,F44,F45,F49,F50,F51,F52,F20,F63,F64,F65,F66,F67)</f>
        <v>3847</v>
      </c>
      <c r="G8" s="332">
        <f>SUM(G15,G16,G30,G31,G35,G36,G37,G40,G41,G42,G43,G44,G45,G49,G50,G51,G52,G20,G63,G64,G65,G66,G67)</f>
        <v>527</v>
      </c>
      <c r="H8" s="293">
        <f>SUM(H15,H16,H30,H31,H35,H36,H37,H40,H41,H42,H43,H44,H45,H49,H50,H51,H52,H20,H63,H64,H65,H66,H67)</f>
        <v>1985</v>
      </c>
      <c r="I8" s="292">
        <f>SUM(I15,I16,I30,I31,I35,I36,I37,I40,I41,I42,I43,I44,I45,I49,I50,I51,I52,I20,I63,I64,I65,I66,I67)</f>
        <v>1072</v>
      </c>
      <c r="J8" s="292">
        <f>SUM(J15,J16,J30,J31,J35,J36,J37,J40,J41,J42,J43,J44,J45,J49,J50,J51,J52,J20,J63,J64,J65,J66,J67)</f>
        <v>3627</v>
      </c>
      <c r="K8" s="292">
        <f>SUM(K15,K16,K30,K31,K35,K36,K37,K40,K41,K42,K43,K44,K45,K49,K50,K51,K52,K20,K63,K64,K65,K66,K67)</f>
        <v>3494</v>
      </c>
      <c r="L8" s="292">
        <f>SUM(L15,L16,L30,L31,L35,L36,L37,L40,L41,L42,L43,L44,L45,L49,L50,L51,L52,L20,L63,L64,L65,L66,L67)</f>
        <v>1495</v>
      </c>
      <c r="M8" s="301"/>
      <c r="N8" s="285"/>
    </row>
    <row r="9" spans="1:13" ht="13.5" customHeight="1">
      <c r="A9" s="296"/>
      <c r="B9" s="312"/>
      <c r="C9" s="296"/>
      <c r="D9" s="303"/>
      <c r="E9" s="302"/>
      <c r="F9" s="302"/>
      <c r="G9" s="334"/>
      <c r="H9" s="303"/>
      <c r="I9" s="302"/>
      <c r="J9" s="302"/>
      <c r="K9" s="302"/>
      <c r="L9" s="302"/>
      <c r="M9" s="301"/>
    </row>
    <row r="10" spans="1:13" ht="13.5" customHeight="1">
      <c r="A10" s="298" t="s">
        <v>635</v>
      </c>
      <c r="B10" s="298"/>
      <c r="C10" s="298"/>
      <c r="D10" s="293">
        <f>D11</f>
        <v>28619</v>
      </c>
      <c r="E10" s="292">
        <f>E11</f>
        <v>7023</v>
      </c>
      <c r="F10" s="292">
        <f>F11</f>
        <v>0</v>
      </c>
      <c r="G10" s="332">
        <f>G11</f>
        <v>2585</v>
      </c>
      <c r="H10" s="293">
        <f>H11</f>
        <v>2363</v>
      </c>
      <c r="I10" s="292">
        <f>I11</f>
        <v>2710</v>
      </c>
      <c r="J10" s="292">
        <f>J11</f>
        <v>2809</v>
      </c>
      <c r="K10" s="292">
        <f>K11</f>
        <v>2251</v>
      </c>
      <c r="L10" s="292">
        <f>L11</f>
        <v>898</v>
      </c>
      <c r="M10" s="301"/>
    </row>
    <row r="11" spans="1:13" ht="13.5" customHeight="1">
      <c r="A11" s="296"/>
      <c r="B11" s="295" t="s">
        <v>584</v>
      </c>
      <c r="C11" s="296"/>
      <c r="D11" s="293">
        <v>28619</v>
      </c>
      <c r="E11" s="292">
        <v>7023</v>
      </c>
      <c r="F11" s="292">
        <v>0</v>
      </c>
      <c r="G11" s="332">
        <v>2585</v>
      </c>
      <c r="H11" s="293">
        <v>2363</v>
      </c>
      <c r="I11" s="292">
        <v>2710</v>
      </c>
      <c r="J11" s="292">
        <v>2809</v>
      </c>
      <c r="K11" s="292">
        <v>2251</v>
      </c>
      <c r="L11" s="292">
        <v>898</v>
      </c>
      <c r="M11" s="301"/>
    </row>
    <row r="12" spans="1:13" ht="13.5" customHeight="1">
      <c r="A12" s="296"/>
      <c r="B12" s="296"/>
      <c r="C12" s="296"/>
      <c r="D12" s="303"/>
      <c r="E12" s="302"/>
      <c r="F12" s="302"/>
      <c r="G12" s="334"/>
      <c r="H12" s="303"/>
      <c r="I12" s="302"/>
      <c r="J12" s="302"/>
      <c r="K12" s="302"/>
      <c r="L12" s="302"/>
      <c r="M12" s="301"/>
    </row>
    <row r="13" spans="1:13" ht="13.5" customHeight="1">
      <c r="A13" s="298" t="s">
        <v>583</v>
      </c>
      <c r="B13" s="298"/>
      <c r="C13" s="298"/>
      <c r="D13" s="293">
        <f>SUM(D14:D16)</f>
        <v>8778</v>
      </c>
      <c r="E13" s="292">
        <v>0</v>
      </c>
      <c r="F13" s="292">
        <f>SUM(F14:F16)</f>
        <v>1617</v>
      </c>
      <c r="G13" s="332">
        <f>SUM(G14:G16)</f>
        <v>127</v>
      </c>
      <c r="H13" s="293">
        <f>SUM(H14:H16)</f>
        <v>726</v>
      </c>
      <c r="I13" s="292">
        <f>SUM(I14:I16)</f>
        <v>151</v>
      </c>
      <c r="J13" s="292">
        <f>SUM(J14:J16)</f>
        <v>1774</v>
      </c>
      <c r="K13" s="292">
        <f>SUM(K14:K16)</f>
        <v>1833</v>
      </c>
      <c r="L13" s="292">
        <f>SUM(L14:L16)</f>
        <v>493</v>
      </c>
      <c r="M13" s="301"/>
    </row>
    <row r="14" spans="1:13" ht="13.5" customHeight="1">
      <c r="A14" s="296"/>
      <c r="B14" s="295" t="s">
        <v>582</v>
      </c>
      <c r="C14" s="296"/>
      <c r="D14" s="293">
        <v>5133</v>
      </c>
      <c r="E14" s="292">
        <v>0</v>
      </c>
      <c r="F14" s="292">
        <v>830</v>
      </c>
      <c r="G14" s="332">
        <v>0</v>
      </c>
      <c r="H14" s="293">
        <v>483</v>
      </c>
      <c r="I14" s="292">
        <v>128</v>
      </c>
      <c r="J14" s="292">
        <v>858</v>
      </c>
      <c r="K14" s="292">
        <v>877</v>
      </c>
      <c r="L14" s="292">
        <v>471</v>
      </c>
      <c r="M14" s="301"/>
    </row>
    <row r="15" spans="1:13" ht="13.5" customHeight="1">
      <c r="A15" s="296"/>
      <c r="B15" s="295" t="s">
        <v>581</v>
      </c>
      <c r="C15" s="296"/>
      <c r="D15" s="293">
        <v>1280</v>
      </c>
      <c r="E15" s="292">
        <v>0</v>
      </c>
      <c r="F15" s="292">
        <v>363</v>
      </c>
      <c r="G15" s="332">
        <v>127</v>
      </c>
      <c r="H15" s="293">
        <v>115</v>
      </c>
      <c r="I15" s="292">
        <v>9</v>
      </c>
      <c r="J15" s="292">
        <v>448</v>
      </c>
      <c r="K15" s="292">
        <v>359</v>
      </c>
      <c r="L15" s="292">
        <v>22</v>
      </c>
      <c r="M15" s="301"/>
    </row>
    <row r="16" spans="1:13" ht="13.5" customHeight="1">
      <c r="A16" s="296"/>
      <c r="B16" s="295" t="s">
        <v>580</v>
      </c>
      <c r="C16" s="296"/>
      <c r="D16" s="293">
        <v>2365</v>
      </c>
      <c r="E16" s="292">
        <v>0</v>
      </c>
      <c r="F16" s="292">
        <v>424</v>
      </c>
      <c r="G16" s="332">
        <v>0</v>
      </c>
      <c r="H16" s="293">
        <v>128</v>
      </c>
      <c r="I16" s="292">
        <v>14</v>
      </c>
      <c r="J16" s="292">
        <v>468</v>
      </c>
      <c r="K16" s="292">
        <v>597</v>
      </c>
      <c r="L16" s="292">
        <v>0</v>
      </c>
      <c r="M16" s="301"/>
    </row>
    <row r="17" spans="1:13" ht="13.5" customHeight="1">
      <c r="A17" s="296"/>
      <c r="B17" s="296"/>
      <c r="C17" s="296"/>
      <c r="D17" s="303"/>
      <c r="E17" s="302"/>
      <c r="F17" s="302"/>
      <c r="G17" s="334"/>
      <c r="H17" s="303"/>
      <c r="I17" s="302"/>
      <c r="J17" s="302"/>
      <c r="K17" s="302"/>
      <c r="L17" s="302"/>
      <c r="M17" s="301"/>
    </row>
    <row r="18" spans="1:13" ht="13.5" customHeight="1">
      <c r="A18" s="298" t="s">
        <v>579</v>
      </c>
      <c r="B18" s="298"/>
      <c r="C18" s="298"/>
      <c r="D18" s="293">
        <f>SUM(D19:D20)</f>
        <v>23448</v>
      </c>
      <c r="E18" s="292">
        <v>0</v>
      </c>
      <c r="F18" s="292">
        <f>SUM(F19:F20)</f>
        <v>2138</v>
      </c>
      <c r="G18" s="332">
        <f>SUM(G19:G20)</f>
        <v>302</v>
      </c>
      <c r="H18" s="293">
        <f>SUM(H19:H20)</f>
        <v>2012</v>
      </c>
      <c r="I18" s="292">
        <f>SUM(I19:I20)</f>
        <v>229</v>
      </c>
      <c r="J18" s="292">
        <f>SUM(J19:J20)</f>
        <v>4248</v>
      </c>
      <c r="K18" s="292">
        <f>SUM(K19:K20)</f>
        <v>1641</v>
      </c>
      <c r="L18" s="292">
        <f>SUM(L19:L20)</f>
        <v>269</v>
      </c>
      <c r="M18" s="301"/>
    </row>
    <row r="19" spans="1:13" ht="13.5" customHeight="1">
      <c r="A19" s="296"/>
      <c r="B19" s="295" t="s">
        <v>578</v>
      </c>
      <c r="C19" s="296"/>
      <c r="D19" s="293">
        <v>20360</v>
      </c>
      <c r="E19" s="292">
        <v>0</v>
      </c>
      <c r="F19" s="292">
        <v>1641</v>
      </c>
      <c r="G19" s="332">
        <v>302</v>
      </c>
      <c r="H19" s="293">
        <v>1741</v>
      </c>
      <c r="I19" s="292">
        <v>139</v>
      </c>
      <c r="J19" s="292">
        <v>3856</v>
      </c>
      <c r="K19" s="292">
        <v>1561</v>
      </c>
      <c r="L19" s="292">
        <v>9</v>
      </c>
      <c r="M19" s="301"/>
    </row>
    <row r="20" spans="1:13" ht="13.5" customHeight="1">
      <c r="A20" s="296"/>
      <c r="B20" s="295" t="s">
        <v>577</v>
      </c>
      <c r="C20" s="296"/>
      <c r="D20" s="293">
        <v>3088</v>
      </c>
      <c r="E20" s="292">
        <v>0</v>
      </c>
      <c r="F20" s="292">
        <v>497</v>
      </c>
      <c r="G20" s="332">
        <v>0</v>
      </c>
      <c r="H20" s="293">
        <v>271</v>
      </c>
      <c r="I20" s="292">
        <v>90</v>
      </c>
      <c r="J20" s="292">
        <v>392</v>
      </c>
      <c r="K20" s="292">
        <v>80</v>
      </c>
      <c r="L20" s="292">
        <v>260</v>
      </c>
      <c r="M20" s="301"/>
    </row>
    <row r="21" spans="1:13" ht="13.5" customHeight="1">
      <c r="A21" s="296"/>
      <c r="B21" s="295"/>
      <c r="C21" s="296"/>
      <c r="D21" s="303"/>
      <c r="E21" s="302"/>
      <c r="F21" s="302"/>
      <c r="G21" s="334"/>
      <c r="H21" s="303"/>
      <c r="I21" s="302"/>
      <c r="J21" s="302"/>
      <c r="K21" s="302"/>
      <c r="L21" s="302"/>
      <c r="M21" s="301"/>
    </row>
    <row r="22" spans="1:22" ht="13.5" customHeight="1">
      <c r="A22" s="298" t="s">
        <v>576</v>
      </c>
      <c r="B22" s="298"/>
      <c r="C22" s="298"/>
      <c r="D22" s="293">
        <f>D23</f>
        <v>32348</v>
      </c>
      <c r="E22" s="292">
        <f>E23</f>
        <v>5575</v>
      </c>
      <c r="F22" s="292">
        <f>F23</f>
        <v>2695</v>
      </c>
      <c r="G22" s="332">
        <v>0</v>
      </c>
      <c r="H22" s="293">
        <f>H23</f>
        <v>3369</v>
      </c>
      <c r="I22" s="292">
        <f>I23</f>
        <v>99</v>
      </c>
      <c r="J22" s="292">
        <f>J23</f>
        <v>4005</v>
      </c>
      <c r="K22" s="292">
        <f>K23</f>
        <v>688</v>
      </c>
      <c r="L22" s="292">
        <f>L23</f>
        <v>1633</v>
      </c>
      <c r="M22" s="313"/>
      <c r="N22" s="313"/>
      <c r="O22" s="313"/>
      <c r="P22" s="313"/>
      <c r="Q22" s="313"/>
      <c r="R22" s="313"/>
      <c r="S22" s="313"/>
      <c r="T22" s="313"/>
      <c r="U22" s="313"/>
      <c r="V22" s="313"/>
    </row>
    <row r="23" spans="1:13" ht="13.5" customHeight="1">
      <c r="A23" s="296"/>
      <c r="B23" s="295" t="s">
        <v>575</v>
      </c>
      <c r="C23" s="296"/>
      <c r="D23" s="293">
        <v>32348</v>
      </c>
      <c r="E23" s="292">
        <v>5575</v>
      </c>
      <c r="F23" s="292">
        <v>2695</v>
      </c>
      <c r="G23" s="332">
        <v>0</v>
      </c>
      <c r="H23" s="293">
        <v>3369</v>
      </c>
      <c r="I23" s="292">
        <v>99</v>
      </c>
      <c r="J23" s="292">
        <v>4005</v>
      </c>
      <c r="K23" s="292">
        <v>688</v>
      </c>
      <c r="L23" s="292">
        <v>1633</v>
      </c>
      <c r="M23" s="301"/>
    </row>
    <row r="24" spans="1:13" ht="13.5" customHeight="1">
      <c r="A24" s="296"/>
      <c r="B24" s="295"/>
      <c r="C24" s="296"/>
      <c r="D24" s="293"/>
      <c r="E24" s="292"/>
      <c r="F24" s="292"/>
      <c r="G24" s="332"/>
      <c r="H24" s="293"/>
      <c r="I24" s="292"/>
      <c r="J24" s="292"/>
      <c r="K24" s="292"/>
      <c r="L24" s="292"/>
      <c r="M24" s="301"/>
    </row>
    <row r="25" spans="1:13" ht="13.5" customHeight="1">
      <c r="A25" s="309" t="s">
        <v>611</v>
      </c>
      <c r="B25" s="242"/>
      <c r="C25" s="308"/>
      <c r="D25" s="293">
        <f>D26</f>
        <v>3194</v>
      </c>
      <c r="E25" s="292">
        <v>0</v>
      </c>
      <c r="F25" s="292">
        <f>F26</f>
        <v>569</v>
      </c>
      <c r="G25" s="332">
        <v>0</v>
      </c>
      <c r="H25" s="293">
        <f>H26</f>
        <v>251</v>
      </c>
      <c r="I25" s="292">
        <f>I26</f>
        <v>255</v>
      </c>
      <c r="J25" s="292">
        <f>J26</f>
        <v>375</v>
      </c>
      <c r="K25" s="292">
        <f>K26</f>
        <v>1065</v>
      </c>
      <c r="L25" s="292">
        <f>L26</f>
        <v>176</v>
      </c>
      <c r="M25" s="301"/>
    </row>
    <row r="26" spans="1:13" ht="13.5" customHeight="1">
      <c r="A26" s="296"/>
      <c r="B26" s="295" t="s">
        <v>573</v>
      </c>
      <c r="C26" s="296"/>
      <c r="D26" s="293">
        <v>3194</v>
      </c>
      <c r="E26" s="292">
        <v>0</v>
      </c>
      <c r="F26" s="292">
        <v>569</v>
      </c>
      <c r="G26" s="332" t="s">
        <v>634</v>
      </c>
      <c r="H26" s="293">
        <v>251</v>
      </c>
      <c r="I26" s="292">
        <v>255</v>
      </c>
      <c r="J26" s="292">
        <v>375</v>
      </c>
      <c r="K26" s="292">
        <v>1065</v>
      </c>
      <c r="L26" s="292">
        <v>176</v>
      </c>
      <c r="M26" s="301"/>
    </row>
    <row r="27" spans="1:13" ht="13.5" customHeight="1">
      <c r="A27" s="296"/>
      <c r="B27" s="296"/>
      <c r="C27" s="296"/>
      <c r="D27" s="300"/>
      <c r="E27" s="299"/>
      <c r="F27" s="299"/>
      <c r="G27" s="333"/>
      <c r="H27" s="300"/>
      <c r="I27" s="299"/>
      <c r="J27" s="299"/>
      <c r="K27" s="299"/>
      <c r="L27" s="299"/>
      <c r="M27" s="301"/>
    </row>
    <row r="28" spans="1:13" ht="13.5" customHeight="1">
      <c r="A28" s="298" t="s">
        <v>572</v>
      </c>
      <c r="B28" s="298"/>
      <c r="C28" s="298"/>
      <c r="D28" s="293">
        <f>SUM(D29:D31)</f>
        <v>4403</v>
      </c>
      <c r="E28" s="292">
        <v>0</v>
      </c>
      <c r="F28" s="292">
        <f>SUM(F29:F31)</f>
        <v>748</v>
      </c>
      <c r="G28" s="332">
        <f>SUM(G29:G31)</f>
        <v>453</v>
      </c>
      <c r="H28" s="293">
        <f>SUM(H29:H31)</f>
        <v>498</v>
      </c>
      <c r="I28" s="292">
        <f>SUM(I29:I31)</f>
        <v>235</v>
      </c>
      <c r="J28" s="292">
        <f>SUM(J29:J31)</f>
        <v>231</v>
      </c>
      <c r="K28" s="292">
        <f>SUM(K29:K31)</f>
        <v>443</v>
      </c>
      <c r="L28" s="292">
        <f>SUM(L29:L31)</f>
        <v>157</v>
      </c>
      <c r="M28" s="301"/>
    </row>
    <row r="29" spans="1:13" ht="13.5" customHeight="1">
      <c r="A29" s="296"/>
      <c r="B29" s="295" t="s">
        <v>571</v>
      </c>
      <c r="C29" s="296"/>
      <c r="D29" s="293">
        <v>4282</v>
      </c>
      <c r="E29" s="292">
        <v>0</v>
      </c>
      <c r="F29" s="292">
        <v>721</v>
      </c>
      <c r="G29" s="332">
        <v>446</v>
      </c>
      <c r="H29" s="293">
        <v>496</v>
      </c>
      <c r="I29" s="292">
        <v>232</v>
      </c>
      <c r="J29" s="292">
        <v>228</v>
      </c>
      <c r="K29" s="292">
        <v>443</v>
      </c>
      <c r="L29" s="292">
        <v>157</v>
      </c>
      <c r="M29" s="301"/>
    </row>
    <row r="30" spans="1:13" ht="13.5" customHeight="1">
      <c r="A30" s="296"/>
      <c r="B30" s="295" t="s">
        <v>633</v>
      </c>
      <c r="C30" s="296"/>
      <c r="D30" s="293">
        <v>100</v>
      </c>
      <c r="E30" s="292">
        <v>0</v>
      </c>
      <c r="F30" s="292">
        <v>22</v>
      </c>
      <c r="G30" s="332">
        <v>5</v>
      </c>
      <c r="H30" s="293">
        <v>0</v>
      </c>
      <c r="I30" s="292">
        <v>0</v>
      </c>
      <c r="J30" s="292">
        <v>0</v>
      </c>
      <c r="K30" s="292">
        <v>0</v>
      </c>
      <c r="L30" s="292">
        <v>0</v>
      </c>
      <c r="M30" s="301"/>
    </row>
    <row r="31" spans="1:13" ht="13.5" customHeight="1">
      <c r="A31" s="296"/>
      <c r="B31" s="295" t="s">
        <v>632</v>
      </c>
      <c r="C31" s="296"/>
      <c r="D31" s="293">
        <v>21</v>
      </c>
      <c r="E31" s="292">
        <v>0</v>
      </c>
      <c r="F31" s="292">
        <v>5</v>
      </c>
      <c r="G31" s="332">
        <v>2</v>
      </c>
      <c r="H31" s="293">
        <v>2</v>
      </c>
      <c r="I31" s="292">
        <v>3</v>
      </c>
      <c r="J31" s="292">
        <v>3</v>
      </c>
      <c r="K31" s="292">
        <v>0</v>
      </c>
      <c r="L31" s="292">
        <v>0</v>
      </c>
      <c r="M31" s="301"/>
    </row>
    <row r="32" spans="1:13" ht="13.5" customHeight="1">
      <c r="A32" s="296"/>
      <c r="B32" s="296"/>
      <c r="C32" s="296"/>
      <c r="D32" s="303"/>
      <c r="E32" s="302"/>
      <c r="F32" s="302"/>
      <c r="G32" s="334"/>
      <c r="H32" s="303"/>
      <c r="I32" s="302"/>
      <c r="J32" s="302"/>
      <c r="K32" s="302"/>
      <c r="L32" s="302"/>
      <c r="M32" s="301"/>
    </row>
    <row r="33" spans="1:13" ht="13.5" customHeight="1">
      <c r="A33" s="298" t="s">
        <v>568</v>
      </c>
      <c r="B33" s="298"/>
      <c r="C33" s="298"/>
      <c r="D33" s="293">
        <f>SUM(D34:D37)</f>
        <v>3775</v>
      </c>
      <c r="E33" s="292">
        <f>E34+E35+E36+E37</f>
        <v>0</v>
      </c>
      <c r="F33" s="292">
        <f>SUM(F34:F37)</f>
        <v>1042</v>
      </c>
      <c r="G33" s="332">
        <f>SUM(G34:G37)</f>
        <v>89</v>
      </c>
      <c r="H33" s="293">
        <f>SUM(H34:H37)</f>
        <v>336</v>
      </c>
      <c r="I33" s="292">
        <f>SUM(I34:I37)</f>
        <v>534</v>
      </c>
      <c r="J33" s="292">
        <f>SUM(J34:J37)</f>
        <v>726</v>
      </c>
      <c r="K33" s="292">
        <f>SUM(K34:K37)</f>
        <v>603</v>
      </c>
      <c r="L33" s="292">
        <f>SUM(L34:L37)</f>
        <v>225</v>
      </c>
      <c r="M33" s="301"/>
    </row>
    <row r="34" spans="1:13" ht="13.5" customHeight="1">
      <c r="A34" s="296"/>
      <c r="B34" s="295" t="s">
        <v>567</v>
      </c>
      <c r="C34" s="296"/>
      <c r="D34" s="293">
        <v>2813</v>
      </c>
      <c r="E34" s="292">
        <v>0</v>
      </c>
      <c r="F34" s="292">
        <v>773</v>
      </c>
      <c r="G34" s="332">
        <v>0</v>
      </c>
      <c r="H34" s="293">
        <v>249</v>
      </c>
      <c r="I34" s="292">
        <v>506</v>
      </c>
      <c r="J34" s="292">
        <v>506</v>
      </c>
      <c r="K34" s="292">
        <v>419</v>
      </c>
      <c r="L34" s="292">
        <v>157</v>
      </c>
      <c r="M34" s="301"/>
    </row>
    <row r="35" spans="1:13" ht="13.5" customHeight="1">
      <c r="A35" s="296"/>
      <c r="B35" s="295" t="s">
        <v>566</v>
      </c>
      <c r="C35" s="296"/>
      <c r="D35" s="293">
        <v>209</v>
      </c>
      <c r="E35" s="292">
        <v>0</v>
      </c>
      <c r="F35" s="292">
        <v>45</v>
      </c>
      <c r="G35" s="332">
        <v>85</v>
      </c>
      <c r="H35" s="293">
        <v>22</v>
      </c>
      <c r="I35" s="292">
        <v>10</v>
      </c>
      <c r="J35" s="292">
        <v>5</v>
      </c>
      <c r="K35" s="292">
        <v>16</v>
      </c>
      <c r="L35" s="292">
        <v>5</v>
      </c>
      <c r="M35" s="301"/>
    </row>
    <row r="36" spans="1:13" ht="13.5" customHeight="1">
      <c r="A36" s="296"/>
      <c r="B36" s="295" t="s">
        <v>565</v>
      </c>
      <c r="C36" s="296"/>
      <c r="D36" s="293">
        <v>19</v>
      </c>
      <c r="E36" s="292">
        <v>0</v>
      </c>
      <c r="F36" s="292">
        <v>9</v>
      </c>
      <c r="G36" s="332">
        <v>4</v>
      </c>
      <c r="H36" s="293">
        <v>0</v>
      </c>
      <c r="I36" s="292">
        <v>0</v>
      </c>
      <c r="J36" s="292">
        <v>6</v>
      </c>
      <c r="K36" s="292">
        <v>29</v>
      </c>
      <c r="L36" s="292">
        <v>0</v>
      </c>
      <c r="M36" s="301"/>
    </row>
    <row r="37" spans="1:13" ht="13.5" customHeight="1">
      <c r="A37" s="296"/>
      <c r="B37" s="295" t="s">
        <v>564</v>
      </c>
      <c r="C37" s="296"/>
      <c r="D37" s="293">
        <v>734</v>
      </c>
      <c r="E37" s="292">
        <v>0</v>
      </c>
      <c r="F37" s="292">
        <v>215</v>
      </c>
      <c r="G37" s="332">
        <v>0</v>
      </c>
      <c r="H37" s="293">
        <v>65</v>
      </c>
      <c r="I37" s="292">
        <v>18</v>
      </c>
      <c r="J37" s="292">
        <v>209</v>
      </c>
      <c r="K37" s="292">
        <v>139</v>
      </c>
      <c r="L37" s="292">
        <v>63</v>
      </c>
      <c r="M37" s="301"/>
    </row>
    <row r="38" spans="1:13" ht="13.5" customHeight="1">
      <c r="A38" s="301"/>
      <c r="B38" s="301"/>
      <c r="C38" s="301"/>
      <c r="D38" s="303"/>
      <c r="E38" s="302"/>
      <c r="F38" s="302"/>
      <c r="G38" s="334"/>
      <c r="H38" s="303"/>
      <c r="I38" s="302"/>
      <c r="J38" s="302"/>
      <c r="K38" s="302"/>
      <c r="L38" s="302"/>
      <c r="M38" s="301"/>
    </row>
    <row r="39" spans="1:13" ht="13.5" customHeight="1">
      <c r="A39" s="298" t="s">
        <v>563</v>
      </c>
      <c r="B39" s="298"/>
      <c r="C39" s="298"/>
      <c r="D39" s="293">
        <f>SUM(D40:D45)</f>
        <v>2960</v>
      </c>
      <c r="E39" s="292">
        <v>0</v>
      </c>
      <c r="F39" s="292">
        <f>SUM(F40:F45)</f>
        <v>425</v>
      </c>
      <c r="G39" s="332">
        <f>SUM(G40:G45)</f>
        <v>0</v>
      </c>
      <c r="H39" s="293">
        <f>SUM(H40:H45)</f>
        <v>211</v>
      </c>
      <c r="I39" s="292">
        <f>SUM(I40:I45)</f>
        <v>143</v>
      </c>
      <c r="J39" s="292">
        <f>SUM(J40:J45)</f>
        <v>325</v>
      </c>
      <c r="K39" s="292">
        <f>SUM(K40:K45)</f>
        <v>413</v>
      </c>
      <c r="L39" s="292">
        <f>SUM(L40:L45)</f>
        <v>437</v>
      </c>
      <c r="M39" s="301"/>
    </row>
    <row r="40" spans="1:13" ht="13.5" customHeight="1">
      <c r="A40" s="296"/>
      <c r="B40" s="295" t="s">
        <v>562</v>
      </c>
      <c r="C40" s="296"/>
      <c r="D40" s="293">
        <v>940</v>
      </c>
      <c r="E40" s="292">
        <v>0</v>
      </c>
      <c r="F40" s="292">
        <v>146</v>
      </c>
      <c r="G40" s="332">
        <v>0</v>
      </c>
      <c r="H40" s="293">
        <v>5</v>
      </c>
      <c r="I40" s="292">
        <v>3</v>
      </c>
      <c r="J40" s="292">
        <v>19</v>
      </c>
      <c r="K40" s="292">
        <v>32</v>
      </c>
      <c r="L40" s="292">
        <v>6</v>
      </c>
      <c r="M40" s="301"/>
    </row>
    <row r="41" spans="1:13" ht="13.5" customHeight="1">
      <c r="A41" s="296"/>
      <c r="B41" s="295" t="s">
        <v>561</v>
      </c>
      <c r="C41" s="296"/>
      <c r="D41" s="293">
        <v>255</v>
      </c>
      <c r="E41" s="292">
        <v>0</v>
      </c>
      <c r="F41" s="292">
        <v>44</v>
      </c>
      <c r="G41" s="332">
        <v>0</v>
      </c>
      <c r="H41" s="293">
        <v>33</v>
      </c>
      <c r="I41" s="292">
        <v>20</v>
      </c>
      <c r="J41" s="292">
        <v>44</v>
      </c>
      <c r="K41" s="292">
        <v>49</v>
      </c>
      <c r="L41" s="292">
        <v>26</v>
      </c>
      <c r="M41" s="301"/>
    </row>
    <row r="42" spans="1:12" s="301" customFormat="1" ht="13.5" customHeight="1">
      <c r="A42" s="296"/>
      <c r="B42" s="295" t="s">
        <v>559</v>
      </c>
      <c r="C42" s="296"/>
      <c r="D42" s="293">
        <v>601</v>
      </c>
      <c r="E42" s="292">
        <v>0</v>
      </c>
      <c r="F42" s="292">
        <v>159</v>
      </c>
      <c r="G42" s="332">
        <v>0</v>
      </c>
      <c r="H42" s="293">
        <v>68</v>
      </c>
      <c r="I42" s="292">
        <v>0</v>
      </c>
      <c r="J42" s="292">
        <v>113</v>
      </c>
      <c r="K42" s="292">
        <v>223</v>
      </c>
      <c r="L42" s="292">
        <v>318</v>
      </c>
    </row>
    <row r="43" spans="1:13" ht="13.5" customHeight="1">
      <c r="A43" s="296"/>
      <c r="B43" s="295" t="s">
        <v>558</v>
      </c>
      <c r="C43" s="296"/>
      <c r="D43" s="293">
        <v>272</v>
      </c>
      <c r="E43" s="292">
        <v>0</v>
      </c>
      <c r="F43" s="292">
        <v>76</v>
      </c>
      <c r="G43" s="332">
        <v>0</v>
      </c>
      <c r="H43" s="293">
        <v>27</v>
      </c>
      <c r="I43" s="292">
        <v>79</v>
      </c>
      <c r="J43" s="292">
        <v>61</v>
      </c>
      <c r="K43" s="292">
        <v>39</v>
      </c>
      <c r="L43" s="292">
        <v>72</v>
      </c>
      <c r="M43" s="301"/>
    </row>
    <row r="44" spans="1:13" ht="13.5" customHeight="1">
      <c r="A44" s="296"/>
      <c r="B44" s="295" t="s">
        <v>557</v>
      </c>
      <c r="C44" s="296"/>
      <c r="D44" s="293">
        <v>314</v>
      </c>
      <c r="E44" s="292">
        <v>0</v>
      </c>
      <c r="F44" s="292">
        <v>0</v>
      </c>
      <c r="G44" s="332">
        <v>0</v>
      </c>
      <c r="H44" s="293">
        <v>25</v>
      </c>
      <c r="I44" s="292">
        <v>41</v>
      </c>
      <c r="J44" s="292">
        <v>63</v>
      </c>
      <c r="K44" s="292">
        <v>57</v>
      </c>
      <c r="L44" s="292">
        <v>4</v>
      </c>
      <c r="M44" s="301"/>
    </row>
    <row r="45" spans="1:13" ht="13.5" customHeight="1">
      <c r="A45" s="296"/>
      <c r="B45" s="295" t="s">
        <v>556</v>
      </c>
      <c r="C45" s="296"/>
      <c r="D45" s="293">
        <v>578</v>
      </c>
      <c r="E45" s="292">
        <v>0</v>
      </c>
      <c r="F45" s="292">
        <v>0</v>
      </c>
      <c r="G45" s="332">
        <v>0</v>
      </c>
      <c r="H45" s="293">
        <v>53</v>
      </c>
      <c r="I45" s="292">
        <v>0</v>
      </c>
      <c r="J45" s="292">
        <v>25</v>
      </c>
      <c r="K45" s="292">
        <v>13</v>
      </c>
      <c r="L45" s="292">
        <v>11</v>
      </c>
      <c r="M45" s="301"/>
    </row>
    <row r="46" spans="1:12" s="301" customFormat="1" ht="13.5" customHeight="1">
      <c r="A46" s="296"/>
      <c r="B46" s="295"/>
      <c r="C46" s="296"/>
      <c r="D46" s="293"/>
      <c r="E46" s="292"/>
      <c r="F46" s="292"/>
      <c r="G46" s="332"/>
      <c r="H46" s="293"/>
      <c r="I46" s="292"/>
      <c r="J46" s="292"/>
      <c r="K46" s="292"/>
      <c r="L46" s="292"/>
    </row>
    <row r="47" spans="1:13" ht="13.5" customHeight="1">
      <c r="A47" s="335" t="s">
        <v>619</v>
      </c>
      <c r="B47" s="335"/>
      <c r="C47" s="335"/>
      <c r="D47" s="293">
        <f>SUM(D48:D52)</f>
        <v>5145</v>
      </c>
      <c r="E47" s="292">
        <v>0</v>
      </c>
      <c r="F47" s="292">
        <f>SUM(F48:F52)</f>
        <v>994</v>
      </c>
      <c r="G47" s="332">
        <f>SUM(G48:G52)</f>
        <v>42</v>
      </c>
      <c r="H47" s="293">
        <f>SUM(H48:H52)</f>
        <v>511</v>
      </c>
      <c r="I47" s="292">
        <f>SUM(I48:I52)</f>
        <v>110</v>
      </c>
      <c r="J47" s="292">
        <f>SUM(J48:J52)</f>
        <v>445</v>
      </c>
      <c r="K47" s="292">
        <f>SUM(K48:K52)</f>
        <v>604</v>
      </c>
      <c r="L47" s="292">
        <f>SUM(L48:L52)</f>
        <v>100</v>
      </c>
      <c r="M47" s="301"/>
    </row>
    <row r="48" spans="1:13" ht="13.5" customHeight="1">
      <c r="A48" s="296"/>
      <c r="B48" s="295" t="s">
        <v>532</v>
      </c>
      <c r="C48" s="296"/>
      <c r="D48" s="293">
        <v>3143</v>
      </c>
      <c r="E48" s="292">
        <v>0</v>
      </c>
      <c r="F48" s="292">
        <v>554</v>
      </c>
      <c r="G48" s="332">
        <v>0</v>
      </c>
      <c r="H48" s="293">
        <v>296</v>
      </c>
      <c r="I48" s="292">
        <v>5</v>
      </c>
      <c r="J48" s="292">
        <v>104</v>
      </c>
      <c r="K48" s="292">
        <v>97</v>
      </c>
      <c r="L48" s="292">
        <v>28</v>
      </c>
      <c r="M48" s="301"/>
    </row>
    <row r="49" spans="1:13" ht="13.5" customHeight="1">
      <c r="A49" s="296"/>
      <c r="B49" s="295" t="s">
        <v>531</v>
      </c>
      <c r="C49" s="296"/>
      <c r="D49" s="293">
        <v>260</v>
      </c>
      <c r="E49" s="292">
        <v>0</v>
      </c>
      <c r="F49" s="292">
        <v>57</v>
      </c>
      <c r="G49" s="332">
        <v>0</v>
      </c>
      <c r="H49" s="293">
        <v>27</v>
      </c>
      <c r="I49" s="292">
        <v>61</v>
      </c>
      <c r="J49" s="292">
        <v>40</v>
      </c>
      <c r="K49" s="292">
        <v>236</v>
      </c>
      <c r="L49" s="292">
        <v>11</v>
      </c>
      <c r="M49" s="301"/>
    </row>
    <row r="50" spans="1:13" ht="13.5" customHeight="1">
      <c r="A50" s="296"/>
      <c r="B50" s="295" t="s">
        <v>530</v>
      </c>
      <c r="C50" s="296"/>
      <c r="D50" s="293">
        <v>213</v>
      </c>
      <c r="E50" s="292">
        <v>0</v>
      </c>
      <c r="F50" s="292">
        <v>55</v>
      </c>
      <c r="G50" s="332">
        <v>42</v>
      </c>
      <c r="H50" s="293">
        <v>24</v>
      </c>
      <c r="I50" s="292">
        <v>24</v>
      </c>
      <c r="J50" s="292">
        <v>36</v>
      </c>
      <c r="K50" s="292">
        <v>43</v>
      </c>
      <c r="L50" s="292">
        <v>37</v>
      </c>
      <c r="M50" s="301"/>
    </row>
    <row r="51" spans="1:13" ht="13.5" customHeight="1">
      <c r="A51" s="296"/>
      <c r="B51" s="295" t="s">
        <v>529</v>
      </c>
      <c r="C51" s="296"/>
      <c r="D51" s="293">
        <v>603</v>
      </c>
      <c r="E51" s="292">
        <v>0</v>
      </c>
      <c r="F51" s="292">
        <v>143</v>
      </c>
      <c r="G51" s="332">
        <v>0</v>
      </c>
      <c r="H51" s="293">
        <v>71</v>
      </c>
      <c r="I51" s="292">
        <v>0</v>
      </c>
      <c r="J51" s="292">
        <v>94</v>
      </c>
      <c r="K51" s="292">
        <v>136</v>
      </c>
      <c r="L51" s="292">
        <v>18</v>
      </c>
      <c r="M51" s="301"/>
    </row>
    <row r="52" spans="1:13" ht="13.5" customHeight="1">
      <c r="A52" s="296"/>
      <c r="B52" s="295" t="s">
        <v>528</v>
      </c>
      <c r="C52" s="296"/>
      <c r="D52" s="293">
        <v>926</v>
      </c>
      <c r="E52" s="292">
        <v>0</v>
      </c>
      <c r="F52" s="292">
        <v>185</v>
      </c>
      <c r="G52" s="332">
        <v>0</v>
      </c>
      <c r="H52" s="293">
        <v>93</v>
      </c>
      <c r="I52" s="292">
        <v>20</v>
      </c>
      <c r="J52" s="292">
        <v>171</v>
      </c>
      <c r="K52" s="292">
        <v>92</v>
      </c>
      <c r="L52" s="292">
        <v>6</v>
      </c>
      <c r="M52" s="301"/>
    </row>
    <row r="53" spans="1:13" ht="13.5" customHeight="1">
      <c r="A53" s="296"/>
      <c r="B53" s="295"/>
      <c r="C53" s="296"/>
      <c r="D53" s="303"/>
      <c r="E53" s="302"/>
      <c r="F53" s="302"/>
      <c r="G53" s="334"/>
      <c r="H53" s="303"/>
      <c r="I53" s="302"/>
      <c r="J53" s="302"/>
      <c r="K53" s="302"/>
      <c r="L53" s="302"/>
      <c r="M53" s="301"/>
    </row>
    <row r="54" spans="1:13" ht="13.5" customHeight="1">
      <c r="A54" s="298" t="s">
        <v>527</v>
      </c>
      <c r="B54" s="298"/>
      <c r="C54" s="298"/>
      <c r="D54" s="293">
        <f>SUM(D55:D56)</f>
        <v>9642</v>
      </c>
      <c r="E54" s="292">
        <v>0</v>
      </c>
      <c r="F54" s="292">
        <f>SUM(F55:F56)</f>
        <v>2031</v>
      </c>
      <c r="G54" s="332">
        <f>SUM(G55:G56)</f>
        <v>0</v>
      </c>
      <c r="H54" s="293">
        <f>SUM(H55:H56)</f>
        <v>1019</v>
      </c>
      <c r="I54" s="292">
        <f>SUM(I55:I56)</f>
        <v>373</v>
      </c>
      <c r="J54" s="292">
        <f>SUM(J55:J56)</f>
        <v>1306</v>
      </c>
      <c r="K54" s="292">
        <f>SUM(K55:K56)</f>
        <v>914</v>
      </c>
      <c r="L54" s="292">
        <f>SUM(L55:L56)</f>
        <v>873</v>
      </c>
      <c r="M54" s="301"/>
    </row>
    <row r="55" spans="1:13" ht="13.5" customHeight="1">
      <c r="A55" s="296"/>
      <c r="B55" s="295" t="s">
        <v>526</v>
      </c>
      <c r="C55" s="296"/>
      <c r="D55" s="293">
        <v>6042</v>
      </c>
      <c r="E55" s="292">
        <v>0</v>
      </c>
      <c r="F55" s="292">
        <v>1009</v>
      </c>
      <c r="G55" s="332">
        <v>0</v>
      </c>
      <c r="H55" s="293">
        <v>688</v>
      </c>
      <c r="I55" s="292">
        <v>9</v>
      </c>
      <c r="J55" s="292">
        <v>918</v>
      </c>
      <c r="K55" s="292">
        <v>499</v>
      </c>
      <c r="L55" s="292">
        <v>513</v>
      </c>
      <c r="M55" s="301"/>
    </row>
    <row r="56" spans="1:13" ht="13.5" customHeight="1">
      <c r="A56" s="296"/>
      <c r="B56" s="295" t="s">
        <v>525</v>
      </c>
      <c r="C56" s="296"/>
      <c r="D56" s="293">
        <v>3600</v>
      </c>
      <c r="E56" s="292">
        <v>0</v>
      </c>
      <c r="F56" s="292">
        <v>1022</v>
      </c>
      <c r="G56" s="332">
        <v>0</v>
      </c>
      <c r="H56" s="293">
        <v>331</v>
      </c>
      <c r="I56" s="292">
        <v>364</v>
      </c>
      <c r="J56" s="292">
        <v>388</v>
      </c>
      <c r="K56" s="292">
        <v>415</v>
      </c>
      <c r="L56" s="292">
        <v>360</v>
      </c>
      <c r="M56" s="301"/>
    </row>
    <row r="57" spans="1:13" ht="13.5" customHeight="1">
      <c r="A57" s="296"/>
      <c r="B57" s="301"/>
      <c r="C57" s="296"/>
      <c r="D57" s="303"/>
      <c r="E57" s="302"/>
      <c r="F57" s="302"/>
      <c r="G57" s="334"/>
      <c r="H57" s="303"/>
      <c r="I57" s="302"/>
      <c r="J57" s="302"/>
      <c r="K57" s="302"/>
      <c r="L57" s="302"/>
      <c r="M57" s="301"/>
    </row>
    <row r="58" spans="1:13" ht="13.5" customHeight="1">
      <c r="A58" s="298" t="s">
        <v>595</v>
      </c>
      <c r="B58" s="298"/>
      <c r="C58" s="298"/>
      <c r="D58" s="293">
        <f>D59</f>
        <v>19066</v>
      </c>
      <c r="E58" s="292">
        <f>E59</f>
        <v>1806</v>
      </c>
      <c r="F58" s="292">
        <f>F59</f>
        <v>1805</v>
      </c>
      <c r="G58" s="332">
        <v>0</v>
      </c>
      <c r="H58" s="293">
        <f>H59</f>
        <v>2043</v>
      </c>
      <c r="I58" s="292">
        <f>I59</f>
        <v>400</v>
      </c>
      <c r="J58" s="292">
        <f>J59</f>
        <v>2551</v>
      </c>
      <c r="K58" s="292">
        <f>K59</f>
        <v>3614</v>
      </c>
      <c r="L58" s="292">
        <f>L59</f>
        <v>609</v>
      </c>
      <c r="M58" s="301"/>
    </row>
    <row r="59" spans="1:13" ht="13.5" customHeight="1">
      <c r="A59" s="296"/>
      <c r="B59" s="295" t="s">
        <v>523</v>
      </c>
      <c r="C59" s="296"/>
      <c r="D59" s="293">
        <v>19066</v>
      </c>
      <c r="E59" s="292">
        <v>1806</v>
      </c>
      <c r="F59" s="292">
        <v>1805</v>
      </c>
      <c r="G59" s="332">
        <v>0</v>
      </c>
      <c r="H59" s="293">
        <v>2043</v>
      </c>
      <c r="I59" s="292">
        <v>400</v>
      </c>
      <c r="J59" s="292">
        <v>2551</v>
      </c>
      <c r="K59" s="292">
        <v>3614</v>
      </c>
      <c r="L59" s="292">
        <v>609</v>
      </c>
      <c r="M59" s="301"/>
    </row>
    <row r="60" spans="1:13" ht="13.5" customHeight="1">
      <c r="A60" s="296"/>
      <c r="B60" s="295"/>
      <c r="C60" s="296"/>
      <c r="D60" s="300"/>
      <c r="E60" s="299"/>
      <c r="F60" s="299"/>
      <c r="G60" s="333"/>
      <c r="H60" s="300"/>
      <c r="I60" s="299"/>
      <c r="J60" s="299"/>
      <c r="K60" s="299"/>
      <c r="L60" s="299"/>
      <c r="M60" s="301"/>
    </row>
    <row r="61" spans="1:13" ht="13.5" customHeight="1">
      <c r="A61" s="298" t="s">
        <v>522</v>
      </c>
      <c r="B61" s="298"/>
      <c r="C61" s="298"/>
      <c r="D61" s="293">
        <f>SUM(D62:D67)</f>
        <v>13726</v>
      </c>
      <c r="E61" s="292">
        <v>0</v>
      </c>
      <c r="F61" s="292">
        <f>SUM(F62:F67)</f>
        <v>2295</v>
      </c>
      <c r="G61" s="332">
        <f>SUM(G62:G67)</f>
        <v>262</v>
      </c>
      <c r="H61" s="293">
        <f>SUM(H62:H67)</f>
        <v>1593</v>
      </c>
      <c r="I61" s="292">
        <f>SUM(I62:I67)</f>
        <v>1124</v>
      </c>
      <c r="J61" s="292">
        <f>SUM(J62:J67)</f>
        <v>2034</v>
      </c>
      <c r="K61" s="292">
        <f>SUM(K62:K67)</f>
        <v>2315</v>
      </c>
      <c r="L61" s="292">
        <f>SUM(L62:L67)</f>
        <v>901</v>
      </c>
      <c r="M61" s="301"/>
    </row>
    <row r="62" spans="1:13" ht="13.5" customHeight="1">
      <c r="A62" s="296"/>
      <c r="B62" s="295" t="s">
        <v>521</v>
      </c>
      <c r="C62" s="296"/>
      <c r="D62" s="293">
        <v>5501</v>
      </c>
      <c r="E62" s="292">
        <v>0</v>
      </c>
      <c r="F62" s="292">
        <v>893</v>
      </c>
      <c r="G62" s="332">
        <v>0</v>
      </c>
      <c r="H62" s="293">
        <v>637</v>
      </c>
      <c r="I62" s="292">
        <v>444</v>
      </c>
      <c r="J62" s="292">
        <v>604</v>
      </c>
      <c r="K62" s="292">
        <v>961</v>
      </c>
      <c r="L62" s="292">
        <v>265</v>
      </c>
      <c r="M62" s="301"/>
    </row>
    <row r="63" spans="1:13" ht="13.5" customHeight="1">
      <c r="A63" s="296"/>
      <c r="B63" s="295" t="s">
        <v>520</v>
      </c>
      <c r="C63" s="296"/>
      <c r="D63" s="293">
        <v>648</v>
      </c>
      <c r="E63" s="292">
        <v>0</v>
      </c>
      <c r="F63" s="292">
        <v>156</v>
      </c>
      <c r="G63" s="332">
        <v>0</v>
      </c>
      <c r="H63" s="293">
        <v>61</v>
      </c>
      <c r="I63" s="292">
        <v>55</v>
      </c>
      <c r="J63" s="292">
        <v>269</v>
      </c>
      <c r="K63" s="292">
        <v>490</v>
      </c>
      <c r="L63" s="292">
        <v>19</v>
      </c>
      <c r="M63" s="301"/>
    </row>
    <row r="64" spans="1:13" ht="13.5" customHeight="1">
      <c r="A64" s="296"/>
      <c r="B64" s="295" t="s">
        <v>519</v>
      </c>
      <c r="C64" s="296"/>
      <c r="D64" s="293">
        <v>933</v>
      </c>
      <c r="E64" s="292">
        <v>0</v>
      </c>
      <c r="F64" s="292">
        <v>135</v>
      </c>
      <c r="G64" s="332">
        <v>179</v>
      </c>
      <c r="H64" s="293">
        <v>98</v>
      </c>
      <c r="I64" s="292">
        <v>0</v>
      </c>
      <c r="J64" s="292">
        <v>133</v>
      </c>
      <c r="K64" s="292">
        <v>81</v>
      </c>
      <c r="L64" s="292">
        <v>2</v>
      </c>
      <c r="M64" s="301"/>
    </row>
    <row r="65" spans="1:13" ht="13.5" customHeight="1">
      <c r="A65" s="296"/>
      <c r="B65" s="295" t="s">
        <v>518</v>
      </c>
      <c r="C65" s="296"/>
      <c r="D65" s="293">
        <v>828</v>
      </c>
      <c r="E65" s="292">
        <v>0</v>
      </c>
      <c r="F65" s="292">
        <v>138</v>
      </c>
      <c r="G65" s="332">
        <v>83</v>
      </c>
      <c r="H65" s="293">
        <v>63</v>
      </c>
      <c r="I65" s="292">
        <v>4</v>
      </c>
      <c r="J65" s="292">
        <v>77</v>
      </c>
      <c r="K65" s="292">
        <v>108</v>
      </c>
      <c r="L65" s="292">
        <v>52</v>
      </c>
      <c r="M65" s="301"/>
    </row>
    <row r="66" spans="1:13" ht="13.5" customHeight="1">
      <c r="A66" s="296"/>
      <c r="B66" s="295" t="s">
        <v>517</v>
      </c>
      <c r="C66" s="296"/>
      <c r="D66" s="293">
        <v>4271</v>
      </c>
      <c r="E66" s="292">
        <v>0</v>
      </c>
      <c r="F66" s="292">
        <v>710</v>
      </c>
      <c r="G66" s="332">
        <v>0</v>
      </c>
      <c r="H66" s="293">
        <v>415</v>
      </c>
      <c r="I66" s="292">
        <v>547</v>
      </c>
      <c r="J66" s="292">
        <v>554</v>
      </c>
      <c r="K66" s="292">
        <v>381</v>
      </c>
      <c r="L66" s="292">
        <v>17</v>
      </c>
      <c r="M66" s="301"/>
    </row>
    <row r="67" spans="1:13" ht="13.5" customHeight="1">
      <c r="A67" s="291"/>
      <c r="B67" s="290" t="s">
        <v>516</v>
      </c>
      <c r="C67" s="291"/>
      <c r="D67" s="288">
        <v>1545</v>
      </c>
      <c r="E67" s="287">
        <v>0</v>
      </c>
      <c r="F67" s="287">
        <v>263</v>
      </c>
      <c r="G67" s="331">
        <v>0</v>
      </c>
      <c r="H67" s="288">
        <v>319</v>
      </c>
      <c r="I67" s="287">
        <v>74</v>
      </c>
      <c r="J67" s="287">
        <v>397</v>
      </c>
      <c r="K67" s="287">
        <v>294</v>
      </c>
      <c r="L67" s="287">
        <v>546</v>
      </c>
      <c r="M67" s="301"/>
    </row>
    <row r="68" spans="1:13" ht="13.5" customHeight="1">
      <c r="A68" s="286" t="s">
        <v>515</v>
      </c>
      <c r="D68" s="285"/>
      <c r="E68" s="285"/>
      <c r="F68" s="285"/>
      <c r="G68" s="285"/>
      <c r="H68" s="285"/>
      <c r="I68" s="285"/>
      <c r="J68" s="285"/>
      <c r="K68" s="285"/>
      <c r="L68" s="285"/>
      <c r="M68" s="301"/>
    </row>
    <row r="69" ht="12">
      <c r="M69" s="301"/>
    </row>
    <row r="70" spans="4:13" ht="12">
      <c r="D70" s="285"/>
      <c r="E70" s="285"/>
      <c r="F70" s="285"/>
      <c r="G70" s="285"/>
      <c r="H70" s="285"/>
      <c r="I70" s="285"/>
      <c r="J70" s="285"/>
      <c r="K70" s="285"/>
      <c r="L70" s="285"/>
      <c r="M70" s="301"/>
    </row>
    <row r="71" spans="4:13" ht="12">
      <c r="D71" s="285"/>
      <c r="E71" s="285"/>
      <c r="F71" s="285"/>
      <c r="G71" s="285"/>
      <c r="H71" s="285"/>
      <c r="I71" s="285"/>
      <c r="J71" s="285"/>
      <c r="K71" s="285"/>
      <c r="L71" s="285"/>
      <c r="M71" s="301"/>
    </row>
    <row r="72" ht="12">
      <c r="M72" s="301"/>
    </row>
    <row r="73" ht="12">
      <c r="M73" s="301"/>
    </row>
    <row r="74" ht="12">
      <c r="M74" s="301"/>
    </row>
    <row r="75" ht="12">
      <c r="M75" s="301"/>
    </row>
    <row r="76" ht="12">
      <c r="M76" s="301"/>
    </row>
    <row r="77" ht="12">
      <c r="M77" s="301"/>
    </row>
    <row r="78" ht="12">
      <c r="M78" s="301"/>
    </row>
    <row r="79" ht="12">
      <c r="M79" s="301"/>
    </row>
    <row r="80" ht="12">
      <c r="M80" s="301"/>
    </row>
    <row r="81" ht="12">
      <c r="M81" s="301"/>
    </row>
    <row r="82" ht="12">
      <c r="M82" s="301"/>
    </row>
    <row r="83" ht="12">
      <c r="M83" s="301"/>
    </row>
    <row r="84" ht="12">
      <c r="M84" s="301"/>
    </row>
    <row r="85" ht="12">
      <c r="M85" s="301"/>
    </row>
    <row r="86" ht="12">
      <c r="M86" s="301"/>
    </row>
    <row r="87" ht="12">
      <c r="M87" s="301"/>
    </row>
    <row r="88" ht="12">
      <c r="M88" s="301"/>
    </row>
    <row r="89" ht="12">
      <c r="M89" s="301"/>
    </row>
    <row r="90" ht="12">
      <c r="M90" s="301"/>
    </row>
    <row r="91" ht="12">
      <c r="M91" s="301"/>
    </row>
    <row r="92" ht="12">
      <c r="M92" s="301"/>
    </row>
    <row r="93" ht="12">
      <c r="M93" s="301"/>
    </row>
    <row r="94" ht="12">
      <c r="M94" s="301"/>
    </row>
    <row r="95" ht="12">
      <c r="M95" s="301"/>
    </row>
    <row r="96" ht="12">
      <c r="M96" s="301"/>
    </row>
    <row r="97" ht="12">
      <c r="M97" s="301"/>
    </row>
    <row r="114" spans="4:7" ht="12">
      <c r="D114" s="330"/>
      <c r="E114" s="330"/>
      <c r="F114" s="330"/>
      <c r="G114" s="330"/>
    </row>
  </sheetData>
  <sheetProtection/>
  <mergeCells count="20">
    <mergeCell ref="A61:C61"/>
    <mergeCell ref="A33:C33"/>
    <mergeCell ref="A39:C39"/>
    <mergeCell ref="A47:C47"/>
    <mergeCell ref="A18:C18"/>
    <mergeCell ref="A10:C10"/>
    <mergeCell ref="A22:C22"/>
    <mergeCell ref="A13:C13"/>
    <mergeCell ref="A28:C28"/>
    <mergeCell ref="A54:C54"/>
    <mergeCell ref="A58:C58"/>
    <mergeCell ref="A25:C25"/>
    <mergeCell ref="F2:G2"/>
    <mergeCell ref="H3:L3"/>
    <mergeCell ref="H4:H5"/>
    <mergeCell ref="I4:I5"/>
    <mergeCell ref="J4:J5"/>
    <mergeCell ref="K4:K5"/>
    <mergeCell ref="L4:L5"/>
    <mergeCell ref="D3:G3"/>
  </mergeCells>
  <printOptions horizontalCentered="1"/>
  <pageMargins left="0.7874015748031497" right="0.7874015748031497" top="0.984251968503937" bottom="0.984251968503937" header="0.5118110236220472" footer="0.5118110236220472"/>
  <pageSetup fitToHeight="2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15" sqref="H15"/>
    </sheetView>
  </sheetViews>
  <sheetFormatPr defaultColWidth="10.75390625" defaultRowHeight="13.5"/>
  <cols>
    <col min="1" max="1" width="3.75390625" style="284" customWidth="1"/>
    <col min="2" max="2" width="13.75390625" style="284" customWidth="1"/>
    <col min="3" max="3" width="3.75390625" style="284" customWidth="1"/>
    <col min="4" max="9" width="11.75390625" style="284" customWidth="1"/>
    <col min="10" max="16384" width="10.75390625" style="284" customWidth="1"/>
  </cols>
  <sheetData>
    <row r="1" ht="17.25">
      <c r="A1" s="329" t="s">
        <v>631</v>
      </c>
    </row>
    <row r="2" spans="4:9" ht="12.75" thickBot="1">
      <c r="D2" s="328"/>
      <c r="E2" s="328"/>
      <c r="F2" s="328"/>
      <c r="G2" s="328"/>
      <c r="H2" s="327" t="s">
        <v>630</v>
      </c>
      <c r="I2" s="326"/>
    </row>
    <row r="3" spans="1:9" ht="18" customHeight="1" thickTop="1">
      <c r="A3" s="325"/>
      <c r="B3" s="325"/>
      <c r="C3" s="324"/>
      <c r="D3" s="323"/>
      <c r="E3" s="321"/>
      <c r="F3" s="322" t="s">
        <v>629</v>
      </c>
      <c r="G3" s="321"/>
      <c r="H3" s="321"/>
      <c r="I3" s="321"/>
    </row>
    <row r="4" spans="1:9" ht="21" customHeight="1">
      <c r="A4" s="320"/>
      <c r="B4" s="320"/>
      <c r="C4" s="319"/>
      <c r="D4" s="317" t="s">
        <v>628</v>
      </c>
      <c r="E4" s="317" t="s">
        <v>627</v>
      </c>
      <c r="F4" s="318" t="s">
        <v>626</v>
      </c>
      <c r="G4" s="318" t="s">
        <v>625</v>
      </c>
      <c r="H4" s="317" t="s">
        <v>624</v>
      </c>
      <c r="I4" s="316" t="s">
        <v>623</v>
      </c>
    </row>
    <row r="5" spans="1:11" ht="12">
      <c r="A5" s="296"/>
      <c r="B5" s="295" t="s">
        <v>588</v>
      </c>
      <c r="C5" s="315"/>
      <c r="D5" s="314">
        <f>D6+D7</f>
        <v>1012</v>
      </c>
      <c r="E5" s="314">
        <f>E6+E7</f>
        <v>11529</v>
      </c>
      <c r="F5" s="292">
        <f>F6+F7</f>
        <v>2721</v>
      </c>
      <c r="G5" s="292">
        <f>G6+G7</f>
        <v>9976</v>
      </c>
      <c r="H5" s="314">
        <f>H6+H7</f>
        <v>5033</v>
      </c>
      <c r="I5" s="292">
        <f>I6+I7</f>
        <v>531</v>
      </c>
      <c r="J5" s="301"/>
      <c r="K5" s="301"/>
    </row>
    <row r="6" spans="1:11" ht="12">
      <c r="A6" s="296"/>
      <c r="B6" s="295" t="s">
        <v>587</v>
      </c>
      <c r="C6" s="296"/>
      <c r="D6" s="293">
        <f>D10+D13+D18+D22+D25+D28+D33+D47+D54+D55+D58+D61</f>
        <v>876</v>
      </c>
      <c r="E6" s="292">
        <f>E10+E13+E18+E22+E25+E28+E33+E47+E54+E55+E58+E61</f>
        <v>9842</v>
      </c>
      <c r="F6" s="292">
        <f>F10+F13+F18+F22+F25+F28+F33+F47+F54+F55+F58+F61</f>
        <v>1967</v>
      </c>
      <c r="G6" s="292">
        <f>G10+G13+G18+G22+G25+G28+G33+G47+G54+G55+G58+G61</f>
        <v>8924</v>
      </c>
      <c r="H6" s="292">
        <f>H10+H13+H18+H22+H25+H28+H33+H47+H54+H55+H58+H61</f>
        <v>4641</v>
      </c>
      <c r="I6" s="292">
        <f>I10+I13+I18+I22+I25+I28+I33+I47+I54+I55+I58+I61</f>
        <v>467</v>
      </c>
      <c r="J6" s="301"/>
      <c r="K6" s="313"/>
    </row>
    <row r="7" spans="1:11" ht="12">
      <c r="A7" s="296"/>
      <c r="B7" s="295" t="s">
        <v>586</v>
      </c>
      <c r="C7" s="296"/>
      <c r="D7" s="293">
        <f>D14+D15+D19+D29+D30+D34+D35+D36+D39+D40+D41+D42+D43+D44+D48+D49+D50+D51+D62+D63+D64+D65+D66</f>
        <v>136</v>
      </c>
      <c r="E7" s="292">
        <f>E14+E15+E19+E29+E30+E34+E35+E36+E39+E40+E41+E42+E43+E44+E48+E49+E50+E51+E62+E63+E64+E65+E66</f>
        <v>1687</v>
      </c>
      <c r="F7" s="292">
        <f>F14+F15+F19+F29+F30+F34+F35+F36+F39+F40+F41+F42+F43+F44+F48+F49+F50+F51+F62+F63+F64+F65+F66</f>
        <v>754</v>
      </c>
      <c r="G7" s="292">
        <f>G14+G15+G19+G29+G30+G34+G35+G36+G39+G40+G41+G42+G43+G44+G48+G49+G50+G51+G62+G63+G64+G65+G66</f>
        <v>1052</v>
      </c>
      <c r="H7" s="292">
        <f>H14+H15+H19+H29+H30+H34+H35+H36+H39+H40+H41+H42+H43+H44+H48+H49+H50+H51+H62+H63+H64+H65+H66</f>
        <v>392</v>
      </c>
      <c r="I7" s="292">
        <f>I14+I15+I19+I29+I30+I34+I35+I36+I39+I40+I41+I42+I43+I44+I48+I49+I50+I51+I62+I63+I64+I65+I66</f>
        <v>64</v>
      </c>
      <c r="J7" s="301"/>
      <c r="K7" s="285"/>
    </row>
    <row r="8" spans="1:9" ht="12">
      <c r="A8" s="296"/>
      <c r="B8" s="312"/>
      <c r="C8" s="305"/>
      <c r="D8" s="311"/>
      <c r="E8" s="302"/>
      <c r="F8" s="302"/>
      <c r="G8" s="302"/>
      <c r="H8" s="302"/>
      <c r="I8" s="302"/>
    </row>
    <row r="9" spans="1:9" ht="12">
      <c r="A9" s="298" t="s">
        <v>622</v>
      </c>
      <c r="B9" s="298"/>
      <c r="C9" s="310"/>
      <c r="D9" s="304">
        <f>D10</f>
        <v>107</v>
      </c>
      <c r="E9" s="292">
        <f>E10</f>
        <v>2198</v>
      </c>
      <c r="F9" s="292">
        <f>F10</f>
        <v>290</v>
      </c>
      <c r="G9" s="292">
        <f>G10</f>
        <v>1863</v>
      </c>
      <c r="H9" s="292">
        <f>H10</f>
        <v>889</v>
      </c>
      <c r="I9" s="292">
        <f>I10</f>
        <v>138</v>
      </c>
    </row>
    <row r="10" spans="1:9" ht="12">
      <c r="A10" s="296"/>
      <c r="B10" s="295" t="s">
        <v>584</v>
      </c>
      <c r="C10" s="305"/>
      <c r="D10" s="304">
        <v>107</v>
      </c>
      <c r="E10" s="292">
        <v>2198</v>
      </c>
      <c r="F10" s="292">
        <v>290</v>
      </c>
      <c r="G10" s="292">
        <v>1863</v>
      </c>
      <c r="H10" s="292">
        <v>889</v>
      </c>
      <c r="I10" s="292">
        <v>138</v>
      </c>
    </row>
    <row r="11" spans="1:9" ht="12">
      <c r="A11" s="296"/>
      <c r="B11" s="296"/>
      <c r="C11" s="305"/>
      <c r="D11" s="311"/>
      <c r="E11" s="302"/>
      <c r="F11" s="302"/>
      <c r="G11" s="302"/>
      <c r="H11" s="302"/>
      <c r="I11" s="302"/>
    </row>
    <row r="12" spans="1:9" ht="12">
      <c r="A12" s="298" t="s">
        <v>583</v>
      </c>
      <c r="B12" s="298"/>
      <c r="C12" s="310"/>
      <c r="D12" s="304">
        <f>D13+D14+D15</f>
        <v>53</v>
      </c>
      <c r="E12" s="292">
        <f>E13+E14+E15</f>
        <v>780</v>
      </c>
      <c r="F12" s="292">
        <f>F13+F14+F15</f>
        <v>192</v>
      </c>
      <c r="G12" s="292">
        <f>G13+G14+G15</f>
        <v>607</v>
      </c>
      <c r="H12" s="292">
        <f>H13+H14+H15</f>
        <v>145</v>
      </c>
      <c r="I12" s="292">
        <f>I13+I14+I15</f>
        <v>32</v>
      </c>
    </row>
    <row r="13" spans="1:9" ht="12">
      <c r="A13" s="296"/>
      <c r="B13" s="295" t="s">
        <v>582</v>
      </c>
      <c r="C13" s="305"/>
      <c r="D13" s="304">
        <v>47</v>
      </c>
      <c r="E13" s="292">
        <v>479</v>
      </c>
      <c r="F13" s="292">
        <v>132</v>
      </c>
      <c r="G13" s="292">
        <v>372</v>
      </c>
      <c r="H13" s="292">
        <v>114</v>
      </c>
      <c r="I13" s="292">
        <v>14</v>
      </c>
    </row>
    <row r="14" spans="1:9" ht="12">
      <c r="A14" s="296"/>
      <c r="B14" s="295" t="s">
        <v>581</v>
      </c>
      <c r="C14" s="305"/>
      <c r="D14" s="304">
        <v>4</v>
      </c>
      <c r="E14" s="292">
        <v>111</v>
      </c>
      <c r="F14" s="292">
        <v>46</v>
      </c>
      <c r="G14" s="292">
        <v>65</v>
      </c>
      <c r="H14" s="292">
        <v>6</v>
      </c>
      <c r="I14" s="292">
        <v>5</v>
      </c>
    </row>
    <row r="15" spans="1:9" ht="12">
      <c r="A15" s="296"/>
      <c r="B15" s="295" t="s">
        <v>580</v>
      </c>
      <c r="C15" s="294"/>
      <c r="D15" s="292">
        <v>2</v>
      </c>
      <c r="E15" s="292">
        <v>190</v>
      </c>
      <c r="F15" s="292">
        <v>14</v>
      </c>
      <c r="G15" s="292">
        <v>170</v>
      </c>
      <c r="H15" s="292">
        <v>25</v>
      </c>
      <c r="I15" s="292">
        <v>13</v>
      </c>
    </row>
    <row r="16" spans="1:9" ht="12">
      <c r="A16" s="296"/>
      <c r="B16" s="296"/>
      <c r="C16" s="294"/>
      <c r="D16" s="302"/>
      <c r="E16" s="302"/>
      <c r="F16" s="302"/>
      <c r="G16" s="302"/>
      <c r="H16" s="302"/>
      <c r="I16" s="302"/>
    </row>
    <row r="17" spans="1:9" ht="12">
      <c r="A17" s="298" t="s">
        <v>579</v>
      </c>
      <c r="B17" s="298"/>
      <c r="C17" s="298"/>
      <c r="D17" s="293">
        <f>D18+D19</f>
        <v>44</v>
      </c>
      <c r="E17" s="292">
        <f>E18+E19</f>
        <v>902</v>
      </c>
      <c r="F17" s="292">
        <f>F18+F19</f>
        <v>87</v>
      </c>
      <c r="G17" s="292">
        <f>G18+G19</f>
        <v>915</v>
      </c>
      <c r="H17" s="292">
        <f>H18+H19</f>
        <v>453</v>
      </c>
      <c r="I17" s="292">
        <f>I18+I19</f>
        <v>34</v>
      </c>
    </row>
    <row r="18" spans="1:9" ht="12">
      <c r="A18" s="296"/>
      <c r="B18" s="295" t="s">
        <v>578</v>
      </c>
      <c r="C18" s="294"/>
      <c r="D18" s="293">
        <v>44</v>
      </c>
      <c r="E18" s="292">
        <v>653</v>
      </c>
      <c r="F18" s="292">
        <v>87</v>
      </c>
      <c r="G18" s="292">
        <v>666</v>
      </c>
      <c r="H18" s="292">
        <v>408</v>
      </c>
      <c r="I18" s="292">
        <v>29</v>
      </c>
    </row>
    <row r="19" spans="1:9" ht="12">
      <c r="A19" s="296"/>
      <c r="B19" s="295" t="s">
        <v>577</v>
      </c>
      <c r="C19" s="294"/>
      <c r="D19" s="293">
        <v>0</v>
      </c>
      <c r="E19" s="292">
        <v>249</v>
      </c>
      <c r="F19" s="292">
        <v>0</v>
      </c>
      <c r="G19" s="292">
        <v>249</v>
      </c>
      <c r="H19" s="292">
        <v>45</v>
      </c>
      <c r="I19" s="292">
        <v>5</v>
      </c>
    </row>
    <row r="20" spans="1:9" ht="12">
      <c r="A20" s="296"/>
      <c r="B20" s="295"/>
      <c r="C20" s="294"/>
      <c r="D20" s="303"/>
      <c r="E20" s="302"/>
      <c r="F20" s="302"/>
      <c r="G20" s="302"/>
      <c r="H20" s="302"/>
      <c r="I20" s="302"/>
    </row>
    <row r="21" spans="1:9" ht="12">
      <c r="A21" s="298" t="s">
        <v>576</v>
      </c>
      <c r="B21" s="298"/>
      <c r="C21" s="310"/>
      <c r="D21" s="304">
        <f>D22</f>
        <v>39</v>
      </c>
      <c r="E21" s="292">
        <f>E22</f>
        <v>2102</v>
      </c>
      <c r="F21" s="292">
        <f>F22</f>
        <v>293</v>
      </c>
      <c r="G21" s="292">
        <f>G22</f>
        <v>1959</v>
      </c>
      <c r="H21" s="292">
        <f>H22</f>
        <v>386</v>
      </c>
      <c r="I21" s="292">
        <f>I22</f>
        <v>56</v>
      </c>
    </row>
    <row r="22" spans="1:9" ht="12">
      <c r="A22" s="296"/>
      <c r="B22" s="295" t="s">
        <v>575</v>
      </c>
      <c r="C22" s="305"/>
      <c r="D22" s="304">
        <v>39</v>
      </c>
      <c r="E22" s="292">
        <v>2102</v>
      </c>
      <c r="F22" s="292">
        <v>293</v>
      </c>
      <c r="G22" s="292">
        <v>1959</v>
      </c>
      <c r="H22" s="292">
        <v>386</v>
      </c>
      <c r="I22" s="292">
        <v>56</v>
      </c>
    </row>
    <row r="23" spans="1:9" ht="12">
      <c r="A23" s="296"/>
      <c r="B23" s="295"/>
      <c r="C23" s="305"/>
      <c r="D23" s="304"/>
      <c r="E23" s="292"/>
      <c r="F23" s="292"/>
      <c r="G23" s="292"/>
      <c r="H23" s="292"/>
      <c r="I23" s="292"/>
    </row>
    <row r="24" spans="1:9" ht="13.5">
      <c r="A24" s="309" t="s">
        <v>611</v>
      </c>
      <c r="B24" s="242"/>
      <c r="C24" s="308"/>
      <c r="D24" s="293">
        <f>D25</f>
        <v>46</v>
      </c>
      <c r="E24" s="292">
        <f>E25</f>
        <v>190</v>
      </c>
      <c r="F24" s="292">
        <f>F25</f>
        <v>108</v>
      </c>
      <c r="G24" s="292">
        <f>G25</f>
        <v>93</v>
      </c>
      <c r="H24" s="292">
        <f>H25</f>
        <v>41</v>
      </c>
      <c r="I24" s="292">
        <f>I25</f>
        <v>8</v>
      </c>
    </row>
    <row r="25" spans="1:9" ht="12">
      <c r="A25" s="296"/>
      <c r="B25" s="295" t="s">
        <v>573</v>
      </c>
      <c r="C25" s="305"/>
      <c r="D25" s="304">
        <v>46</v>
      </c>
      <c r="E25" s="292">
        <v>190</v>
      </c>
      <c r="F25" s="292">
        <v>108</v>
      </c>
      <c r="G25" s="292">
        <v>93</v>
      </c>
      <c r="H25" s="292">
        <v>41</v>
      </c>
      <c r="I25" s="292">
        <v>8</v>
      </c>
    </row>
    <row r="26" spans="1:9" ht="12">
      <c r="A26" s="296"/>
      <c r="B26" s="296"/>
      <c r="C26" s="305"/>
      <c r="D26" s="307"/>
      <c r="E26" s="299"/>
      <c r="F26" s="299"/>
      <c r="G26" s="299"/>
      <c r="H26" s="299"/>
      <c r="I26" s="299"/>
    </row>
    <row r="27" spans="1:10" ht="12">
      <c r="A27" s="298" t="s">
        <v>572</v>
      </c>
      <c r="B27" s="298"/>
      <c r="C27" s="298"/>
      <c r="D27" s="293">
        <f>D28+D29+D30</f>
        <v>92</v>
      </c>
      <c r="E27" s="292">
        <f>E28+E29+E30</f>
        <v>461</v>
      </c>
      <c r="F27" s="292">
        <f>F28+F29+F30</f>
        <v>237</v>
      </c>
      <c r="G27" s="292">
        <f>G28+G29+G30</f>
        <v>188</v>
      </c>
      <c r="H27" s="292">
        <f>H28+H29+H30</f>
        <v>211</v>
      </c>
      <c r="I27" s="292">
        <f>I28+I29+I30</f>
        <v>44</v>
      </c>
      <c r="J27" s="301"/>
    </row>
    <row r="28" spans="1:9" ht="12">
      <c r="A28" s="296"/>
      <c r="B28" s="295" t="s">
        <v>571</v>
      </c>
      <c r="C28" s="294"/>
      <c r="D28" s="292">
        <v>91</v>
      </c>
      <c r="E28" s="292">
        <v>457</v>
      </c>
      <c r="F28" s="292">
        <v>234</v>
      </c>
      <c r="G28" s="292">
        <v>188</v>
      </c>
      <c r="H28" s="292">
        <v>211</v>
      </c>
      <c r="I28" s="292">
        <v>44</v>
      </c>
    </row>
    <row r="29" spans="1:9" ht="12">
      <c r="A29" s="296"/>
      <c r="B29" s="295" t="s">
        <v>570</v>
      </c>
      <c r="C29" s="294"/>
      <c r="D29" s="292">
        <v>0</v>
      </c>
      <c r="E29" s="292">
        <v>0</v>
      </c>
      <c r="F29" s="292">
        <v>0</v>
      </c>
      <c r="G29" s="292">
        <v>0</v>
      </c>
      <c r="H29" s="292">
        <v>0</v>
      </c>
      <c r="I29" s="292">
        <v>0</v>
      </c>
    </row>
    <row r="30" spans="1:9" ht="12">
      <c r="A30" s="296"/>
      <c r="B30" s="295" t="s">
        <v>621</v>
      </c>
      <c r="C30" s="294"/>
      <c r="D30" s="292">
        <v>1</v>
      </c>
      <c r="E30" s="292">
        <v>4</v>
      </c>
      <c r="F30" s="292">
        <v>3</v>
      </c>
      <c r="G30" s="292">
        <v>0</v>
      </c>
      <c r="H30" s="292">
        <v>0</v>
      </c>
      <c r="I30" s="292">
        <v>0</v>
      </c>
    </row>
    <row r="31" spans="1:9" ht="12">
      <c r="A31" s="296"/>
      <c r="B31" s="296"/>
      <c r="C31" s="294"/>
      <c r="D31" s="302"/>
      <c r="E31" s="302"/>
      <c r="F31" s="302"/>
      <c r="G31" s="302"/>
      <c r="H31" s="302"/>
      <c r="I31" s="302"/>
    </row>
    <row r="32" spans="1:9" ht="12">
      <c r="A32" s="298" t="s">
        <v>568</v>
      </c>
      <c r="B32" s="298"/>
      <c r="C32" s="297"/>
      <c r="D32" s="292">
        <f>D33+D34+D35+D36</f>
        <v>15</v>
      </c>
      <c r="E32" s="292">
        <f>E33+E34+E35+E36</f>
        <v>382</v>
      </c>
      <c r="F32" s="292">
        <f>F33+F34+F35+F36</f>
        <v>70</v>
      </c>
      <c r="G32" s="292">
        <f>G33+G34+G35+G36</f>
        <v>383</v>
      </c>
      <c r="H32" s="292">
        <f>H33+H34+H35+H36</f>
        <v>57</v>
      </c>
      <c r="I32" s="292">
        <f>I33+I34+I35+I36</f>
        <v>21</v>
      </c>
    </row>
    <row r="33" spans="1:9" ht="12">
      <c r="A33" s="296"/>
      <c r="B33" s="295" t="s">
        <v>567</v>
      </c>
      <c r="C33" s="294"/>
      <c r="D33" s="292">
        <v>6</v>
      </c>
      <c r="E33" s="292">
        <v>284</v>
      </c>
      <c r="F33" s="292">
        <v>30</v>
      </c>
      <c r="G33" s="292">
        <v>260</v>
      </c>
      <c r="H33" s="292">
        <v>31</v>
      </c>
      <c r="I33" s="292">
        <v>14</v>
      </c>
    </row>
    <row r="34" spans="1:9" ht="12">
      <c r="A34" s="296"/>
      <c r="B34" s="295" t="s">
        <v>566</v>
      </c>
      <c r="C34" s="294"/>
      <c r="D34" s="292">
        <v>0</v>
      </c>
      <c r="E34" s="292">
        <v>20</v>
      </c>
      <c r="F34" s="292">
        <v>13</v>
      </c>
      <c r="G34" s="292">
        <v>2</v>
      </c>
      <c r="H34" s="292">
        <v>1</v>
      </c>
      <c r="I34" s="292">
        <v>1</v>
      </c>
    </row>
    <row r="35" spans="1:9" ht="12">
      <c r="A35" s="296"/>
      <c r="B35" s="295" t="s">
        <v>565</v>
      </c>
      <c r="C35" s="294"/>
      <c r="D35" s="292">
        <v>1</v>
      </c>
      <c r="E35" s="292">
        <v>5</v>
      </c>
      <c r="F35" s="292">
        <v>2</v>
      </c>
      <c r="G35" s="292">
        <v>1</v>
      </c>
      <c r="H35" s="292">
        <v>8</v>
      </c>
      <c r="I35" s="292">
        <v>0</v>
      </c>
    </row>
    <row r="36" spans="1:9" ht="12">
      <c r="A36" s="296"/>
      <c r="B36" s="295" t="s">
        <v>564</v>
      </c>
      <c r="C36" s="294"/>
      <c r="D36" s="292">
        <v>8</v>
      </c>
      <c r="E36" s="292">
        <v>73</v>
      </c>
      <c r="F36" s="292">
        <v>25</v>
      </c>
      <c r="G36" s="292">
        <v>120</v>
      </c>
      <c r="H36" s="292">
        <v>17</v>
      </c>
      <c r="I36" s="292">
        <v>6</v>
      </c>
    </row>
    <row r="37" spans="1:9" ht="12">
      <c r="A37" s="301"/>
      <c r="B37" s="301"/>
      <c r="C37" s="306"/>
      <c r="D37" s="302"/>
      <c r="E37" s="302"/>
      <c r="F37" s="302"/>
      <c r="G37" s="302"/>
      <c r="H37" s="302"/>
      <c r="I37" s="302"/>
    </row>
    <row r="38" spans="1:9" ht="12">
      <c r="A38" s="298" t="s">
        <v>563</v>
      </c>
      <c r="B38" s="298"/>
      <c r="C38" s="298"/>
      <c r="D38" s="293">
        <f>D39+D40+D41+D42+D43+D44</f>
        <v>96</v>
      </c>
      <c r="E38" s="292">
        <f>E39+E40+E41+E42+E43+E44</f>
        <v>315</v>
      </c>
      <c r="F38" s="292">
        <f>F39+F40+F41+F42+F43+F44</f>
        <v>226</v>
      </c>
      <c r="G38" s="292">
        <f>G39+G40+G41+G42+G43+G44</f>
        <v>108</v>
      </c>
      <c r="H38" s="292">
        <f>H39+H40+H41+H42+H43+H44</f>
        <v>89</v>
      </c>
      <c r="I38" s="292">
        <f>I39+I40+I41+I42+I43+I44</f>
        <v>7</v>
      </c>
    </row>
    <row r="39" spans="1:9" ht="12">
      <c r="A39" s="296"/>
      <c r="B39" s="295" t="s">
        <v>562</v>
      </c>
      <c r="C39" s="305"/>
      <c r="D39" s="304">
        <v>8</v>
      </c>
      <c r="E39" s="292">
        <v>92</v>
      </c>
      <c r="F39" s="292">
        <v>59</v>
      </c>
      <c r="G39" s="292">
        <v>36</v>
      </c>
      <c r="H39" s="292">
        <v>40</v>
      </c>
      <c r="I39" s="292">
        <v>1</v>
      </c>
    </row>
    <row r="40" spans="1:9" ht="12">
      <c r="A40" s="296"/>
      <c r="B40" s="295" t="s">
        <v>561</v>
      </c>
      <c r="C40" s="305"/>
      <c r="D40" s="304">
        <v>0</v>
      </c>
      <c r="E40" s="292">
        <v>20</v>
      </c>
      <c r="F40" s="292">
        <v>15</v>
      </c>
      <c r="G40" s="292">
        <v>16</v>
      </c>
      <c r="H40" s="292">
        <v>9</v>
      </c>
      <c r="I40" s="292">
        <v>2</v>
      </c>
    </row>
    <row r="41" spans="1:9" ht="12">
      <c r="A41" s="296"/>
      <c r="B41" s="295" t="s">
        <v>559</v>
      </c>
      <c r="C41" s="305"/>
      <c r="D41" s="304">
        <v>59</v>
      </c>
      <c r="E41" s="292">
        <v>79</v>
      </c>
      <c r="F41" s="292">
        <v>86</v>
      </c>
      <c r="G41" s="292">
        <v>6</v>
      </c>
      <c r="H41" s="292">
        <v>17</v>
      </c>
      <c r="I41" s="292">
        <v>0</v>
      </c>
    </row>
    <row r="42" spans="1:9" ht="12">
      <c r="A42" s="296"/>
      <c r="B42" s="295" t="s">
        <v>558</v>
      </c>
      <c r="C42" s="305"/>
      <c r="D42" s="304">
        <v>6</v>
      </c>
      <c r="E42" s="292">
        <v>26</v>
      </c>
      <c r="F42" s="292">
        <v>26</v>
      </c>
      <c r="G42" s="292">
        <v>1</v>
      </c>
      <c r="H42" s="292">
        <v>1</v>
      </c>
      <c r="I42" s="292">
        <v>3</v>
      </c>
    </row>
    <row r="43" spans="1:9" ht="12">
      <c r="A43" s="296"/>
      <c r="B43" s="295" t="s">
        <v>609</v>
      </c>
      <c r="C43" s="305"/>
      <c r="D43" s="304">
        <v>22</v>
      </c>
      <c r="E43" s="292">
        <v>46</v>
      </c>
      <c r="F43" s="292">
        <v>15</v>
      </c>
      <c r="G43" s="292">
        <v>19</v>
      </c>
      <c r="H43" s="292">
        <v>10</v>
      </c>
      <c r="I43" s="292">
        <v>1</v>
      </c>
    </row>
    <row r="44" spans="1:9" ht="12">
      <c r="A44" s="296"/>
      <c r="B44" s="295" t="s">
        <v>620</v>
      </c>
      <c r="C44" s="305"/>
      <c r="D44" s="304">
        <v>1</v>
      </c>
      <c r="E44" s="292">
        <v>52</v>
      </c>
      <c r="F44" s="292">
        <v>25</v>
      </c>
      <c r="G44" s="292">
        <v>30</v>
      </c>
      <c r="H44" s="292">
        <v>12</v>
      </c>
      <c r="I44" s="292">
        <v>0</v>
      </c>
    </row>
    <row r="45" spans="1:9" s="301" customFormat="1" ht="12">
      <c r="A45" s="296"/>
      <c r="B45" s="295"/>
      <c r="C45" s="296"/>
      <c r="D45" s="303"/>
      <c r="E45" s="302"/>
      <c r="F45" s="302"/>
      <c r="G45" s="302"/>
      <c r="H45" s="302"/>
      <c r="I45" s="302"/>
    </row>
    <row r="46" spans="1:9" ht="12">
      <c r="A46" s="298" t="s">
        <v>619</v>
      </c>
      <c r="B46" s="298"/>
      <c r="C46" s="297"/>
      <c r="D46" s="293">
        <v>6</v>
      </c>
      <c r="E46" s="292">
        <f>E47+E48+E49+E50+E51</f>
        <v>395</v>
      </c>
      <c r="F46" s="292">
        <f>F47+F48+F49+F50+F51</f>
        <v>207</v>
      </c>
      <c r="G46" s="292">
        <f>G47+G48+G49+G50+G51</f>
        <v>225</v>
      </c>
      <c r="H46" s="292">
        <f>H47+H48+H49+H50+H51</f>
        <v>63</v>
      </c>
      <c r="I46" s="292">
        <f>I47+I48+I49+I50+I51</f>
        <v>17</v>
      </c>
    </row>
    <row r="47" spans="1:9" ht="12">
      <c r="A47" s="296"/>
      <c r="B47" s="295" t="s">
        <v>532</v>
      </c>
      <c r="C47" s="294"/>
      <c r="D47" s="293">
        <v>6</v>
      </c>
      <c r="E47" s="292">
        <v>242</v>
      </c>
      <c r="F47" s="292">
        <v>100</v>
      </c>
      <c r="G47" s="292">
        <v>168</v>
      </c>
      <c r="H47" s="292">
        <v>20</v>
      </c>
      <c r="I47" s="292">
        <v>13</v>
      </c>
    </row>
    <row r="48" spans="1:9" ht="12">
      <c r="A48" s="296"/>
      <c r="B48" s="295" t="s">
        <v>531</v>
      </c>
      <c r="C48" s="294"/>
      <c r="D48" s="293">
        <v>0</v>
      </c>
      <c r="E48" s="292">
        <v>18</v>
      </c>
      <c r="F48" s="292">
        <v>7</v>
      </c>
      <c r="G48" s="292">
        <v>10</v>
      </c>
      <c r="H48" s="292">
        <v>16</v>
      </c>
      <c r="I48" s="292">
        <v>1</v>
      </c>
    </row>
    <row r="49" spans="1:9" ht="12">
      <c r="A49" s="296"/>
      <c r="B49" s="295" t="s">
        <v>530</v>
      </c>
      <c r="C49" s="294"/>
      <c r="D49" s="293">
        <v>0</v>
      </c>
      <c r="E49" s="292">
        <v>16</v>
      </c>
      <c r="F49" s="292">
        <v>9</v>
      </c>
      <c r="G49" s="292">
        <v>7</v>
      </c>
      <c r="H49" s="292">
        <v>7</v>
      </c>
      <c r="I49" s="292">
        <v>1</v>
      </c>
    </row>
    <row r="50" spans="1:9" ht="12">
      <c r="A50" s="296"/>
      <c r="B50" s="295" t="s">
        <v>529</v>
      </c>
      <c r="C50" s="294"/>
      <c r="D50" s="293">
        <v>0</v>
      </c>
      <c r="E50" s="292">
        <v>36</v>
      </c>
      <c r="F50" s="292">
        <v>28</v>
      </c>
      <c r="G50" s="292">
        <v>18</v>
      </c>
      <c r="H50" s="292">
        <v>4</v>
      </c>
      <c r="I50" s="292">
        <v>0</v>
      </c>
    </row>
    <row r="51" spans="1:9" ht="12">
      <c r="A51" s="296"/>
      <c r="B51" s="295" t="s">
        <v>528</v>
      </c>
      <c r="C51" s="294"/>
      <c r="D51" s="293">
        <v>0</v>
      </c>
      <c r="E51" s="292">
        <v>83</v>
      </c>
      <c r="F51" s="292">
        <v>63</v>
      </c>
      <c r="G51" s="292">
        <v>22</v>
      </c>
      <c r="H51" s="292">
        <v>16</v>
      </c>
      <c r="I51" s="292">
        <v>2</v>
      </c>
    </row>
    <row r="52" spans="1:9" ht="12">
      <c r="A52" s="296"/>
      <c r="B52" s="295"/>
      <c r="C52" s="296"/>
      <c r="D52" s="303"/>
      <c r="E52" s="302"/>
      <c r="F52" s="302"/>
      <c r="G52" s="302"/>
      <c r="H52" s="302"/>
      <c r="I52" s="302"/>
    </row>
    <row r="53" spans="1:11" ht="12">
      <c r="A53" s="298" t="s">
        <v>527</v>
      </c>
      <c r="B53" s="298"/>
      <c r="C53" s="297"/>
      <c r="D53" s="292">
        <f>D54+D55</f>
        <v>8</v>
      </c>
      <c r="E53" s="292">
        <f>E54+E55</f>
        <v>900</v>
      </c>
      <c r="F53" s="292">
        <f>F54+F55</f>
        <v>139</v>
      </c>
      <c r="G53" s="292">
        <f>G54+G55</f>
        <v>777</v>
      </c>
      <c r="H53" s="292">
        <f>H54+H55</f>
        <v>148</v>
      </c>
      <c r="I53" s="292">
        <f>I54+I55</f>
        <v>52</v>
      </c>
      <c r="K53" s="301"/>
    </row>
    <row r="54" spans="1:9" ht="12">
      <c r="A54" s="296"/>
      <c r="B54" s="295" t="s">
        <v>526</v>
      </c>
      <c r="C54" s="294"/>
      <c r="D54" s="293">
        <v>5</v>
      </c>
      <c r="E54" s="292">
        <v>582</v>
      </c>
      <c r="F54" s="292">
        <v>83</v>
      </c>
      <c r="G54" s="292">
        <v>512</v>
      </c>
      <c r="H54" s="292">
        <v>105</v>
      </c>
      <c r="I54" s="292">
        <v>33</v>
      </c>
    </row>
    <row r="55" spans="1:9" ht="12">
      <c r="A55" s="296"/>
      <c r="B55" s="295" t="s">
        <v>525</v>
      </c>
      <c r="C55" s="294"/>
      <c r="D55" s="293">
        <v>3</v>
      </c>
      <c r="E55" s="292">
        <v>318</v>
      </c>
      <c r="F55" s="292">
        <v>56</v>
      </c>
      <c r="G55" s="292">
        <v>265</v>
      </c>
      <c r="H55" s="292">
        <v>43</v>
      </c>
      <c r="I55" s="292">
        <v>19</v>
      </c>
    </row>
    <row r="56" spans="1:9" ht="12">
      <c r="A56" s="296"/>
      <c r="B56" s="301"/>
      <c r="C56" s="294"/>
      <c r="D56" s="303"/>
      <c r="E56" s="302"/>
      <c r="F56" s="302"/>
      <c r="G56" s="302"/>
      <c r="H56" s="302"/>
      <c r="I56" s="302"/>
    </row>
    <row r="57" spans="1:10" ht="12">
      <c r="A57" s="298" t="s">
        <v>595</v>
      </c>
      <c r="B57" s="298"/>
      <c r="C57" s="298"/>
      <c r="D57" s="293">
        <f>D58</f>
        <v>72</v>
      </c>
      <c r="E57" s="292">
        <f>E58</f>
        <v>1947</v>
      </c>
      <c r="F57" s="292">
        <f>F58</f>
        <v>294</v>
      </c>
      <c r="G57" s="292">
        <f>G58</f>
        <v>1978</v>
      </c>
      <c r="H57" s="292">
        <f>H58</f>
        <v>2316</v>
      </c>
      <c r="I57" s="292">
        <f>I58</f>
        <v>91</v>
      </c>
      <c r="J57" s="301"/>
    </row>
    <row r="58" spans="1:10" ht="12">
      <c r="A58" s="296"/>
      <c r="B58" s="295" t="s">
        <v>523</v>
      </c>
      <c r="C58" s="296"/>
      <c r="D58" s="293">
        <v>72</v>
      </c>
      <c r="E58" s="292">
        <v>1947</v>
      </c>
      <c r="F58" s="292">
        <v>294</v>
      </c>
      <c r="G58" s="292">
        <v>1978</v>
      </c>
      <c r="H58" s="292">
        <v>2316</v>
      </c>
      <c r="I58" s="292">
        <v>91</v>
      </c>
      <c r="J58" s="301"/>
    </row>
    <row r="59" spans="1:9" ht="12">
      <c r="A59" s="296"/>
      <c r="B59" s="295"/>
      <c r="C59" s="294"/>
      <c r="D59" s="300"/>
      <c r="E59" s="299"/>
      <c r="F59" s="299"/>
      <c r="G59" s="299"/>
      <c r="H59" s="299"/>
      <c r="I59" s="299"/>
    </row>
    <row r="60" spans="1:9" ht="12">
      <c r="A60" s="298" t="s">
        <v>522</v>
      </c>
      <c r="B60" s="298"/>
      <c r="C60" s="297"/>
      <c r="D60" s="292">
        <f>D61+D62+D63+D64+D65+D66</f>
        <v>434</v>
      </c>
      <c r="E60" s="292">
        <f>E61+E62+E63+E64+E65+E66</f>
        <v>957</v>
      </c>
      <c r="F60" s="292">
        <f>F61+F62+F63+F64+F65+F66</f>
        <v>578</v>
      </c>
      <c r="G60" s="292">
        <f>G61+G62+G63+G64+G65+G66</f>
        <v>880</v>
      </c>
      <c r="H60" s="292">
        <f>H61+H62+H63+H64+H65+H66</f>
        <v>235</v>
      </c>
      <c r="I60" s="292">
        <f>I61+I62+I63+I64+I65+I66</f>
        <v>31</v>
      </c>
    </row>
    <row r="61" spans="1:9" ht="12">
      <c r="A61" s="296"/>
      <c r="B61" s="295" t="s">
        <v>521</v>
      </c>
      <c r="C61" s="294"/>
      <c r="D61" s="292">
        <v>410</v>
      </c>
      <c r="E61" s="292">
        <v>390</v>
      </c>
      <c r="F61" s="292">
        <v>260</v>
      </c>
      <c r="G61" s="292">
        <v>600</v>
      </c>
      <c r="H61" s="292">
        <v>77</v>
      </c>
      <c r="I61" s="292">
        <v>8</v>
      </c>
    </row>
    <row r="62" spans="1:9" ht="12">
      <c r="A62" s="296"/>
      <c r="B62" s="295" t="s">
        <v>520</v>
      </c>
      <c r="C62" s="294"/>
      <c r="D62" s="293">
        <v>8</v>
      </c>
      <c r="E62" s="292">
        <v>40</v>
      </c>
      <c r="F62" s="292">
        <v>15</v>
      </c>
      <c r="G62" s="292">
        <v>16</v>
      </c>
      <c r="H62" s="292">
        <v>23</v>
      </c>
      <c r="I62" s="292">
        <v>3</v>
      </c>
    </row>
    <row r="63" spans="1:9" ht="12">
      <c r="A63" s="296"/>
      <c r="B63" s="295" t="s">
        <v>519</v>
      </c>
      <c r="C63" s="294"/>
      <c r="D63" s="293">
        <v>1</v>
      </c>
      <c r="E63" s="292">
        <v>11</v>
      </c>
      <c r="F63" s="292">
        <v>21</v>
      </c>
      <c r="G63" s="292">
        <v>10</v>
      </c>
      <c r="H63" s="292">
        <v>8</v>
      </c>
      <c r="I63" s="292">
        <v>0</v>
      </c>
    </row>
    <row r="64" spans="1:9" ht="12">
      <c r="A64" s="296"/>
      <c r="B64" s="295" t="s">
        <v>518</v>
      </c>
      <c r="C64" s="294"/>
      <c r="D64" s="293">
        <v>0</v>
      </c>
      <c r="E64" s="292">
        <v>70</v>
      </c>
      <c r="F64" s="292">
        <v>17</v>
      </c>
      <c r="G64" s="292">
        <v>52</v>
      </c>
      <c r="H64" s="292">
        <v>14</v>
      </c>
      <c r="I64" s="292">
        <v>2</v>
      </c>
    </row>
    <row r="65" spans="1:9" ht="12">
      <c r="A65" s="296"/>
      <c r="B65" s="295" t="s">
        <v>517</v>
      </c>
      <c r="C65" s="294"/>
      <c r="D65" s="293">
        <v>11</v>
      </c>
      <c r="E65" s="292">
        <v>314</v>
      </c>
      <c r="F65" s="292">
        <v>151</v>
      </c>
      <c r="G65" s="292">
        <v>185</v>
      </c>
      <c r="H65" s="292">
        <v>44</v>
      </c>
      <c r="I65" s="292">
        <v>8</v>
      </c>
    </row>
    <row r="66" spans="1:9" ht="12">
      <c r="A66" s="291"/>
      <c r="B66" s="290" t="s">
        <v>516</v>
      </c>
      <c r="C66" s="289"/>
      <c r="D66" s="288">
        <v>4</v>
      </c>
      <c r="E66" s="287">
        <v>132</v>
      </c>
      <c r="F66" s="287">
        <v>114</v>
      </c>
      <c r="G66" s="287">
        <v>17</v>
      </c>
      <c r="H66" s="287">
        <v>69</v>
      </c>
      <c r="I66" s="287">
        <v>10</v>
      </c>
    </row>
    <row r="67" spans="1:9" ht="12">
      <c r="A67" s="286" t="s">
        <v>515</v>
      </c>
      <c r="D67" s="285"/>
      <c r="E67" s="285"/>
      <c r="F67" s="285"/>
      <c r="G67" s="285"/>
      <c r="H67" s="285"/>
      <c r="I67" s="285"/>
    </row>
    <row r="68" spans="4:9" ht="12">
      <c r="D68" s="285"/>
      <c r="E68" s="285"/>
      <c r="F68" s="285"/>
      <c r="G68" s="285"/>
      <c r="H68" s="285"/>
      <c r="I68" s="285"/>
    </row>
    <row r="69" spans="4:9" ht="12">
      <c r="D69" s="285"/>
      <c r="E69" s="285"/>
      <c r="F69" s="285"/>
      <c r="G69" s="285"/>
      <c r="H69" s="285"/>
      <c r="I69" s="285"/>
    </row>
  </sheetData>
  <sheetProtection/>
  <mergeCells count="13">
    <mergeCell ref="H2:I2"/>
    <mergeCell ref="A9:C9"/>
    <mergeCell ref="A21:C21"/>
    <mergeCell ref="A12:C12"/>
    <mergeCell ref="A27:C27"/>
    <mergeCell ref="A32:C32"/>
    <mergeCell ref="A24:C24"/>
    <mergeCell ref="A38:C38"/>
    <mergeCell ref="A60:C60"/>
    <mergeCell ref="A46:C46"/>
    <mergeCell ref="A17:C17"/>
    <mergeCell ref="A53:C53"/>
    <mergeCell ref="A57:C57"/>
  </mergeCells>
  <printOptions horizontalCentered="1"/>
  <pageMargins left="0.984251968503937" right="0.984251968503937" top="0.984251968503937" bottom="0.984251968503937" header="0.5118110236220472" footer="0.5118110236220472"/>
  <pageSetup fitToHeight="2" horizontalDpi="300" verticalDpi="3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3"/>
  <sheetViews>
    <sheetView zoomScale="80" zoomScaleNormal="80" zoomScaleSheetLayoutView="7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22" sqref="H22"/>
    </sheetView>
  </sheetViews>
  <sheetFormatPr defaultColWidth="13.375" defaultRowHeight="15" customHeight="1"/>
  <cols>
    <col min="1" max="1" width="4.25390625" style="176" customWidth="1"/>
    <col min="2" max="2" width="14.00390625" style="176" customWidth="1"/>
    <col min="3" max="3" width="4.375" style="176" customWidth="1"/>
    <col min="4" max="4" width="11.00390625" style="176" customWidth="1"/>
    <col min="5" max="5" width="8.125" style="176" bestFit="1" customWidth="1"/>
    <col min="6" max="6" width="9.50390625" style="176" bestFit="1" customWidth="1"/>
    <col min="7" max="10" width="7.50390625" style="176" bestFit="1" customWidth="1"/>
    <col min="11" max="11" width="8.125" style="176" bestFit="1" customWidth="1"/>
    <col min="12" max="12" width="7.125" style="176" bestFit="1" customWidth="1"/>
    <col min="13" max="15" width="5.50390625" style="176" bestFit="1" customWidth="1"/>
    <col min="16" max="16" width="9.125" style="176" bestFit="1" customWidth="1"/>
    <col min="17" max="17" width="7.50390625" style="176" bestFit="1" customWidth="1"/>
    <col min="18" max="18" width="7.125" style="176" bestFit="1" customWidth="1"/>
    <col min="19" max="22" width="7.50390625" style="176" bestFit="1" customWidth="1"/>
    <col min="23" max="23" width="5.75390625" style="176" bestFit="1" customWidth="1"/>
    <col min="24" max="24" width="7.50390625" style="176" customWidth="1"/>
    <col min="25" max="26" width="10.875" style="176" customWidth="1"/>
    <col min="27" max="34" width="10.875" style="257" customWidth="1"/>
    <col min="35" max="16384" width="13.375" style="176" customWidth="1"/>
  </cols>
  <sheetData>
    <row r="1" spans="1:10" ht="17.25" customHeight="1">
      <c r="A1" s="256" t="s">
        <v>618</v>
      </c>
      <c r="J1" s="195"/>
    </row>
    <row r="2" spans="4:24" ht="14.25" thickBot="1"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70"/>
      <c r="W2" s="270"/>
      <c r="X2" s="229" t="s">
        <v>617</v>
      </c>
    </row>
    <row r="3" spans="1:24" ht="15" customHeight="1" thickTop="1">
      <c r="A3" s="228"/>
      <c r="B3" s="228"/>
      <c r="C3" s="228"/>
      <c r="D3" s="283" t="s">
        <v>616</v>
      </c>
      <c r="E3" s="225" t="s">
        <v>615</v>
      </c>
      <c r="F3" s="222"/>
      <c r="G3" s="222"/>
      <c r="H3" s="222"/>
      <c r="I3" s="222"/>
      <c r="J3" s="224"/>
      <c r="K3" s="222" t="s">
        <v>553</v>
      </c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</row>
    <row r="4" spans="1:24" ht="15" customHeight="1">
      <c r="A4" s="199"/>
      <c r="B4" s="199"/>
      <c r="C4" s="199"/>
      <c r="D4" s="282"/>
      <c r="E4" s="220" t="s">
        <v>536</v>
      </c>
      <c r="F4" s="220" t="s">
        <v>551</v>
      </c>
      <c r="G4" s="220" t="s">
        <v>550</v>
      </c>
      <c r="H4" s="220" t="s">
        <v>549</v>
      </c>
      <c r="I4" s="220" t="s">
        <v>548</v>
      </c>
      <c r="J4" s="220" t="s">
        <v>605</v>
      </c>
      <c r="K4" s="219" t="s">
        <v>536</v>
      </c>
      <c r="L4" s="267" t="s">
        <v>604</v>
      </c>
      <c r="M4" s="217"/>
      <c r="N4" s="217"/>
      <c r="O4" s="216"/>
      <c r="P4" s="200" t="s">
        <v>603</v>
      </c>
      <c r="Q4" s="266"/>
      <c r="R4" s="263"/>
      <c r="S4" s="215" t="s">
        <v>544</v>
      </c>
      <c r="T4" s="214" t="s">
        <v>543</v>
      </c>
      <c r="U4" s="213"/>
      <c r="V4" s="213"/>
      <c r="W4" s="212"/>
      <c r="X4" s="265" t="s">
        <v>602</v>
      </c>
    </row>
    <row r="5" spans="1:24" ht="15" customHeight="1">
      <c r="A5" s="210"/>
      <c r="B5" s="210"/>
      <c r="C5" s="210"/>
      <c r="D5" s="281"/>
      <c r="E5" s="207"/>
      <c r="F5" s="207"/>
      <c r="G5" s="207"/>
      <c r="H5" s="207"/>
      <c r="I5" s="207"/>
      <c r="J5" s="207"/>
      <c r="K5" s="263"/>
      <c r="L5" s="201" t="s">
        <v>541</v>
      </c>
      <c r="M5" s="201" t="s">
        <v>540</v>
      </c>
      <c r="N5" s="201" t="s">
        <v>601</v>
      </c>
      <c r="O5" s="201" t="s">
        <v>488</v>
      </c>
      <c r="P5" s="201" t="s">
        <v>614</v>
      </c>
      <c r="Q5" s="201" t="s">
        <v>613</v>
      </c>
      <c r="R5" s="262" t="s">
        <v>488</v>
      </c>
      <c r="S5" s="201" t="s">
        <v>537</v>
      </c>
      <c r="T5" s="201" t="s">
        <v>536</v>
      </c>
      <c r="U5" s="201" t="s">
        <v>598</v>
      </c>
      <c r="V5" s="201" t="s">
        <v>597</v>
      </c>
      <c r="W5" s="201" t="s">
        <v>488</v>
      </c>
      <c r="X5" s="201" t="s">
        <v>596</v>
      </c>
    </row>
    <row r="6" spans="1:26" ht="13.5">
      <c r="A6" s="189"/>
      <c r="B6" s="188" t="s">
        <v>588</v>
      </c>
      <c r="C6" s="189"/>
      <c r="D6" s="280">
        <f>D7+D8</f>
        <v>13997</v>
      </c>
      <c r="E6" s="250">
        <f>E7+E8</f>
        <v>13547</v>
      </c>
      <c r="F6" s="248">
        <f>F7+F8</f>
        <v>9081</v>
      </c>
      <c r="G6" s="248">
        <f>G7+G8</f>
        <v>485</v>
      </c>
      <c r="H6" s="248">
        <f>H7+H8</f>
        <v>3342</v>
      </c>
      <c r="I6" s="248">
        <f>I7+I8</f>
        <v>55</v>
      </c>
      <c r="J6" s="249">
        <f>J7+J8</f>
        <v>584</v>
      </c>
      <c r="K6" s="248">
        <f>K7+K8</f>
        <v>13548</v>
      </c>
      <c r="L6" s="248">
        <f>L7+L8</f>
        <v>157</v>
      </c>
      <c r="M6" s="248">
        <f>M7+M8</f>
        <v>16</v>
      </c>
      <c r="N6" s="248">
        <f>N7+N8</f>
        <v>7</v>
      </c>
      <c r="O6" s="248">
        <f>O7+O8</f>
        <v>1</v>
      </c>
      <c r="P6" s="248">
        <f>P7+P8</f>
        <v>12524</v>
      </c>
      <c r="Q6" s="248">
        <f>Q7+Q8</f>
        <v>804</v>
      </c>
      <c r="R6" s="248">
        <f>R7+R8</f>
        <v>39</v>
      </c>
      <c r="S6" s="248">
        <f>S7+S8</f>
        <v>527</v>
      </c>
      <c r="T6" s="248">
        <f>T7+T8</f>
        <v>743</v>
      </c>
      <c r="U6" s="248">
        <f>U7+U8</f>
        <v>12</v>
      </c>
      <c r="V6" s="248">
        <f>V7+V8</f>
        <v>721</v>
      </c>
      <c r="W6" s="248">
        <f>W7+W8</f>
        <v>10</v>
      </c>
      <c r="X6" s="248">
        <f>X7+X8</f>
        <v>3279</v>
      </c>
      <c r="Y6" s="177"/>
      <c r="Z6" s="177"/>
    </row>
    <row r="7" spans="1:26" ht="13.5">
      <c r="A7" s="189"/>
      <c r="B7" s="188" t="s">
        <v>587</v>
      </c>
      <c r="C7" s="189"/>
      <c r="D7" s="272">
        <f>D11+D14+D19+D23+D26+D29+D34+D53+D60+D61+D64+D67</f>
        <v>12147</v>
      </c>
      <c r="E7" s="186">
        <f>E11+E14+E19+E23+E26+E29+E34+E53+E60+E61+E64+E67</f>
        <v>11746</v>
      </c>
      <c r="F7" s="184">
        <f>F11+F14+F19+F23+F26+F29+F34+F53+F60+F61+F64+F67</f>
        <v>7771</v>
      </c>
      <c r="G7" s="184">
        <f>G11+G14+G19+G23+G26+G29+G34+G53+G60+G61+G64+G67</f>
        <v>384</v>
      </c>
      <c r="H7" s="184">
        <f>H11+H14+H19+H23+H26+H29+H34+H53+H60+H61+H64+H67</f>
        <v>2977</v>
      </c>
      <c r="I7" s="184">
        <f>I11+I14+I19+I23+I26+I29+I34+I53+I60+I61+I64+I67</f>
        <v>43</v>
      </c>
      <c r="J7" s="185">
        <f>J11+J14+J19+J23+J26+J29+J34+J53+J60+J61+J64+J67</f>
        <v>571</v>
      </c>
      <c r="K7" s="184">
        <f>K11+K14+K19+K23+K26+K29+K34+K53+K60+K61+K64+K67</f>
        <v>11746</v>
      </c>
      <c r="L7" s="184">
        <f>L11+L14+L19+L23+L26+L29+L34+L53+L60+L61+L64+L67</f>
        <v>137</v>
      </c>
      <c r="M7" s="184">
        <f>M11+M14+M19+M23+M26+M29+M34+M53+M60+M61+M64+M67</f>
        <v>15</v>
      </c>
      <c r="N7" s="184">
        <f>N11+N14+N19+N23+N26+N29+N34+N53+N60+N61+N64+N67</f>
        <v>4</v>
      </c>
      <c r="O7" s="184">
        <f>O11+O14+O19+O23+O26+O29+O34+O53+O60+O61+O64+O67</f>
        <v>1</v>
      </c>
      <c r="P7" s="184">
        <f>P11+P14+P19+P23+P26+P29+P34+P53+P60+P61+P64+P67</f>
        <v>10869</v>
      </c>
      <c r="Q7" s="184">
        <f>Q11+Q14+Q19+Q23+Q26+Q29+Q34+Q53+Q60+Q61+Q64+Q67</f>
        <v>698</v>
      </c>
      <c r="R7" s="184">
        <f>R11+R14+R19+R23+R26+R29+R34+R53+R60+R61+R64+R67</f>
        <v>22</v>
      </c>
      <c r="S7" s="184">
        <f>S11+S14+S19+S23+S26+S29+S34+S53+S60+S61+S64+S67</f>
        <v>462</v>
      </c>
      <c r="T7" s="184">
        <f>T11+T14+T19+T23+T26+T29+T34+T53+T60+T61+T64+T67</f>
        <v>701</v>
      </c>
      <c r="U7" s="184">
        <f>U11+U14+U19+U23+U26+U29+U34+U53+U60+U61+U64+U67</f>
        <v>12</v>
      </c>
      <c r="V7" s="184">
        <f>V11+V14+V19+V23+V26+V29+V34+V53+V60+V61+V64+V67</f>
        <v>686</v>
      </c>
      <c r="W7" s="184">
        <f>W11+W14+W19+W23+W26+W29+W34+W53+W60+W61+W64+W67</f>
        <v>3</v>
      </c>
      <c r="X7" s="184">
        <f>X11+X14+X19+X23+X26+X29+X34+X53+X60+X61+X64+X67</f>
        <v>2796</v>
      </c>
      <c r="Y7" s="195"/>
      <c r="Z7" s="177"/>
    </row>
    <row r="8" spans="1:26" ht="13.5">
      <c r="A8" s="189"/>
      <c r="B8" s="188" t="s">
        <v>586</v>
      </c>
      <c r="C8" s="189"/>
      <c r="D8" s="272">
        <f>D15+D16+D20+D31+D30+D35+D36+D37+D40+D41+D42+D43+D44+D45+D54+D55+D56+D57+D68+D69+D70+D71+D72</f>
        <v>1850</v>
      </c>
      <c r="E8" s="186">
        <f>E15+E16+E20+E31+E30+E35+E36+E37+E40+E41+E42+E43+E44+E45+E54+E55+E56+E57+E68+E69+E70+E71+E72</f>
        <v>1801</v>
      </c>
      <c r="F8" s="184">
        <f>F15+F16+F20+F31+F30+F35+F36+F37+F40+F41+F42+F43+F44+F45+F54+F55+F56+F57+F68+F69+F70+F71+F72</f>
        <v>1310</v>
      </c>
      <c r="G8" s="184">
        <f>G15+G16+G20+G31+G30+G35+G36+G37+G40+G41+G42+G43+G44+G45+G54+G55+G56+G57+G68+G69+G70+G71+G72</f>
        <v>101</v>
      </c>
      <c r="H8" s="184">
        <f>H15+H16+H20+H31+H30+H35+H36+H37+H40+H41+H42+H43+H44+H45+H54+H55+H56+H57+H68+H69+H70+H71+H72</f>
        <v>365</v>
      </c>
      <c r="I8" s="184">
        <f>I15+I16+I20+I31+I30+I35+I36+I37+I40+I41+I42+I43+I44+I45+I54+I55+I56+I57+I68+I69+I70+I71+I72</f>
        <v>12</v>
      </c>
      <c r="J8" s="185">
        <f>J15+J16+J20+J31+J30+J35+J36+J37+J40+J41+J42+J43+J44+J45+J54+J55+J56+J57+J68+J69+J70+J71+J72</f>
        <v>13</v>
      </c>
      <c r="K8" s="184">
        <f>K15+K16+K20+K31+K30+K35+K36+K37+K40+K41+K42+K43+K44+K45+K54+K55+K56+K57+K68+K69+K70+K71+K72</f>
        <v>1802</v>
      </c>
      <c r="L8" s="184">
        <f>L15+L16+L20+L31+L30+L35+L36+L37+L40+L41+L42+L43+L44+L45+L54+L55+L56+L57+L68+L69+L70+L71+L72</f>
        <v>20</v>
      </c>
      <c r="M8" s="184">
        <f>M15+M16+M20+M31+M30+M35+M36+M37+M40+M41+M42+M43+M44+M45+M54+M55+M56+M57+M68+M69+M70+M71+M72</f>
        <v>1</v>
      </c>
      <c r="N8" s="184">
        <f>N15+N16+N20+N31+N30+N35+N36+N37+N40+N41+N42+N43+N44+N45+N54+N55+N56+N57+N68+N69+N70+N71+N72</f>
        <v>3</v>
      </c>
      <c r="O8" s="184">
        <f>O15+O16+O20+O31+O30+O35+O36+O37+O40+O41+O42+O43+O44+O45+O54+O55+O56+O57+O68+O69+O70+O71+O72</f>
        <v>0</v>
      </c>
      <c r="P8" s="184">
        <f>P15+P16+P20+P31+P30+P35+P36+P37+P40+P41+P42+P43+P44+P45+P54+P55+P56+P57+P68+P69+P70+P71+P72</f>
        <v>1655</v>
      </c>
      <c r="Q8" s="184">
        <f>Q15+Q16+Q20+Q31+Q30+Q35+Q36+Q37+Q40+Q41+Q42+Q43+Q44+Q45+Q54+Q55+Q56+Q57+Q68+Q69+Q70+Q71+Q72</f>
        <v>106</v>
      </c>
      <c r="R8" s="184">
        <f>R15+R16+R20+R31+R30+R35+R36+R37+R40+R41+R42+R43+R44+R45+R54+R55+R56+R57+R68+R69+R70+R71+R72</f>
        <v>17</v>
      </c>
      <c r="S8" s="184">
        <f>S15+S16+S20+S31+S30+S35+S36+S37+S40+S41+S42+S43+S44+S45+S54+S55+S56+S57+S68+S69+S70+S71+S72</f>
        <v>65</v>
      </c>
      <c r="T8" s="184">
        <f>T15+T16+T20+T31+T30+T35+T36+T37+T40+T41+T42+T43+T44+T45+T54+T55+T56+T57+T68+T69+T70+T71+T72</f>
        <v>42</v>
      </c>
      <c r="U8" s="184">
        <f>U15+U16+U20+U31+U30+U35+U36+U37+U40+U41+U42+U43+U44+U45+U54+U55+U56+U57+U68+U69+U70+U71+U72</f>
        <v>0</v>
      </c>
      <c r="V8" s="184">
        <f>V15+V16+V20+V31+V30+V35+V36+V37+V40+V41+V42+V43+V44+V45+V54+V55+V56+V57+V68+V69+V70+V71+V72</f>
        <v>35</v>
      </c>
      <c r="W8" s="184">
        <f>W15+W16+W20+W31+W30+W35+W36+W37+W40+W41+W42+W43+W44+W45+W54+W55+W56+W57+W68+W69+W70+W71+W72</f>
        <v>7</v>
      </c>
      <c r="X8" s="184">
        <f>X15+X16+X20+X31+X30+X35+X36+X37+X40+X41+X42+X43+X44+X45+X54+X55+X56+X57+X68+X69+X70+X71+X72</f>
        <v>483</v>
      </c>
      <c r="Y8" s="195"/>
      <c r="Z8" s="177"/>
    </row>
    <row r="9" spans="1:25" ht="13.5">
      <c r="A9" s="189"/>
      <c r="B9" s="247"/>
      <c r="C9" s="189"/>
      <c r="D9" s="279"/>
      <c r="E9" s="246"/>
      <c r="F9" s="244"/>
      <c r="G9" s="244"/>
      <c r="H9" s="244"/>
      <c r="I9" s="244"/>
      <c r="J9" s="245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195"/>
    </row>
    <row r="10" spans="1:29" ht="13.5">
      <c r="A10" s="259" t="s">
        <v>612</v>
      </c>
      <c r="B10" s="259"/>
      <c r="C10" s="259"/>
      <c r="D10" s="272">
        <f>D11</f>
        <v>2431</v>
      </c>
      <c r="E10" s="186">
        <f>E11</f>
        <v>2387</v>
      </c>
      <c r="F10" s="184">
        <f>F11</f>
        <v>1665</v>
      </c>
      <c r="G10" s="184">
        <f>G11</f>
        <v>18</v>
      </c>
      <c r="H10" s="184">
        <f>H11</f>
        <v>329</v>
      </c>
      <c r="I10" s="184">
        <f>I11</f>
        <v>0</v>
      </c>
      <c r="J10" s="185">
        <f>J11</f>
        <v>375</v>
      </c>
      <c r="K10" s="184">
        <f>K11</f>
        <v>2387</v>
      </c>
      <c r="L10" s="184">
        <f>L11</f>
        <v>31</v>
      </c>
      <c r="M10" s="184">
        <f>M11</f>
        <v>3</v>
      </c>
      <c r="N10" s="184">
        <f>N11</f>
        <v>0</v>
      </c>
      <c r="O10" s="184">
        <f>O11</f>
        <v>0</v>
      </c>
      <c r="P10" s="184">
        <f>P11</f>
        <v>2330</v>
      </c>
      <c r="Q10" s="184">
        <f>Q11</f>
        <v>23</v>
      </c>
      <c r="R10" s="184">
        <f>R11</f>
        <v>0</v>
      </c>
      <c r="S10" s="184">
        <f>S11</f>
        <v>92</v>
      </c>
      <c r="T10" s="184">
        <f>T11</f>
        <v>190</v>
      </c>
      <c r="U10" s="184">
        <f>U11</f>
        <v>0</v>
      </c>
      <c r="V10" s="184">
        <f>V11</f>
        <v>190</v>
      </c>
      <c r="W10" s="184">
        <f>W11</f>
        <v>0</v>
      </c>
      <c r="X10" s="184">
        <f>X11</f>
        <v>832</v>
      </c>
      <c r="Y10" s="195"/>
      <c r="Z10" s="195"/>
      <c r="AA10" s="271"/>
      <c r="AB10" s="271"/>
      <c r="AC10" s="271"/>
    </row>
    <row r="11" spans="1:29" ht="13.5">
      <c r="A11" s="189"/>
      <c r="B11" s="188" t="s">
        <v>584</v>
      </c>
      <c r="C11" s="189"/>
      <c r="D11" s="272">
        <v>2431</v>
      </c>
      <c r="E11" s="186">
        <v>2387</v>
      </c>
      <c r="F11" s="184">
        <v>1665</v>
      </c>
      <c r="G11" s="184">
        <v>18</v>
      </c>
      <c r="H11" s="184">
        <v>329</v>
      </c>
      <c r="I11" s="184">
        <v>0</v>
      </c>
      <c r="J11" s="185">
        <v>375</v>
      </c>
      <c r="K11" s="184">
        <v>2387</v>
      </c>
      <c r="L11" s="184">
        <v>31</v>
      </c>
      <c r="M11" s="184">
        <v>3</v>
      </c>
      <c r="N11" s="184">
        <v>0</v>
      </c>
      <c r="O11" s="184">
        <v>0</v>
      </c>
      <c r="P11" s="184">
        <v>2330</v>
      </c>
      <c r="Q11" s="184">
        <v>23</v>
      </c>
      <c r="R11" s="184">
        <v>0</v>
      </c>
      <c r="S11" s="184">
        <v>92</v>
      </c>
      <c r="T11" s="184">
        <v>190</v>
      </c>
      <c r="U11" s="184">
        <v>0</v>
      </c>
      <c r="V11" s="184">
        <v>190</v>
      </c>
      <c r="W11" s="184">
        <v>0</v>
      </c>
      <c r="X11" s="184">
        <v>832</v>
      </c>
      <c r="Y11" s="195"/>
      <c r="Z11" s="195"/>
      <c r="AA11" s="271"/>
      <c r="AB11" s="271"/>
      <c r="AC11" s="271"/>
    </row>
    <row r="12" spans="1:25" ht="13.5">
      <c r="A12" s="189"/>
      <c r="B12" s="189"/>
      <c r="C12" s="189"/>
      <c r="D12" s="272"/>
      <c r="E12" s="198"/>
      <c r="F12" s="196"/>
      <c r="G12" s="196"/>
      <c r="H12" s="196"/>
      <c r="I12" s="196"/>
      <c r="J12" s="197"/>
      <c r="K12" s="196"/>
      <c r="L12" s="196"/>
      <c r="M12" s="196"/>
      <c r="N12" s="196"/>
      <c r="O12" s="196"/>
      <c r="P12" s="196"/>
      <c r="Q12" s="196"/>
      <c r="R12" s="196"/>
      <c r="S12" s="184"/>
      <c r="T12" s="196"/>
      <c r="U12" s="196"/>
      <c r="V12" s="196"/>
      <c r="W12" s="196"/>
      <c r="X12" s="196"/>
      <c r="Y12" s="195"/>
    </row>
    <row r="13" spans="1:31" ht="13.5">
      <c r="A13" s="259" t="s">
        <v>583</v>
      </c>
      <c r="B13" s="259"/>
      <c r="C13" s="259"/>
      <c r="D13" s="272">
        <f>D14+D15+D16</f>
        <v>784</v>
      </c>
      <c r="E13" s="186">
        <f>E14+E15+E16</f>
        <v>761</v>
      </c>
      <c r="F13" s="184">
        <f>F14+F15+F16</f>
        <v>458</v>
      </c>
      <c r="G13" s="184">
        <f>G14+G15+G16</f>
        <v>21</v>
      </c>
      <c r="H13" s="184">
        <f>H14+H15+H16</f>
        <v>276</v>
      </c>
      <c r="I13" s="184">
        <f>I14+I15+I16</f>
        <v>0</v>
      </c>
      <c r="J13" s="185">
        <f>J14+J15+J16</f>
        <v>6</v>
      </c>
      <c r="K13" s="184">
        <f>K14+K15+K16</f>
        <v>761</v>
      </c>
      <c r="L13" s="184">
        <f>L14+L15+L16</f>
        <v>8</v>
      </c>
      <c r="M13" s="184">
        <f>M14+M15+M16</f>
        <v>1</v>
      </c>
      <c r="N13" s="184">
        <f>N14+N15+N16</f>
        <v>0</v>
      </c>
      <c r="O13" s="184">
        <f>O14+O15+O16</f>
        <v>0</v>
      </c>
      <c r="P13" s="184">
        <f>P14+P15+P16</f>
        <v>706</v>
      </c>
      <c r="Q13" s="184">
        <f>Q14+Q15+Q16</f>
        <v>45</v>
      </c>
      <c r="R13" s="184">
        <f>R14+R15+R16</f>
        <v>1</v>
      </c>
      <c r="S13" s="184">
        <f>S14+S15+S16</f>
        <v>25</v>
      </c>
      <c r="T13" s="184">
        <f>T14+T15+T16</f>
        <v>18</v>
      </c>
      <c r="U13" s="184">
        <f>U14+U15+U16</f>
        <v>0</v>
      </c>
      <c r="V13" s="184">
        <f>V14+V15+V16</f>
        <v>18</v>
      </c>
      <c r="W13" s="184">
        <f>W14+W15+W16</f>
        <v>0</v>
      </c>
      <c r="X13" s="184">
        <f>X14+X15+X16</f>
        <v>115</v>
      </c>
      <c r="Y13" s="195"/>
      <c r="Z13" s="195"/>
      <c r="AA13" s="271"/>
      <c r="AB13" s="271"/>
      <c r="AC13" s="271"/>
      <c r="AD13" s="271"/>
      <c r="AE13" s="271"/>
    </row>
    <row r="14" spans="1:25" ht="13.5">
      <c r="A14" s="189"/>
      <c r="B14" s="188" t="s">
        <v>582</v>
      </c>
      <c r="C14" s="189"/>
      <c r="D14" s="272">
        <v>453</v>
      </c>
      <c r="E14" s="186">
        <v>440</v>
      </c>
      <c r="F14" s="184">
        <v>240</v>
      </c>
      <c r="G14" s="184">
        <v>6</v>
      </c>
      <c r="H14" s="184">
        <v>190</v>
      </c>
      <c r="I14" s="184">
        <v>0</v>
      </c>
      <c r="J14" s="185">
        <v>4</v>
      </c>
      <c r="K14" s="184">
        <v>440</v>
      </c>
      <c r="L14" s="184">
        <v>7</v>
      </c>
      <c r="M14" s="184">
        <v>1</v>
      </c>
      <c r="N14" s="184">
        <v>0</v>
      </c>
      <c r="O14" s="184">
        <v>0</v>
      </c>
      <c r="P14" s="184">
        <v>395</v>
      </c>
      <c r="Q14" s="184">
        <v>36</v>
      </c>
      <c r="R14" s="184">
        <v>1</v>
      </c>
      <c r="S14" s="184">
        <v>24</v>
      </c>
      <c r="T14" s="184">
        <v>0</v>
      </c>
      <c r="U14" s="184">
        <v>0</v>
      </c>
      <c r="V14" s="184">
        <v>0</v>
      </c>
      <c r="W14" s="184">
        <v>0</v>
      </c>
      <c r="X14" s="184">
        <v>52</v>
      </c>
      <c r="Y14" s="195"/>
    </row>
    <row r="15" spans="1:25" ht="13.5">
      <c r="A15" s="189"/>
      <c r="B15" s="188" t="s">
        <v>581</v>
      </c>
      <c r="C15" s="189"/>
      <c r="D15" s="272">
        <v>110</v>
      </c>
      <c r="E15" s="186">
        <v>106</v>
      </c>
      <c r="F15" s="184">
        <v>81</v>
      </c>
      <c r="G15" s="184">
        <v>4</v>
      </c>
      <c r="H15" s="184">
        <v>21</v>
      </c>
      <c r="I15" s="184">
        <v>0</v>
      </c>
      <c r="J15" s="185">
        <v>0</v>
      </c>
      <c r="K15" s="184">
        <v>106</v>
      </c>
      <c r="L15" s="184">
        <v>0</v>
      </c>
      <c r="M15" s="184">
        <v>0</v>
      </c>
      <c r="N15" s="184">
        <v>0</v>
      </c>
      <c r="O15" s="184">
        <v>0</v>
      </c>
      <c r="P15" s="184">
        <v>106</v>
      </c>
      <c r="Q15" s="184">
        <v>0</v>
      </c>
      <c r="R15" s="184">
        <v>0</v>
      </c>
      <c r="S15" s="184">
        <v>0</v>
      </c>
      <c r="T15" s="184">
        <v>7</v>
      </c>
      <c r="U15" s="184">
        <v>0</v>
      </c>
      <c r="V15" s="184">
        <v>7</v>
      </c>
      <c r="W15" s="184">
        <v>0</v>
      </c>
      <c r="X15" s="184">
        <v>20</v>
      </c>
      <c r="Y15" s="195"/>
    </row>
    <row r="16" spans="1:25" ht="13.5">
      <c r="A16" s="189"/>
      <c r="B16" s="188" t="s">
        <v>580</v>
      </c>
      <c r="C16" s="189"/>
      <c r="D16" s="272">
        <v>221</v>
      </c>
      <c r="E16" s="186">
        <v>215</v>
      </c>
      <c r="F16" s="184">
        <v>137</v>
      </c>
      <c r="G16" s="184">
        <v>11</v>
      </c>
      <c r="H16" s="184">
        <v>65</v>
      </c>
      <c r="I16" s="184">
        <v>0</v>
      </c>
      <c r="J16" s="185">
        <v>2</v>
      </c>
      <c r="K16" s="184">
        <v>215</v>
      </c>
      <c r="L16" s="184">
        <v>1</v>
      </c>
      <c r="M16" s="184">
        <v>0</v>
      </c>
      <c r="N16" s="184">
        <v>0</v>
      </c>
      <c r="O16" s="184">
        <v>0</v>
      </c>
      <c r="P16" s="184">
        <v>205</v>
      </c>
      <c r="Q16" s="184">
        <v>9</v>
      </c>
      <c r="R16" s="184">
        <v>0</v>
      </c>
      <c r="S16" s="184">
        <v>1</v>
      </c>
      <c r="T16" s="184">
        <v>11</v>
      </c>
      <c r="U16" s="184">
        <v>0</v>
      </c>
      <c r="V16" s="184">
        <v>11</v>
      </c>
      <c r="W16" s="184">
        <v>0</v>
      </c>
      <c r="X16" s="184">
        <v>43</v>
      </c>
      <c r="Y16" s="195"/>
    </row>
    <row r="17" spans="1:25" ht="13.5">
      <c r="A17" s="189"/>
      <c r="B17" s="189"/>
      <c r="C17" s="189"/>
      <c r="D17" s="273"/>
      <c r="E17" s="198"/>
      <c r="F17" s="196"/>
      <c r="G17" s="196"/>
      <c r="H17" s="196"/>
      <c r="I17" s="196"/>
      <c r="J17" s="197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5"/>
    </row>
    <row r="18" spans="1:24" ht="13.5">
      <c r="A18" s="259" t="s">
        <v>579</v>
      </c>
      <c r="B18" s="259"/>
      <c r="C18" s="259"/>
      <c r="D18" s="272">
        <f>D19+D20</f>
        <v>1994</v>
      </c>
      <c r="E18" s="186">
        <f>E19+E20</f>
        <v>1879</v>
      </c>
      <c r="F18" s="184">
        <f>F19+F20</f>
        <v>1259</v>
      </c>
      <c r="G18" s="184">
        <f>G19+G20</f>
        <v>0</v>
      </c>
      <c r="H18" s="184">
        <f>H19+H20</f>
        <v>564</v>
      </c>
      <c r="I18" s="184">
        <f>I19+I20</f>
        <v>0</v>
      </c>
      <c r="J18" s="185">
        <f>J19+J20</f>
        <v>56</v>
      </c>
      <c r="K18" s="184">
        <f>K19+K20</f>
        <v>1879</v>
      </c>
      <c r="L18" s="184">
        <f>L19+L20</f>
        <v>20</v>
      </c>
      <c r="M18" s="184">
        <f>M19+M20</f>
        <v>3</v>
      </c>
      <c r="N18" s="184">
        <f>N19+N20</f>
        <v>1</v>
      </c>
      <c r="O18" s="184">
        <f>O19+O20</f>
        <v>0</v>
      </c>
      <c r="P18" s="184">
        <f>P19+P20</f>
        <v>1790</v>
      </c>
      <c r="Q18" s="184">
        <f>Q19+Q20</f>
        <v>65</v>
      </c>
      <c r="R18" s="184">
        <f>R19+R20</f>
        <v>0</v>
      </c>
      <c r="S18" s="184">
        <f>S19+S20</f>
        <v>65</v>
      </c>
      <c r="T18" s="184">
        <f>T19+T20</f>
        <v>18</v>
      </c>
      <c r="U18" s="184">
        <f>U19+U20</f>
        <v>0</v>
      </c>
      <c r="V18" s="184">
        <f>V19+V20</f>
        <v>18</v>
      </c>
      <c r="W18" s="184">
        <f>W19+W20</f>
        <v>0</v>
      </c>
      <c r="X18" s="184">
        <f>X19+X20</f>
        <v>181</v>
      </c>
    </row>
    <row r="19" spans="1:24" ht="13.5">
      <c r="A19" s="189"/>
      <c r="B19" s="188" t="s">
        <v>578</v>
      </c>
      <c r="C19" s="189"/>
      <c r="D19" s="272">
        <v>1753</v>
      </c>
      <c r="E19" s="186">
        <v>1638</v>
      </c>
      <c r="F19" s="184">
        <v>1081</v>
      </c>
      <c r="G19" s="184">
        <v>0</v>
      </c>
      <c r="H19" s="184">
        <v>501</v>
      </c>
      <c r="I19" s="184">
        <v>0</v>
      </c>
      <c r="J19" s="185">
        <v>56</v>
      </c>
      <c r="K19" s="184">
        <v>1638</v>
      </c>
      <c r="L19" s="184">
        <v>19</v>
      </c>
      <c r="M19" s="184">
        <v>3</v>
      </c>
      <c r="N19" s="184">
        <v>0</v>
      </c>
      <c r="O19" s="184">
        <v>0</v>
      </c>
      <c r="P19" s="184">
        <v>1573</v>
      </c>
      <c r="Q19" s="184">
        <v>43</v>
      </c>
      <c r="R19" s="184">
        <v>0</v>
      </c>
      <c r="S19" s="184">
        <v>59</v>
      </c>
      <c r="T19" s="184">
        <v>18</v>
      </c>
      <c r="U19" s="184">
        <v>0</v>
      </c>
      <c r="V19" s="184">
        <v>18</v>
      </c>
      <c r="W19" s="184">
        <v>0</v>
      </c>
      <c r="X19" s="278">
        <v>120</v>
      </c>
    </row>
    <row r="20" spans="1:24" ht="13.5">
      <c r="A20" s="189"/>
      <c r="B20" s="188" t="s">
        <v>577</v>
      </c>
      <c r="C20" s="189"/>
      <c r="D20" s="272">
        <v>241</v>
      </c>
      <c r="E20" s="186">
        <v>241</v>
      </c>
      <c r="F20" s="184">
        <v>178</v>
      </c>
      <c r="G20" s="184">
        <v>0</v>
      </c>
      <c r="H20" s="184">
        <v>63</v>
      </c>
      <c r="I20" s="184">
        <v>0</v>
      </c>
      <c r="J20" s="185">
        <v>0</v>
      </c>
      <c r="K20" s="184">
        <v>241</v>
      </c>
      <c r="L20" s="184">
        <v>1</v>
      </c>
      <c r="M20" s="184">
        <v>0</v>
      </c>
      <c r="N20" s="184">
        <v>1</v>
      </c>
      <c r="O20" s="184">
        <v>0</v>
      </c>
      <c r="P20" s="184">
        <v>217</v>
      </c>
      <c r="Q20" s="184">
        <v>22</v>
      </c>
      <c r="R20" s="184">
        <v>0</v>
      </c>
      <c r="S20" s="184">
        <v>6</v>
      </c>
      <c r="T20" s="184">
        <v>0</v>
      </c>
      <c r="U20" s="184">
        <v>0</v>
      </c>
      <c r="V20" s="184">
        <v>0</v>
      </c>
      <c r="W20" s="184">
        <v>0</v>
      </c>
      <c r="X20" s="184">
        <v>61</v>
      </c>
    </row>
    <row r="21" spans="1:24" ht="13.5">
      <c r="A21" s="189"/>
      <c r="B21" s="188"/>
      <c r="C21" s="189"/>
      <c r="D21" s="273"/>
      <c r="E21" s="198"/>
      <c r="F21" s="196"/>
      <c r="G21" s="196"/>
      <c r="H21" s="196"/>
      <c r="I21" s="196"/>
      <c r="J21" s="197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</row>
    <row r="22" spans="1:27" ht="13.5">
      <c r="A22" s="259" t="s">
        <v>576</v>
      </c>
      <c r="B22" s="259"/>
      <c r="C22" s="259"/>
      <c r="D22" s="272">
        <f>D23</f>
        <v>3003</v>
      </c>
      <c r="E22" s="186">
        <f>E23</f>
        <v>2896</v>
      </c>
      <c r="F22" s="184">
        <f>F23</f>
        <v>1988</v>
      </c>
      <c r="G22" s="184">
        <f>G23</f>
        <v>213</v>
      </c>
      <c r="H22" s="184">
        <f>H23</f>
        <v>635</v>
      </c>
      <c r="I22" s="184">
        <f>I23</f>
        <v>17</v>
      </c>
      <c r="J22" s="185">
        <f>J23</f>
        <v>43</v>
      </c>
      <c r="K22" s="184">
        <f>K23</f>
        <v>2896</v>
      </c>
      <c r="L22" s="184">
        <f>L23</f>
        <v>22</v>
      </c>
      <c r="M22" s="184">
        <f>M23</f>
        <v>3</v>
      </c>
      <c r="N22" s="184">
        <f>N23</f>
        <v>1</v>
      </c>
      <c r="O22" s="184">
        <f>O23</f>
        <v>0</v>
      </c>
      <c r="P22" s="184">
        <f>P23</f>
        <v>2806</v>
      </c>
      <c r="Q22" s="184">
        <f>Q23</f>
        <v>64</v>
      </c>
      <c r="R22" s="184">
        <f>R23</f>
        <v>0</v>
      </c>
      <c r="S22" s="184">
        <f>S23</f>
        <v>75</v>
      </c>
      <c r="T22" s="184">
        <f>T23</f>
        <v>242</v>
      </c>
      <c r="U22" s="184">
        <f>U23</f>
        <v>0</v>
      </c>
      <c r="V22" s="184">
        <f>V23</f>
        <v>241</v>
      </c>
      <c r="W22" s="184">
        <f>W23</f>
        <v>1</v>
      </c>
      <c r="X22" s="184">
        <f>X23</f>
        <v>954</v>
      </c>
      <c r="Y22" s="184"/>
      <c r="Z22" s="195"/>
      <c r="AA22" s="271"/>
    </row>
    <row r="23" spans="1:25" ht="13.5">
      <c r="A23" s="189"/>
      <c r="B23" s="188" t="s">
        <v>575</v>
      </c>
      <c r="C23" s="189"/>
      <c r="D23" s="272">
        <v>3003</v>
      </c>
      <c r="E23" s="186">
        <v>2896</v>
      </c>
      <c r="F23" s="184">
        <v>1988</v>
      </c>
      <c r="G23" s="184">
        <v>213</v>
      </c>
      <c r="H23" s="184">
        <v>635</v>
      </c>
      <c r="I23" s="184">
        <v>17</v>
      </c>
      <c r="J23" s="185">
        <v>43</v>
      </c>
      <c r="K23" s="184">
        <v>2896</v>
      </c>
      <c r="L23" s="184">
        <v>22</v>
      </c>
      <c r="M23" s="184">
        <v>3</v>
      </c>
      <c r="N23" s="184">
        <v>1</v>
      </c>
      <c r="O23" s="184">
        <v>0</v>
      </c>
      <c r="P23" s="184">
        <v>2806</v>
      </c>
      <c r="Q23" s="184">
        <v>64</v>
      </c>
      <c r="R23" s="184">
        <v>0</v>
      </c>
      <c r="S23" s="184">
        <v>75</v>
      </c>
      <c r="T23" s="184">
        <v>242</v>
      </c>
      <c r="U23" s="184">
        <v>0</v>
      </c>
      <c r="V23" s="184">
        <v>241</v>
      </c>
      <c r="W23" s="184">
        <v>1</v>
      </c>
      <c r="X23" s="184">
        <v>954</v>
      </c>
      <c r="Y23" s="195"/>
    </row>
    <row r="24" spans="1:34" ht="13.5">
      <c r="A24" s="189"/>
      <c r="B24" s="188"/>
      <c r="C24" s="189"/>
      <c r="D24" s="272"/>
      <c r="E24" s="186"/>
      <c r="F24" s="184"/>
      <c r="G24" s="184"/>
      <c r="H24" s="184"/>
      <c r="I24" s="184"/>
      <c r="J24" s="185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260"/>
      <c r="W24" s="184"/>
      <c r="X24" s="184"/>
      <c r="Y24" s="195"/>
      <c r="Z24" s="195"/>
      <c r="AA24" s="271"/>
      <c r="AB24" s="271"/>
      <c r="AC24" s="271"/>
      <c r="AD24" s="271"/>
      <c r="AE24" s="271"/>
      <c r="AF24" s="271"/>
      <c r="AG24" s="271"/>
      <c r="AH24" s="271"/>
    </row>
    <row r="25" spans="1:34" ht="13.5">
      <c r="A25" s="277" t="s">
        <v>611</v>
      </c>
      <c r="B25" s="276"/>
      <c r="C25" s="275"/>
      <c r="D25" s="272">
        <f>D26</f>
        <v>335</v>
      </c>
      <c r="E25" s="186">
        <f>E26</f>
        <v>322</v>
      </c>
      <c r="F25" s="184">
        <f>F26</f>
        <v>198</v>
      </c>
      <c r="G25" s="184">
        <f>G26</f>
        <v>37</v>
      </c>
      <c r="H25" s="184">
        <f>H26</f>
        <v>85</v>
      </c>
      <c r="I25" s="184">
        <f>I26</f>
        <v>0</v>
      </c>
      <c r="J25" s="185">
        <f>J26</f>
        <v>2</v>
      </c>
      <c r="K25" s="184">
        <f>K26</f>
        <v>322</v>
      </c>
      <c r="L25" s="184">
        <f>L26</f>
        <v>3</v>
      </c>
      <c r="M25" s="184">
        <f>M26</f>
        <v>0</v>
      </c>
      <c r="N25" s="184">
        <f>N26</f>
        <v>1</v>
      </c>
      <c r="O25" s="184">
        <f>O26</f>
        <v>0</v>
      </c>
      <c r="P25" s="184">
        <f>P26</f>
        <v>308</v>
      </c>
      <c r="Q25" s="184">
        <f>Q26</f>
        <v>10</v>
      </c>
      <c r="R25" s="184">
        <f>R26</f>
        <v>0</v>
      </c>
      <c r="S25" s="184">
        <f>S26</f>
        <v>4</v>
      </c>
      <c r="T25" s="184">
        <f>T26</f>
        <v>7</v>
      </c>
      <c r="U25" s="184">
        <f>U26</f>
        <v>1</v>
      </c>
      <c r="V25" s="184">
        <f>V26</f>
        <v>5</v>
      </c>
      <c r="W25" s="184">
        <f>W26</f>
        <v>1</v>
      </c>
      <c r="X25" s="184">
        <f>X26</f>
        <v>62</v>
      </c>
      <c r="Y25" s="184"/>
      <c r="Z25" s="195"/>
      <c r="AA25" s="271"/>
      <c r="AB25" s="271"/>
      <c r="AC25" s="271"/>
      <c r="AD25" s="271"/>
      <c r="AE25" s="271"/>
      <c r="AF25" s="271"/>
      <c r="AG25" s="271"/>
      <c r="AH25" s="271"/>
    </row>
    <row r="26" spans="1:25" ht="13.5">
      <c r="A26" s="189"/>
      <c r="B26" s="188" t="s">
        <v>573</v>
      </c>
      <c r="C26" s="189"/>
      <c r="D26" s="272">
        <v>335</v>
      </c>
      <c r="E26" s="186">
        <v>322</v>
      </c>
      <c r="F26" s="184">
        <v>198</v>
      </c>
      <c r="G26" s="184">
        <v>37</v>
      </c>
      <c r="H26" s="184">
        <v>85</v>
      </c>
      <c r="I26" s="184">
        <v>0</v>
      </c>
      <c r="J26" s="185">
        <v>2</v>
      </c>
      <c r="K26" s="184">
        <v>322</v>
      </c>
      <c r="L26" s="184">
        <v>3</v>
      </c>
      <c r="M26" s="184">
        <v>0</v>
      </c>
      <c r="N26" s="184">
        <v>1</v>
      </c>
      <c r="O26" s="184">
        <v>0</v>
      </c>
      <c r="P26" s="184">
        <v>308</v>
      </c>
      <c r="Q26" s="184">
        <v>10</v>
      </c>
      <c r="R26" s="184">
        <v>0</v>
      </c>
      <c r="S26" s="184">
        <v>4</v>
      </c>
      <c r="T26" s="184">
        <v>7</v>
      </c>
      <c r="U26" s="184">
        <v>1</v>
      </c>
      <c r="V26" s="184">
        <v>5</v>
      </c>
      <c r="W26" s="184">
        <v>1</v>
      </c>
      <c r="X26" s="184">
        <v>62</v>
      </c>
      <c r="Y26" s="195"/>
    </row>
    <row r="27" spans="1:25" ht="13.5">
      <c r="A27" s="189"/>
      <c r="B27" s="189"/>
      <c r="C27" s="189"/>
      <c r="D27" s="272"/>
      <c r="E27" s="194"/>
      <c r="F27" s="192"/>
      <c r="G27" s="192"/>
      <c r="H27" s="192"/>
      <c r="I27" s="192"/>
      <c r="J27" s="193"/>
      <c r="K27" s="192"/>
      <c r="L27" s="192"/>
      <c r="M27" s="192"/>
      <c r="N27" s="192"/>
      <c r="O27" s="192"/>
      <c r="P27" s="192"/>
      <c r="Q27" s="192"/>
      <c r="R27" s="192"/>
      <c r="S27" s="184"/>
      <c r="T27" s="192"/>
      <c r="U27" s="192"/>
      <c r="V27" s="192"/>
      <c r="W27" s="192"/>
      <c r="X27" s="192"/>
      <c r="Y27" s="195"/>
    </row>
    <row r="28" spans="1:34" ht="13.5">
      <c r="A28" s="259" t="s">
        <v>572</v>
      </c>
      <c r="B28" s="259"/>
      <c r="C28" s="259"/>
      <c r="D28" s="272">
        <f>D29+D30+D31</f>
        <v>384</v>
      </c>
      <c r="E28" s="186">
        <f>E29+E30+E31</f>
        <v>383</v>
      </c>
      <c r="F28" s="184">
        <f>F29+F30+F31</f>
        <v>210</v>
      </c>
      <c r="G28" s="184">
        <f>G29+G30+G31</f>
        <v>5</v>
      </c>
      <c r="H28" s="184">
        <f>H29+H30+H31</f>
        <v>160</v>
      </c>
      <c r="I28" s="184">
        <f>I29+I30+I31</f>
        <v>0</v>
      </c>
      <c r="J28" s="185">
        <f>J29+J30+J31</f>
        <v>8</v>
      </c>
      <c r="K28" s="184">
        <f>K29+K30+K31</f>
        <v>383</v>
      </c>
      <c r="L28" s="184">
        <f>L29+L30+L31</f>
        <v>3</v>
      </c>
      <c r="M28" s="184">
        <f>M29+M30+M31</f>
        <v>0</v>
      </c>
      <c r="N28" s="184">
        <f>N29+N30+N31</f>
        <v>1</v>
      </c>
      <c r="O28" s="184">
        <f>O29+O30+O31</f>
        <v>0</v>
      </c>
      <c r="P28" s="184">
        <f>P29+P30+P31</f>
        <v>205</v>
      </c>
      <c r="Q28" s="184">
        <f>Q29+Q30+Q31</f>
        <v>168</v>
      </c>
      <c r="R28" s="184">
        <f>R29+R30+R31</f>
        <v>6</v>
      </c>
      <c r="S28" s="184">
        <f>S29+S30+S31</f>
        <v>22</v>
      </c>
      <c r="T28" s="184">
        <f>T29+T30+T31</f>
        <v>8</v>
      </c>
      <c r="U28" s="184">
        <f>U29+U30+U31</f>
        <v>2</v>
      </c>
      <c r="V28" s="184">
        <f>V29+V30+V31</f>
        <v>6</v>
      </c>
      <c r="W28" s="184">
        <f>W29+W30+W31</f>
        <v>0</v>
      </c>
      <c r="X28" s="184">
        <f>X29+X30+X31</f>
        <v>39</v>
      </c>
      <c r="Y28" s="195"/>
      <c r="Z28" s="195"/>
      <c r="AA28" s="271"/>
      <c r="AB28" s="271"/>
      <c r="AC28" s="271"/>
      <c r="AD28" s="271"/>
      <c r="AE28" s="271"/>
      <c r="AF28" s="271"/>
      <c r="AG28" s="271"/>
      <c r="AH28" s="271"/>
    </row>
    <row r="29" spans="1:25" ht="13.5">
      <c r="A29" s="189"/>
      <c r="B29" s="188" t="s">
        <v>571</v>
      </c>
      <c r="C29" s="189"/>
      <c r="D29" s="272">
        <v>377</v>
      </c>
      <c r="E29" s="186">
        <v>377</v>
      </c>
      <c r="F29" s="184">
        <v>204</v>
      </c>
      <c r="G29" s="184">
        <v>5</v>
      </c>
      <c r="H29" s="184">
        <v>160</v>
      </c>
      <c r="I29" s="184">
        <v>0</v>
      </c>
      <c r="J29" s="185">
        <v>8</v>
      </c>
      <c r="K29" s="184">
        <v>377</v>
      </c>
      <c r="L29" s="184">
        <v>3</v>
      </c>
      <c r="M29" s="184">
        <v>0</v>
      </c>
      <c r="N29" s="184">
        <v>1</v>
      </c>
      <c r="O29" s="184">
        <v>0</v>
      </c>
      <c r="P29" s="184">
        <v>201</v>
      </c>
      <c r="Q29" s="184">
        <v>168</v>
      </c>
      <c r="R29" s="184">
        <v>4</v>
      </c>
      <c r="S29" s="184">
        <v>22</v>
      </c>
      <c r="T29" s="184">
        <v>8</v>
      </c>
      <c r="U29" s="184">
        <v>2</v>
      </c>
      <c r="V29" s="184">
        <v>6</v>
      </c>
      <c r="W29" s="184">
        <v>0</v>
      </c>
      <c r="X29" s="184">
        <v>38</v>
      </c>
      <c r="Y29" s="195"/>
    </row>
    <row r="30" spans="1:25" ht="13.5">
      <c r="A30" s="189"/>
      <c r="B30" s="188" t="s">
        <v>610</v>
      </c>
      <c r="C30" s="189"/>
      <c r="D30" s="272">
        <v>6</v>
      </c>
      <c r="E30" s="186">
        <v>5</v>
      </c>
      <c r="F30" s="184">
        <v>5</v>
      </c>
      <c r="G30" s="184">
        <v>0</v>
      </c>
      <c r="H30" s="184">
        <v>0</v>
      </c>
      <c r="I30" s="184">
        <v>0</v>
      </c>
      <c r="J30" s="185">
        <v>0</v>
      </c>
      <c r="K30" s="184">
        <v>5</v>
      </c>
      <c r="L30" s="184">
        <v>0</v>
      </c>
      <c r="M30" s="184">
        <v>0</v>
      </c>
      <c r="N30" s="184">
        <v>0</v>
      </c>
      <c r="O30" s="184">
        <v>0</v>
      </c>
      <c r="P30" s="184">
        <v>3</v>
      </c>
      <c r="Q30" s="184">
        <v>0</v>
      </c>
      <c r="R30" s="184">
        <v>2</v>
      </c>
      <c r="S30" s="184">
        <v>0</v>
      </c>
      <c r="T30" s="184">
        <v>0</v>
      </c>
      <c r="U30" s="184">
        <v>0</v>
      </c>
      <c r="V30" s="184">
        <v>0</v>
      </c>
      <c r="W30" s="184">
        <v>0</v>
      </c>
      <c r="X30" s="184">
        <v>1</v>
      </c>
      <c r="Y30" s="195"/>
    </row>
    <row r="31" spans="1:25" ht="13.5">
      <c r="A31" s="189"/>
      <c r="B31" s="188" t="s">
        <v>569</v>
      </c>
      <c r="C31" s="189"/>
      <c r="D31" s="272">
        <v>1</v>
      </c>
      <c r="E31" s="186">
        <v>1</v>
      </c>
      <c r="F31" s="184">
        <v>1</v>
      </c>
      <c r="G31" s="184">
        <v>0</v>
      </c>
      <c r="H31" s="184">
        <v>0</v>
      </c>
      <c r="I31" s="184">
        <v>0</v>
      </c>
      <c r="J31" s="185">
        <v>0</v>
      </c>
      <c r="K31" s="184">
        <v>1</v>
      </c>
      <c r="L31" s="184">
        <v>0</v>
      </c>
      <c r="M31" s="184">
        <v>0</v>
      </c>
      <c r="N31" s="184">
        <v>0</v>
      </c>
      <c r="O31" s="184">
        <v>0</v>
      </c>
      <c r="P31" s="184">
        <v>1</v>
      </c>
      <c r="Q31" s="184">
        <v>0</v>
      </c>
      <c r="R31" s="184">
        <v>0</v>
      </c>
      <c r="S31" s="184">
        <v>0</v>
      </c>
      <c r="T31" s="184">
        <v>0</v>
      </c>
      <c r="U31" s="184">
        <v>0</v>
      </c>
      <c r="V31" s="184">
        <v>0</v>
      </c>
      <c r="W31" s="184">
        <v>0</v>
      </c>
      <c r="X31" s="184">
        <v>0</v>
      </c>
      <c r="Y31" s="195"/>
    </row>
    <row r="32" spans="1:25" ht="13.5">
      <c r="A32" s="189"/>
      <c r="B32" s="188"/>
      <c r="C32" s="189"/>
      <c r="D32" s="272"/>
      <c r="E32" s="186"/>
      <c r="F32" s="184"/>
      <c r="G32" s="184"/>
      <c r="H32" s="184"/>
      <c r="I32" s="184"/>
      <c r="J32" s="185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95"/>
    </row>
    <row r="33" spans="1:34" ht="13.5">
      <c r="A33" s="259" t="s">
        <v>568</v>
      </c>
      <c r="B33" s="259"/>
      <c r="C33" s="259"/>
      <c r="D33" s="272">
        <f>D34+D35+D36+D37</f>
        <v>347</v>
      </c>
      <c r="E33" s="186">
        <f>E34+E35+E36+E37</f>
        <v>342</v>
      </c>
      <c r="F33" s="184">
        <f>F34+F35+F36+F37</f>
        <v>190</v>
      </c>
      <c r="G33" s="184">
        <f>G34+G35+G36+G37</f>
        <v>23</v>
      </c>
      <c r="H33" s="184">
        <f>H34+H35+H36+H37</f>
        <v>119</v>
      </c>
      <c r="I33" s="184">
        <f>I34+I35+I36+I37</f>
        <v>1</v>
      </c>
      <c r="J33" s="185">
        <f>J34+J35+J36+J37</f>
        <v>9</v>
      </c>
      <c r="K33" s="184">
        <f>K34+K35+K36+K37</f>
        <v>342</v>
      </c>
      <c r="L33" s="184">
        <f>L34+L35+L36+L37</f>
        <v>1</v>
      </c>
      <c r="M33" s="184">
        <f>M34+M35+M36+M37</f>
        <v>1</v>
      </c>
      <c r="N33" s="184">
        <f>N34+N35+N36+N37</f>
        <v>1</v>
      </c>
      <c r="O33" s="184">
        <f>O34+O35+O36+O37</f>
        <v>1</v>
      </c>
      <c r="P33" s="184">
        <f>P34+P35+P36+P37</f>
        <v>222</v>
      </c>
      <c r="Q33" s="184">
        <f>Q34+Q35+Q36+Q37</f>
        <v>100</v>
      </c>
      <c r="R33" s="184">
        <f>R34+R35+R36+R37</f>
        <v>16</v>
      </c>
      <c r="S33" s="184">
        <f>S34+S35+S36+S37</f>
        <v>14</v>
      </c>
      <c r="T33" s="184">
        <f>T34+T35+T36+T37</f>
        <v>20</v>
      </c>
      <c r="U33" s="184">
        <f>U34+U35+U36+U37</f>
        <v>0</v>
      </c>
      <c r="V33" s="184">
        <f>V34+V35+V36+V37</f>
        <v>20</v>
      </c>
      <c r="W33" s="184">
        <f>W34+W35+W36+W37</f>
        <v>0</v>
      </c>
      <c r="X33" s="184">
        <f>X34+X35+X36+X37</f>
        <v>235</v>
      </c>
      <c r="Y33" s="195"/>
      <c r="Z33" s="195"/>
      <c r="AA33" s="271"/>
      <c r="AB33" s="271"/>
      <c r="AC33" s="271"/>
      <c r="AD33" s="271"/>
      <c r="AE33" s="271"/>
      <c r="AF33" s="271"/>
      <c r="AG33" s="271"/>
      <c r="AH33" s="271"/>
    </row>
    <row r="34" spans="1:25" ht="13.5">
      <c r="A34" s="189"/>
      <c r="B34" s="188" t="s">
        <v>567</v>
      </c>
      <c r="C34" s="274"/>
      <c r="D34" s="272">
        <v>263</v>
      </c>
      <c r="E34" s="186">
        <v>261</v>
      </c>
      <c r="F34" s="184">
        <v>137</v>
      </c>
      <c r="G34" s="184">
        <v>20</v>
      </c>
      <c r="H34" s="184">
        <v>97</v>
      </c>
      <c r="I34" s="184">
        <v>1</v>
      </c>
      <c r="J34" s="185">
        <v>6</v>
      </c>
      <c r="K34" s="184">
        <v>261</v>
      </c>
      <c r="L34" s="184">
        <v>1</v>
      </c>
      <c r="M34" s="184">
        <v>0</v>
      </c>
      <c r="N34" s="184">
        <v>0</v>
      </c>
      <c r="O34" s="184">
        <v>1</v>
      </c>
      <c r="P34" s="184">
        <v>146</v>
      </c>
      <c r="Q34" s="184">
        <v>97</v>
      </c>
      <c r="R34" s="184">
        <v>16</v>
      </c>
      <c r="S34" s="184">
        <v>7</v>
      </c>
      <c r="T34" s="184">
        <v>9</v>
      </c>
      <c r="U34" s="184">
        <v>0</v>
      </c>
      <c r="V34" s="260">
        <v>9</v>
      </c>
      <c r="W34" s="184">
        <v>0</v>
      </c>
      <c r="X34" s="184">
        <v>221</v>
      </c>
      <c r="Y34" s="195"/>
    </row>
    <row r="35" spans="1:25" ht="13.5">
      <c r="A35" s="189"/>
      <c r="B35" s="188" t="s">
        <v>566</v>
      </c>
      <c r="C35" s="189"/>
      <c r="D35" s="272">
        <v>15</v>
      </c>
      <c r="E35" s="186">
        <v>15</v>
      </c>
      <c r="F35" s="184">
        <v>8</v>
      </c>
      <c r="G35" s="184">
        <v>1</v>
      </c>
      <c r="H35" s="184">
        <v>6</v>
      </c>
      <c r="I35" s="184">
        <v>0</v>
      </c>
      <c r="J35" s="185">
        <v>0</v>
      </c>
      <c r="K35" s="184">
        <v>15</v>
      </c>
      <c r="L35" s="184">
        <v>0</v>
      </c>
      <c r="M35" s="184">
        <v>0</v>
      </c>
      <c r="N35" s="184">
        <v>0</v>
      </c>
      <c r="O35" s="184">
        <v>0</v>
      </c>
      <c r="P35" s="184">
        <v>14</v>
      </c>
      <c r="Q35" s="184">
        <v>1</v>
      </c>
      <c r="R35" s="184">
        <v>0</v>
      </c>
      <c r="S35" s="184">
        <v>0</v>
      </c>
      <c r="T35" s="184">
        <v>9</v>
      </c>
      <c r="U35" s="184">
        <v>0</v>
      </c>
      <c r="V35" s="184">
        <v>9</v>
      </c>
      <c r="W35" s="184">
        <v>0</v>
      </c>
      <c r="X35" s="184">
        <v>4</v>
      </c>
      <c r="Y35" s="195"/>
    </row>
    <row r="36" spans="1:25" ht="13.5">
      <c r="A36" s="189"/>
      <c r="B36" s="188" t="s">
        <v>565</v>
      </c>
      <c r="C36" s="189"/>
      <c r="D36" s="272">
        <v>4</v>
      </c>
      <c r="E36" s="186">
        <v>4</v>
      </c>
      <c r="F36" s="184">
        <v>3</v>
      </c>
      <c r="G36" s="184">
        <v>0</v>
      </c>
      <c r="H36" s="184">
        <v>0</v>
      </c>
      <c r="I36" s="184">
        <v>0</v>
      </c>
      <c r="J36" s="185">
        <v>1</v>
      </c>
      <c r="K36" s="184">
        <v>4</v>
      </c>
      <c r="L36" s="184">
        <v>0</v>
      </c>
      <c r="M36" s="184">
        <v>0</v>
      </c>
      <c r="N36" s="184">
        <v>0</v>
      </c>
      <c r="O36" s="184">
        <v>0</v>
      </c>
      <c r="P36" s="184">
        <v>4</v>
      </c>
      <c r="Q36" s="184">
        <v>0</v>
      </c>
      <c r="R36" s="184">
        <v>0</v>
      </c>
      <c r="S36" s="184">
        <v>0</v>
      </c>
      <c r="T36" s="184">
        <v>2</v>
      </c>
      <c r="U36" s="184">
        <v>0</v>
      </c>
      <c r="V36" s="184">
        <v>2</v>
      </c>
      <c r="W36" s="184">
        <v>0</v>
      </c>
      <c r="X36" s="184">
        <v>0</v>
      </c>
      <c r="Y36" s="195"/>
    </row>
    <row r="37" spans="1:25" ht="13.5">
      <c r="A37" s="189"/>
      <c r="B37" s="188" t="s">
        <v>564</v>
      </c>
      <c r="C37" s="189"/>
      <c r="D37" s="272">
        <v>65</v>
      </c>
      <c r="E37" s="186">
        <v>62</v>
      </c>
      <c r="F37" s="184">
        <v>42</v>
      </c>
      <c r="G37" s="184">
        <v>2</v>
      </c>
      <c r="H37" s="184">
        <v>16</v>
      </c>
      <c r="I37" s="184">
        <v>0</v>
      </c>
      <c r="J37" s="185">
        <v>2</v>
      </c>
      <c r="K37" s="184">
        <v>62</v>
      </c>
      <c r="L37" s="184">
        <v>0</v>
      </c>
      <c r="M37" s="184">
        <v>1</v>
      </c>
      <c r="N37" s="184">
        <v>1</v>
      </c>
      <c r="O37" s="184">
        <v>0</v>
      </c>
      <c r="P37" s="184">
        <v>58</v>
      </c>
      <c r="Q37" s="184">
        <v>2</v>
      </c>
      <c r="R37" s="184">
        <v>0</v>
      </c>
      <c r="S37" s="184">
        <v>7</v>
      </c>
      <c r="T37" s="184">
        <v>0</v>
      </c>
      <c r="U37" s="184">
        <v>0</v>
      </c>
      <c r="V37" s="184">
        <v>0</v>
      </c>
      <c r="W37" s="184">
        <v>0</v>
      </c>
      <c r="X37" s="184">
        <v>10</v>
      </c>
      <c r="Y37" s="195"/>
    </row>
    <row r="38" spans="1:25" ht="13.5">
      <c r="A38" s="199"/>
      <c r="B38" s="199"/>
      <c r="C38" s="199"/>
      <c r="D38" s="273"/>
      <c r="E38" s="198"/>
      <c r="F38" s="196"/>
      <c r="G38" s="196"/>
      <c r="H38" s="196"/>
      <c r="I38" s="196"/>
      <c r="J38" s="197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5"/>
    </row>
    <row r="39" spans="1:25" ht="13.5">
      <c r="A39" s="259" t="s">
        <v>563</v>
      </c>
      <c r="B39" s="259"/>
      <c r="C39" s="259"/>
      <c r="D39" s="272">
        <f>D40+D41+D42+D43+D44+D45</f>
        <v>257</v>
      </c>
      <c r="E39" s="186">
        <f>E40+E41+E42+E43+E44+E45</f>
        <v>252</v>
      </c>
      <c r="F39" s="184">
        <f>F40+F41+F42+F43+F44+F45</f>
        <v>166</v>
      </c>
      <c r="G39" s="184">
        <f>G40+G41+G42+G43+G44+G45</f>
        <v>12</v>
      </c>
      <c r="H39" s="184">
        <f>H40+H41+H42+H43+H44+H45</f>
        <v>67</v>
      </c>
      <c r="I39" s="184">
        <f>I40+I41+I42+I43+I44+I45</f>
        <v>7</v>
      </c>
      <c r="J39" s="185">
        <f>J40+J41+J42+J43+J44+J45</f>
        <v>0</v>
      </c>
      <c r="K39" s="184">
        <f>K40+K41+K42+K43+K44+K45</f>
        <v>253</v>
      </c>
      <c r="L39" s="184">
        <f>L40+L41+L42+L43+L44+L45</f>
        <v>3</v>
      </c>
      <c r="M39" s="184">
        <f>M40+M41+M42+M43+M44+M45</f>
        <v>0</v>
      </c>
      <c r="N39" s="184">
        <f>N40+N41+N42+N43+N44+N45</f>
        <v>1</v>
      </c>
      <c r="O39" s="184">
        <f>O40+O41+O42+O43+O44+O45</f>
        <v>0</v>
      </c>
      <c r="P39" s="184">
        <f>P40+P41+P42+P43+P44+P45</f>
        <v>236</v>
      </c>
      <c r="Q39" s="184">
        <f>Q40+Q41+Q42+Q43+Q44+Q45</f>
        <v>13</v>
      </c>
      <c r="R39" s="184">
        <f>R40+R41+R42+R43+R44+R45</f>
        <v>0</v>
      </c>
      <c r="S39" s="184">
        <f>S40+S41+S42+S43+S44+S45</f>
        <v>18</v>
      </c>
      <c r="T39" s="184">
        <f>T40+T41+T42+T43+T44+T45</f>
        <v>0</v>
      </c>
      <c r="U39" s="184">
        <f>U40+U41+U42+U43+U44+U45</f>
        <v>0</v>
      </c>
      <c r="V39" s="184">
        <f>V40+V41+V42+V43+V44+V45</f>
        <v>0</v>
      </c>
      <c r="W39" s="184">
        <f>W40+W41+W42+W43+W44+W45</f>
        <v>0</v>
      </c>
      <c r="X39" s="184">
        <f>X40+X41+X42+X43+X44+X45</f>
        <v>93</v>
      </c>
      <c r="Y39" s="195"/>
    </row>
    <row r="40" spans="1:25" ht="13.5">
      <c r="A40" s="189"/>
      <c r="B40" s="188" t="s">
        <v>562</v>
      </c>
      <c r="C40" s="189"/>
      <c r="D40" s="272">
        <v>74</v>
      </c>
      <c r="E40" s="186">
        <v>70</v>
      </c>
      <c r="F40" s="184">
        <v>50</v>
      </c>
      <c r="G40" s="184">
        <v>5</v>
      </c>
      <c r="H40" s="184">
        <v>10</v>
      </c>
      <c r="I40" s="184">
        <v>5</v>
      </c>
      <c r="J40" s="185">
        <v>0</v>
      </c>
      <c r="K40" s="184">
        <v>70</v>
      </c>
      <c r="L40" s="184">
        <v>0</v>
      </c>
      <c r="M40" s="184">
        <v>0</v>
      </c>
      <c r="N40" s="184">
        <v>0</v>
      </c>
      <c r="O40" s="184">
        <v>0</v>
      </c>
      <c r="P40" s="184">
        <v>69</v>
      </c>
      <c r="Q40" s="184">
        <v>1</v>
      </c>
      <c r="R40" s="184">
        <v>0</v>
      </c>
      <c r="S40" s="184">
        <v>0</v>
      </c>
      <c r="T40" s="184">
        <v>0</v>
      </c>
      <c r="U40" s="184">
        <v>0</v>
      </c>
      <c r="V40" s="184">
        <v>0</v>
      </c>
      <c r="W40" s="184">
        <v>0</v>
      </c>
      <c r="X40" s="184">
        <v>29</v>
      </c>
      <c r="Y40" s="195"/>
    </row>
    <row r="41" spans="1:25" ht="13.5">
      <c r="A41" s="189"/>
      <c r="B41" s="188" t="s">
        <v>561</v>
      </c>
      <c r="C41" s="189"/>
      <c r="D41" s="272">
        <v>19</v>
      </c>
      <c r="E41" s="186">
        <v>19</v>
      </c>
      <c r="F41" s="184">
        <v>13</v>
      </c>
      <c r="G41" s="184">
        <v>1</v>
      </c>
      <c r="H41" s="184">
        <v>3</v>
      </c>
      <c r="I41" s="184">
        <v>2</v>
      </c>
      <c r="J41" s="185">
        <v>0</v>
      </c>
      <c r="K41" s="184">
        <v>19</v>
      </c>
      <c r="L41" s="184">
        <v>0</v>
      </c>
      <c r="M41" s="184">
        <v>0</v>
      </c>
      <c r="N41" s="184">
        <v>0</v>
      </c>
      <c r="O41" s="184">
        <v>0</v>
      </c>
      <c r="P41" s="184">
        <v>18</v>
      </c>
      <c r="Q41" s="184">
        <v>1</v>
      </c>
      <c r="R41" s="184">
        <v>0</v>
      </c>
      <c r="S41" s="184">
        <v>0</v>
      </c>
      <c r="T41" s="184">
        <v>0</v>
      </c>
      <c r="U41" s="184">
        <v>0</v>
      </c>
      <c r="V41" s="184">
        <v>0</v>
      </c>
      <c r="W41" s="184">
        <v>0</v>
      </c>
      <c r="X41" s="184">
        <v>10</v>
      </c>
      <c r="Y41" s="195"/>
    </row>
    <row r="42" spans="1:24" ht="13.5">
      <c r="A42" s="189"/>
      <c r="B42" s="188" t="s">
        <v>559</v>
      </c>
      <c r="C42" s="189"/>
      <c r="D42" s="272">
        <v>59</v>
      </c>
      <c r="E42" s="186">
        <v>59</v>
      </c>
      <c r="F42" s="184">
        <v>34</v>
      </c>
      <c r="G42" s="184">
        <v>2</v>
      </c>
      <c r="H42" s="184">
        <v>23</v>
      </c>
      <c r="I42" s="184">
        <v>0</v>
      </c>
      <c r="J42" s="185">
        <v>0</v>
      </c>
      <c r="K42" s="184">
        <v>60</v>
      </c>
      <c r="L42" s="184">
        <v>1</v>
      </c>
      <c r="M42" s="184">
        <v>0</v>
      </c>
      <c r="N42" s="184">
        <v>0</v>
      </c>
      <c r="O42" s="184">
        <v>0</v>
      </c>
      <c r="P42" s="184">
        <v>49</v>
      </c>
      <c r="Q42" s="184">
        <v>10</v>
      </c>
      <c r="R42" s="184">
        <v>0</v>
      </c>
      <c r="S42" s="184">
        <v>4</v>
      </c>
      <c r="T42" s="184">
        <v>0</v>
      </c>
      <c r="U42" s="184">
        <v>0</v>
      </c>
      <c r="V42" s="184">
        <v>0</v>
      </c>
      <c r="W42" s="184">
        <v>0</v>
      </c>
      <c r="X42" s="184">
        <v>24</v>
      </c>
    </row>
    <row r="43" spans="1:24" ht="13.5">
      <c r="A43" s="189"/>
      <c r="B43" s="188" t="s">
        <v>558</v>
      </c>
      <c r="C43" s="189"/>
      <c r="D43" s="272">
        <v>29</v>
      </c>
      <c r="E43" s="186">
        <v>28</v>
      </c>
      <c r="F43" s="184">
        <v>16</v>
      </c>
      <c r="G43" s="184">
        <v>2</v>
      </c>
      <c r="H43" s="184">
        <v>10</v>
      </c>
      <c r="I43" s="184">
        <v>0</v>
      </c>
      <c r="J43" s="185">
        <v>0</v>
      </c>
      <c r="K43" s="184">
        <v>28</v>
      </c>
      <c r="L43" s="184">
        <v>1</v>
      </c>
      <c r="M43" s="184">
        <v>0</v>
      </c>
      <c r="N43" s="184">
        <v>1</v>
      </c>
      <c r="O43" s="184">
        <v>0</v>
      </c>
      <c r="P43" s="184">
        <v>26</v>
      </c>
      <c r="Q43" s="184">
        <v>0</v>
      </c>
      <c r="R43" s="184">
        <v>0</v>
      </c>
      <c r="S43" s="184">
        <v>10</v>
      </c>
      <c r="T43" s="184">
        <v>0</v>
      </c>
      <c r="U43" s="184">
        <v>0</v>
      </c>
      <c r="V43" s="184">
        <v>0</v>
      </c>
      <c r="W43" s="184">
        <v>0</v>
      </c>
      <c r="X43" s="184">
        <v>3</v>
      </c>
    </row>
    <row r="44" spans="1:24" ht="13.5">
      <c r="A44" s="189"/>
      <c r="B44" s="188" t="s">
        <v>609</v>
      </c>
      <c r="C44" s="189"/>
      <c r="D44" s="272">
        <v>14</v>
      </c>
      <c r="E44" s="186">
        <v>14</v>
      </c>
      <c r="F44" s="184">
        <v>14</v>
      </c>
      <c r="G44" s="184">
        <v>0</v>
      </c>
      <c r="H44" s="184">
        <v>0</v>
      </c>
      <c r="I44" s="184">
        <v>0</v>
      </c>
      <c r="J44" s="185">
        <v>0</v>
      </c>
      <c r="K44" s="184">
        <v>14</v>
      </c>
      <c r="L44" s="184">
        <v>0</v>
      </c>
      <c r="M44" s="184">
        <v>0</v>
      </c>
      <c r="N44" s="184">
        <v>0</v>
      </c>
      <c r="O44" s="184">
        <v>0</v>
      </c>
      <c r="P44" s="184">
        <v>14</v>
      </c>
      <c r="Q44" s="184">
        <v>0</v>
      </c>
      <c r="R44" s="184">
        <v>0</v>
      </c>
      <c r="S44" s="184">
        <v>0</v>
      </c>
      <c r="T44" s="184">
        <v>0</v>
      </c>
      <c r="U44" s="184">
        <v>0</v>
      </c>
      <c r="V44" s="184">
        <v>0</v>
      </c>
      <c r="W44" s="184">
        <v>0</v>
      </c>
      <c r="X44" s="184">
        <v>0</v>
      </c>
    </row>
    <row r="45" spans="1:24" ht="13.5">
      <c r="A45" s="189"/>
      <c r="B45" s="188" t="s">
        <v>556</v>
      </c>
      <c r="C45" s="189"/>
      <c r="D45" s="272">
        <v>62</v>
      </c>
      <c r="E45" s="186">
        <v>62</v>
      </c>
      <c r="F45" s="184">
        <v>39</v>
      </c>
      <c r="G45" s="184">
        <v>2</v>
      </c>
      <c r="H45" s="184">
        <v>21</v>
      </c>
      <c r="I45" s="184">
        <v>0</v>
      </c>
      <c r="J45" s="185">
        <v>0</v>
      </c>
      <c r="K45" s="184">
        <v>62</v>
      </c>
      <c r="L45" s="184">
        <v>1</v>
      </c>
      <c r="M45" s="184">
        <v>0</v>
      </c>
      <c r="N45" s="184">
        <v>0</v>
      </c>
      <c r="O45" s="184">
        <v>0</v>
      </c>
      <c r="P45" s="184">
        <v>60</v>
      </c>
      <c r="Q45" s="184">
        <v>1</v>
      </c>
      <c r="R45" s="184">
        <v>0</v>
      </c>
      <c r="S45" s="184">
        <v>4</v>
      </c>
      <c r="T45" s="184">
        <v>0</v>
      </c>
      <c r="U45" s="184">
        <v>0</v>
      </c>
      <c r="V45" s="184">
        <v>0</v>
      </c>
      <c r="W45" s="184">
        <v>0</v>
      </c>
      <c r="X45" s="184">
        <v>27</v>
      </c>
    </row>
    <row r="46" spans="1:34" s="195" customFormat="1" ht="13.5">
      <c r="A46" s="183"/>
      <c r="B46" s="182"/>
      <c r="C46" s="183"/>
      <c r="D46" s="232"/>
      <c r="E46" s="180"/>
      <c r="F46" s="178"/>
      <c r="G46" s="178"/>
      <c r="H46" s="178"/>
      <c r="I46" s="178"/>
      <c r="J46" s="179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AA46" s="271"/>
      <c r="AB46" s="271"/>
      <c r="AC46" s="271"/>
      <c r="AD46" s="271"/>
      <c r="AE46" s="271"/>
      <c r="AF46" s="271"/>
      <c r="AG46" s="271"/>
      <c r="AH46" s="271"/>
    </row>
    <row r="47" spans="1:24" ht="13.5">
      <c r="A47" s="176" t="s">
        <v>515</v>
      </c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</row>
    <row r="48" spans="4:24" ht="14.25" thickBot="1"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70"/>
      <c r="W48" s="270"/>
      <c r="X48" s="229" t="s">
        <v>608</v>
      </c>
    </row>
    <row r="49" spans="1:24" ht="15" customHeight="1" thickTop="1">
      <c r="A49" s="228"/>
      <c r="B49" s="228"/>
      <c r="C49" s="227"/>
      <c r="D49" s="269" t="s">
        <v>607</v>
      </c>
      <c r="E49" s="225" t="s">
        <v>606</v>
      </c>
      <c r="F49" s="222"/>
      <c r="G49" s="222"/>
      <c r="H49" s="222"/>
      <c r="I49" s="222"/>
      <c r="J49" s="224"/>
      <c r="K49" s="222" t="s">
        <v>553</v>
      </c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</row>
    <row r="50" spans="1:24" ht="15" customHeight="1">
      <c r="A50" s="199"/>
      <c r="B50" s="199"/>
      <c r="C50" s="221"/>
      <c r="D50" s="268"/>
      <c r="E50" s="220" t="s">
        <v>536</v>
      </c>
      <c r="F50" s="220" t="s">
        <v>551</v>
      </c>
      <c r="G50" s="220" t="s">
        <v>550</v>
      </c>
      <c r="H50" s="220" t="s">
        <v>549</v>
      </c>
      <c r="I50" s="220" t="s">
        <v>548</v>
      </c>
      <c r="J50" s="220" t="s">
        <v>605</v>
      </c>
      <c r="K50" s="219" t="s">
        <v>536</v>
      </c>
      <c r="L50" s="267" t="s">
        <v>604</v>
      </c>
      <c r="M50" s="217"/>
      <c r="N50" s="217"/>
      <c r="O50" s="216"/>
      <c r="P50" s="200" t="s">
        <v>603</v>
      </c>
      <c r="Q50" s="266"/>
      <c r="R50" s="263"/>
      <c r="S50" s="215" t="s">
        <v>544</v>
      </c>
      <c r="T50" s="214" t="s">
        <v>543</v>
      </c>
      <c r="U50" s="213"/>
      <c r="V50" s="213"/>
      <c r="W50" s="212"/>
      <c r="X50" s="265" t="s">
        <v>602</v>
      </c>
    </row>
    <row r="51" spans="1:24" ht="15" customHeight="1">
      <c r="A51" s="210"/>
      <c r="B51" s="210"/>
      <c r="C51" s="209"/>
      <c r="D51" s="264"/>
      <c r="E51" s="207"/>
      <c r="F51" s="207"/>
      <c r="G51" s="207"/>
      <c r="H51" s="207"/>
      <c r="I51" s="207"/>
      <c r="J51" s="207"/>
      <c r="K51" s="263"/>
      <c r="L51" s="201" t="s">
        <v>541</v>
      </c>
      <c r="M51" s="201" t="s">
        <v>540</v>
      </c>
      <c r="N51" s="201" t="s">
        <v>601</v>
      </c>
      <c r="O51" s="201" t="s">
        <v>488</v>
      </c>
      <c r="P51" s="201" t="s">
        <v>600</v>
      </c>
      <c r="Q51" s="201" t="s">
        <v>599</v>
      </c>
      <c r="R51" s="262" t="s">
        <v>488</v>
      </c>
      <c r="S51" s="201" t="s">
        <v>537</v>
      </c>
      <c r="T51" s="201" t="s">
        <v>536</v>
      </c>
      <c r="U51" s="201" t="s">
        <v>598</v>
      </c>
      <c r="V51" s="201" t="s">
        <v>597</v>
      </c>
      <c r="W51" s="201" t="s">
        <v>488</v>
      </c>
      <c r="X51" s="201" t="s">
        <v>596</v>
      </c>
    </row>
    <row r="52" spans="1:24" ht="13.5">
      <c r="A52" s="259" t="s">
        <v>533</v>
      </c>
      <c r="B52" s="259"/>
      <c r="C52" s="261"/>
      <c r="D52" s="186">
        <v>491</v>
      </c>
      <c r="E52" s="186">
        <v>485</v>
      </c>
      <c r="F52" s="184">
        <f>F53+F54+F55+F56+F57</f>
        <v>284</v>
      </c>
      <c r="G52" s="184">
        <f>G53+G54+G55+G56+G57</f>
        <v>4</v>
      </c>
      <c r="H52" s="184">
        <f>H53+H54+H55+H56+H57</f>
        <v>160</v>
      </c>
      <c r="I52" s="184">
        <f>I53+I54+I55+I56+I57</f>
        <v>1</v>
      </c>
      <c r="J52" s="185">
        <f>J53+J54+J55+J56+J57</f>
        <v>13</v>
      </c>
      <c r="K52" s="184">
        <f>K53+K54+K55+K56+K57</f>
        <v>462</v>
      </c>
      <c r="L52" s="184">
        <f>L53+L54+L55+L56+L57</f>
        <v>8</v>
      </c>
      <c r="M52" s="184">
        <f>M53+M54+M55+M56+M57</f>
        <v>0</v>
      </c>
      <c r="N52" s="184">
        <f>N53+N54+N55+N56+N57</f>
        <v>0</v>
      </c>
      <c r="O52" s="184">
        <f>O53+O54+O55+O56+O57</f>
        <v>0</v>
      </c>
      <c r="P52" s="184">
        <f>P53+P54+P55+P56+P57</f>
        <v>423</v>
      </c>
      <c r="Q52" s="184">
        <f>Q53+Q54+Q55+Q56+Q57</f>
        <v>31</v>
      </c>
      <c r="R52" s="184">
        <f>R53+R54+R55+R56+R57</f>
        <v>0</v>
      </c>
      <c r="S52" s="184">
        <f>S53+S54+S55+S56+S57</f>
        <v>14</v>
      </c>
      <c r="T52" s="184">
        <f>T53+T54+T55+T56+T57</f>
        <v>15</v>
      </c>
      <c r="U52" s="184">
        <f>U53+U54+U55+U56+U57</f>
        <v>9</v>
      </c>
      <c r="V52" s="184">
        <f>V53+V54+V55+V56+V57</f>
        <v>5</v>
      </c>
      <c r="W52" s="184">
        <f>W53+W54+W55+W56+W57</f>
        <v>1</v>
      </c>
      <c r="X52" s="184">
        <f>X53+X54+X55+X56+X57</f>
        <v>173</v>
      </c>
    </row>
    <row r="53" spans="1:24" ht="13.5">
      <c r="A53" s="189"/>
      <c r="B53" s="188" t="s">
        <v>532</v>
      </c>
      <c r="C53" s="187"/>
      <c r="D53" s="186">
        <v>286</v>
      </c>
      <c r="E53" s="186">
        <v>279</v>
      </c>
      <c r="F53" s="184">
        <v>151</v>
      </c>
      <c r="G53" s="184">
        <v>0</v>
      </c>
      <c r="H53" s="184">
        <v>119</v>
      </c>
      <c r="I53" s="184">
        <v>0</v>
      </c>
      <c r="J53" s="185">
        <v>9</v>
      </c>
      <c r="K53" s="184">
        <v>279</v>
      </c>
      <c r="L53" s="184">
        <v>5</v>
      </c>
      <c r="M53" s="184">
        <v>0</v>
      </c>
      <c r="N53" s="184">
        <v>0</v>
      </c>
      <c r="O53" s="184">
        <v>0</v>
      </c>
      <c r="P53" s="184">
        <v>254</v>
      </c>
      <c r="Q53" s="184">
        <v>20</v>
      </c>
      <c r="R53" s="184">
        <v>0</v>
      </c>
      <c r="S53" s="184">
        <v>5</v>
      </c>
      <c r="T53" s="184">
        <v>15</v>
      </c>
      <c r="U53" s="184">
        <v>9</v>
      </c>
      <c r="V53" s="184">
        <v>5</v>
      </c>
      <c r="W53" s="184">
        <v>1</v>
      </c>
      <c r="X53" s="184">
        <v>105</v>
      </c>
    </row>
    <row r="54" spans="1:24" ht="13.5">
      <c r="A54" s="189"/>
      <c r="B54" s="188" t="s">
        <v>531</v>
      </c>
      <c r="C54" s="187"/>
      <c r="D54" s="186">
        <v>19</v>
      </c>
      <c r="E54" s="186">
        <v>18</v>
      </c>
      <c r="F54" s="184">
        <v>8</v>
      </c>
      <c r="G54" s="184">
        <v>2</v>
      </c>
      <c r="H54" s="184">
        <v>7</v>
      </c>
      <c r="I54" s="184">
        <v>0</v>
      </c>
      <c r="J54" s="185">
        <v>1</v>
      </c>
      <c r="K54" s="184">
        <v>18</v>
      </c>
      <c r="L54" s="184">
        <v>2</v>
      </c>
      <c r="M54" s="184">
        <v>0</v>
      </c>
      <c r="N54" s="184">
        <v>0</v>
      </c>
      <c r="O54" s="184">
        <v>0</v>
      </c>
      <c r="P54" s="184">
        <v>14</v>
      </c>
      <c r="Q54" s="184">
        <v>2</v>
      </c>
      <c r="R54" s="184">
        <v>0</v>
      </c>
      <c r="S54" s="184">
        <v>8</v>
      </c>
      <c r="T54" s="184">
        <v>0</v>
      </c>
      <c r="U54" s="184">
        <v>0</v>
      </c>
      <c r="V54" s="184">
        <v>0</v>
      </c>
      <c r="W54" s="184">
        <v>0</v>
      </c>
      <c r="X54" s="184">
        <v>6</v>
      </c>
    </row>
    <row r="55" spans="1:24" ht="13.5">
      <c r="A55" s="189"/>
      <c r="B55" s="188" t="s">
        <v>530</v>
      </c>
      <c r="C55" s="187"/>
      <c r="D55" s="186">
        <v>24</v>
      </c>
      <c r="E55" s="186">
        <v>24</v>
      </c>
      <c r="F55" s="184">
        <v>23</v>
      </c>
      <c r="G55" s="184">
        <v>0</v>
      </c>
      <c r="H55" s="184">
        <v>1</v>
      </c>
      <c r="I55" s="184">
        <v>0</v>
      </c>
      <c r="J55" s="185">
        <v>0</v>
      </c>
      <c r="K55" s="184">
        <v>24</v>
      </c>
      <c r="L55" s="184">
        <v>0</v>
      </c>
      <c r="M55" s="184">
        <v>0</v>
      </c>
      <c r="N55" s="184">
        <v>0</v>
      </c>
      <c r="O55" s="184">
        <v>0</v>
      </c>
      <c r="P55" s="184">
        <v>22</v>
      </c>
      <c r="Q55" s="184">
        <v>2</v>
      </c>
      <c r="R55" s="184">
        <v>0</v>
      </c>
      <c r="S55" s="184">
        <v>0</v>
      </c>
      <c r="T55" s="184">
        <v>0</v>
      </c>
      <c r="U55" s="184">
        <v>0</v>
      </c>
      <c r="V55" s="184">
        <v>0</v>
      </c>
      <c r="W55" s="184">
        <v>0</v>
      </c>
      <c r="X55" s="184">
        <v>6</v>
      </c>
    </row>
    <row r="56" spans="1:24" ht="13.5">
      <c r="A56" s="189"/>
      <c r="B56" s="188" t="s">
        <v>529</v>
      </c>
      <c r="C56" s="187"/>
      <c r="D56" s="186">
        <v>56</v>
      </c>
      <c r="E56" s="186">
        <v>53</v>
      </c>
      <c r="F56" s="184">
        <v>24</v>
      </c>
      <c r="G56" s="184">
        <v>2</v>
      </c>
      <c r="H56" s="184">
        <v>24</v>
      </c>
      <c r="I56" s="184">
        <v>0</v>
      </c>
      <c r="J56" s="185">
        <v>3</v>
      </c>
      <c r="K56" s="184">
        <v>53</v>
      </c>
      <c r="L56" s="184">
        <v>0</v>
      </c>
      <c r="M56" s="184">
        <v>0</v>
      </c>
      <c r="N56" s="184">
        <v>0</v>
      </c>
      <c r="O56" s="184">
        <v>0</v>
      </c>
      <c r="P56" s="184">
        <v>53</v>
      </c>
      <c r="Q56" s="184">
        <v>0</v>
      </c>
      <c r="R56" s="184">
        <v>0</v>
      </c>
      <c r="S56" s="184">
        <v>0</v>
      </c>
      <c r="T56" s="184">
        <v>0</v>
      </c>
      <c r="U56" s="184">
        <v>0</v>
      </c>
      <c r="V56" s="184">
        <v>0</v>
      </c>
      <c r="W56" s="184">
        <v>0</v>
      </c>
      <c r="X56" s="184">
        <v>15</v>
      </c>
    </row>
    <row r="57" spans="1:24" ht="13.5">
      <c r="A57" s="189"/>
      <c r="B57" s="188" t="s">
        <v>528</v>
      </c>
      <c r="C57" s="187"/>
      <c r="D57" s="186">
        <v>93</v>
      </c>
      <c r="E57" s="186">
        <v>88</v>
      </c>
      <c r="F57" s="184">
        <v>78</v>
      </c>
      <c r="G57" s="184">
        <v>0</v>
      </c>
      <c r="H57" s="184">
        <v>9</v>
      </c>
      <c r="I57" s="184">
        <v>1</v>
      </c>
      <c r="J57" s="185">
        <v>0</v>
      </c>
      <c r="K57" s="184">
        <v>88</v>
      </c>
      <c r="L57" s="184">
        <v>1</v>
      </c>
      <c r="M57" s="184">
        <v>0</v>
      </c>
      <c r="N57" s="184">
        <v>0</v>
      </c>
      <c r="O57" s="184">
        <v>0</v>
      </c>
      <c r="P57" s="184">
        <v>80</v>
      </c>
      <c r="Q57" s="184">
        <v>7</v>
      </c>
      <c r="R57" s="184">
        <v>0</v>
      </c>
      <c r="S57" s="184">
        <v>1</v>
      </c>
      <c r="T57" s="184">
        <v>0</v>
      </c>
      <c r="U57" s="184">
        <v>0</v>
      </c>
      <c r="V57" s="184">
        <v>0</v>
      </c>
      <c r="W57" s="184">
        <v>0</v>
      </c>
      <c r="X57" s="184">
        <v>41</v>
      </c>
    </row>
    <row r="58" spans="1:24" ht="13.5">
      <c r="A58" s="189"/>
      <c r="B58" s="188"/>
      <c r="C58" s="187"/>
      <c r="D58" s="198"/>
      <c r="E58" s="198"/>
      <c r="F58" s="196"/>
      <c r="G58" s="196"/>
      <c r="H58" s="196"/>
      <c r="I58" s="196"/>
      <c r="J58" s="197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</row>
    <row r="59" spans="1:25" ht="13.5">
      <c r="A59" s="259" t="s">
        <v>527</v>
      </c>
      <c r="B59" s="259"/>
      <c r="C59" s="259"/>
      <c r="D59" s="186">
        <v>945</v>
      </c>
      <c r="E59" s="186">
        <v>890</v>
      </c>
      <c r="F59" s="184">
        <f>F60+F61</f>
        <v>623</v>
      </c>
      <c r="G59" s="184">
        <f>G60+G61</f>
        <v>22</v>
      </c>
      <c r="H59" s="184">
        <f>H60+H61</f>
        <v>211</v>
      </c>
      <c r="I59" s="184">
        <f>I60+I61</f>
        <v>14</v>
      </c>
      <c r="J59" s="185">
        <f>J60+J61</f>
        <v>8</v>
      </c>
      <c r="K59" s="184">
        <f>K60+K61</f>
        <v>878</v>
      </c>
      <c r="L59" s="184">
        <f>L60+L61</f>
        <v>13</v>
      </c>
      <c r="M59" s="184">
        <f>M60+M61</f>
        <v>0</v>
      </c>
      <c r="N59" s="184">
        <f>N60+N61</f>
        <v>0</v>
      </c>
      <c r="O59" s="184">
        <f>O60+O61</f>
        <v>0</v>
      </c>
      <c r="P59" s="184">
        <f>P60+P61</f>
        <v>854</v>
      </c>
      <c r="Q59" s="184">
        <f>Q60+Q61</f>
        <v>10</v>
      </c>
      <c r="R59" s="184">
        <f>R60+R61</f>
        <v>1</v>
      </c>
      <c r="S59" s="184">
        <f>S60+S61</f>
        <v>25</v>
      </c>
      <c r="T59" s="184">
        <f>T60+T61</f>
        <v>44</v>
      </c>
      <c r="U59" s="184">
        <f>U60+U61</f>
        <v>0</v>
      </c>
      <c r="V59" s="184">
        <f>V60+V61</f>
        <v>44</v>
      </c>
      <c r="W59" s="184">
        <f>W60+W61</f>
        <v>0</v>
      </c>
      <c r="X59" s="184">
        <f>X60+X61</f>
        <v>112</v>
      </c>
      <c r="Y59" s="195"/>
    </row>
    <row r="60" spans="1:25" ht="13.5">
      <c r="A60" s="189"/>
      <c r="B60" s="188" t="s">
        <v>526</v>
      </c>
      <c r="C60" s="187"/>
      <c r="D60" s="184">
        <v>541</v>
      </c>
      <c r="E60" s="186">
        <v>524</v>
      </c>
      <c r="F60" s="184">
        <v>452</v>
      </c>
      <c r="G60" s="184">
        <v>9</v>
      </c>
      <c r="H60" s="184">
        <v>54</v>
      </c>
      <c r="I60" s="184">
        <v>3</v>
      </c>
      <c r="J60" s="185">
        <v>6</v>
      </c>
      <c r="K60" s="184">
        <v>524</v>
      </c>
      <c r="L60" s="184">
        <v>5</v>
      </c>
      <c r="M60" s="184">
        <v>0</v>
      </c>
      <c r="N60" s="184">
        <v>0</v>
      </c>
      <c r="O60" s="184">
        <v>0</v>
      </c>
      <c r="P60" s="184">
        <v>518</v>
      </c>
      <c r="Q60" s="184">
        <v>1</v>
      </c>
      <c r="R60" s="184">
        <v>0</v>
      </c>
      <c r="S60" s="184">
        <v>9</v>
      </c>
      <c r="T60" s="184">
        <v>23</v>
      </c>
      <c r="U60" s="184">
        <v>0</v>
      </c>
      <c r="V60" s="258">
        <v>23</v>
      </c>
      <c r="W60" s="184">
        <v>0</v>
      </c>
      <c r="X60" s="184">
        <v>62</v>
      </c>
      <c r="Y60" s="195"/>
    </row>
    <row r="61" spans="1:25" ht="13.5">
      <c r="A61" s="189"/>
      <c r="B61" s="188" t="s">
        <v>525</v>
      </c>
      <c r="C61" s="187"/>
      <c r="D61" s="184">
        <v>365</v>
      </c>
      <c r="E61" s="186">
        <v>354</v>
      </c>
      <c r="F61" s="184">
        <v>171</v>
      </c>
      <c r="G61" s="184">
        <v>13</v>
      </c>
      <c r="H61" s="184">
        <v>157</v>
      </c>
      <c r="I61" s="184">
        <v>11</v>
      </c>
      <c r="J61" s="185">
        <v>2</v>
      </c>
      <c r="K61" s="184">
        <v>354</v>
      </c>
      <c r="L61" s="184">
        <v>8</v>
      </c>
      <c r="M61" s="184">
        <v>0</v>
      </c>
      <c r="N61" s="184">
        <v>0</v>
      </c>
      <c r="O61" s="184">
        <v>0</v>
      </c>
      <c r="P61" s="184">
        <v>336</v>
      </c>
      <c r="Q61" s="184">
        <v>9</v>
      </c>
      <c r="R61" s="184">
        <v>1</v>
      </c>
      <c r="S61" s="184">
        <v>16</v>
      </c>
      <c r="T61" s="184">
        <v>21</v>
      </c>
      <c r="U61" s="184">
        <v>0</v>
      </c>
      <c r="V61" s="260">
        <v>21</v>
      </c>
      <c r="W61" s="184">
        <v>0</v>
      </c>
      <c r="X61" s="184">
        <v>50</v>
      </c>
      <c r="Y61" s="195"/>
    </row>
    <row r="62" spans="1:25" ht="13.5">
      <c r="A62" s="189"/>
      <c r="B62" s="199"/>
      <c r="C62" s="187"/>
      <c r="D62" s="196"/>
      <c r="E62" s="198"/>
      <c r="F62" s="196"/>
      <c r="G62" s="196"/>
      <c r="H62" s="196"/>
      <c r="I62" s="196"/>
      <c r="J62" s="197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5"/>
    </row>
    <row r="63" spans="1:25" ht="13.5">
      <c r="A63" s="259" t="s">
        <v>595</v>
      </c>
      <c r="B63" s="259"/>
      <c r="C63" s="259"/>
      <c r="D63" s="186">
        <v>1814</v>
      </c>
      <c r="E63" s="186">
        <v>1750</v>
      </c>
      <c r="F63" s="184">
        <f>F64</f>
        <v>1124</v>
      </c>
      <c r="G63" s="184">
        <f>G64</f>
        <v>33</v>
      </c>
      <c r="H63" s="184">
        <f>H64</f>
        <v>566</v>
      </c>
      <c r="I63" s="184">
        <f>I64</f>
        <v>2</v>
      </c>
      <c r="J63" s="185">
        <f>J64</f>
        <v>54</v>
      </c>
      <c r="K63" s="184">
        <f>K64</f>
        <v>1779</v>
      </c>
      <c r="L63" s="184">
        <f>L64</f>
        <v>25</v>
      </c>
      <c r="M63" s="184">
        <f>M64</f>
        <v>4</v>
      </c>
      <c r="N63" s="184">
        <f>N64</f>
        <v>1</v>
      </c>
      <c r="O63" s="184">
        <f>O64</f>
        <v>0</v>
      </c>
      <c r="P63" s="184">
        <f>P64</f>
        <v>1534</v>
      </c>
      <c r="Q63" s="184">
        <f>Q64</f>
        <v>215</v>
      </c>
      <c r="R63" s="184">
        <f>R64</f>
        <v>0</v>
      </c>
      <c r="S63" s="184">
        <f>S64</f>
        <v>122</v>
      </c>
      <c r="T63" s="184">
        <f>T64</f>
        <v>137</v>
      </c>
      <c r="U63" s="184">
        <f>U64</f>
        <v>0</v>
      </c>
      <c r="V63" s="184">
        <f>V64</f>
        <v>137</v>
      </c>
      <c r="W63" s="184">
        <f>W64</f>
        <v>0</v>
      </c>
      <c r="X63" s="184">
        <f>X64</f>
        <v>156</v>
      </c>
      <c r="Y63" s="195"/>
    </row>
    <row r="64" spans="1:25" ht="13.5">
      <c r="A64" s="189"/>
      <c r="B64" s="188" t="s">
        <v>523</v>
      </c>
      <c r="C64" s="187"/>
      <c r="D64" s="184">
        <v>1832</v>
      </c>
      <c r="E64" s="186">
        <v>1779</v>
      </c>
      <c r="F64" s="184">
        <v>1124</v>
      </c>
      <c r="G64" s="184">
        <v>33</v>
      </c>
      <c r="H64" s="184">
        <v>566</v>
      </c>
      <c r="I64" s="184">
        <v>2</v>
      </c>
      <c r="J64" s="185">
        <v>54</v>
      </c>
      <c r="K64" s="184">
        <v>1779</v>
      </c>
      <c r="L64" s="184">
        <v>25</v>
      </c>
      <c r="M64" s="184">
        <v>4</v>
      </c>
      <c r="N64" s="184">
        <v>1</v>
      </c>
      <c r="O64" s="184">
        <v>0</v>
      </c>
      <c r="P64" s="184">
        <v>1534</v>
      </c>
      <c r="Q64" s="184">
        <v>215</v>
      </c>
      <c r="R64" s="184">
        <v>0</v>
      </c>
      <c r="S64" s="184">
        <v>122</v>
      </c>
      <c r="T64" s="184">
        <v>137</v>
      </c>
      <c r="U64" s="184">
        <v>0</v>
      </c>
      <c r="V64" s="184">
        <v>137</v>
      </c>
      <c r="W64" s="184">
        <v>0</v>
      </c>
      <c r="X64" s="184">
        <v>156</v>
      </c>
      <c r="Y64" s="195"/>
    </row>
    <row r="65" spans="1:25" ht="13.5">
      <c r="A65" s="189"/>
      <c r="B65" s="188"/>
      <c r="C65" s="187"/>
      <c r="D65" s="192"/>
      <c r="E65" s="194"/>
      <c r="F65" s="192"/>
      <c r="G65" s="192"/>
      <c r="H65" s="192"/>
      <c r="I65" s="192"/>
      <c r="J65" s="193"/>
      <c r="K65" s="192"/>
      <c r="L65" s="192"/>
      <c r="M65" s="192"/>
      <c r="N65" s="192"/>
      <c r="O65" s="192"/>
      <c r="P65" s="192"/>
      <c r="Q65" s="192"/>
      <c r="R65" s="192"/>
      <c r="S65" s="184"/>
      <c r="T65" s="192"/>
      <c r="U65" s="192"/>
      <c r="V65" s="192"/>
      <c r="W65" s="192"/>
      <c r="X65" s="192"/>
      <c r="Y65" s="195"/>
    </row>
    <row r="66" spans="1:25" ht="13.5">
      <c r="A66" s="259" t="s">
        <v>522</v>
      </c>
      <c r="B66" s="259"/>
      <c r="C66" s="259"/>
      <c r="D66" s="186">
        <v>1270</v>
      </c>
      <c r="E66" s="186">
        <v>1241</v>
      </c>
      <c r="F66" s="184">
        <f>F67+F68+F69+F70+F71+F72</f>
        <v>916</v>
      </c>
      <c r="G66" s="184">
        <f>G67+G68+G69+G70+G71+G72</f>
        <v>97</v>
      </c>
      <c r="H66" s="184">
        <f>H67+H68+H69+H70+H71+H72</f>
        <v>170</v>
      </c>
      <c r="I66" s="184">
        <f>I67+I68+I69+I70+I71+I72</f>
        <v>13</v>
      </c>
      <c r="J66" s="185">
        <f>J67+J68+J69+J70+J71+J72</f>
        <v>10</v>
      </c>
      <c r="K66" s="184">
        <f>K67+K68+K69+K70+K71+K72</f>
        <v>1206</v>
      </c>
      <c r="L66" s="184">
        <f>L67+L68+L69+L70+L71+L72</f>
        <v>20</v>
      </c>
      <c r="M66" s="184">
        <f>M67+M68+M69+M70+M71+M72</f>
        <v>1</v>
      </c>
      <c r="N66" s="184">
        <f>N67+N68+N69+N70+N71+N72</f>
        <v>0</v>
      </c>
      <c r="O66" s="184">
        <f>O67+O68+O69+O70+O71+O72</f>
        <v>0</v>
      </c>
      <c r="P66" s="184">
        <f>P67+P68+P69+P70+P71+P72</f>
        <v>1110</v>
      </c>
      <c r="Q66" s="184">
        <f>Q67+Q68+Q69+Q70+Q71+Q72</f>
        <v>60</v>
      </c>
      <c r="R66" s="184">
        <f>R67+R68+R69+R70+R71+R72</f>
        <v>15</v>
      </c>
      <c r="S66" s="184">
        <f>S67+S68+S69+S70+S71+S72</f>
        <v>51</v>
      </c>
      <c r="T66" s="184">
        <f>T67+T68+T69+T70+T71+T72</f>
        <v>44</v>
      </c>
      <c r="U66" s="184">
        <f>U67+U68+U69+U70+U71+U72</f>
        <v>0</v>
      </c>
      <c r="V66" s="184">
        <f>V67+V68+V69+V70+V71+V72</f>
        <v>37</v>
      </c>
      <c r="W66" s="184">
        <f>W67+W68+W69+W70+W71+W72</f>
        <v>7</v>
      </c>
      <c r="X66" s="184">
        <f>X67+X68+X69+X70+X71+X72</f>
        <v>327</v>
      </c>
      <c r="Y66" s="195"/>
    </row>
    <row r="67" spans="1:25" ht="13.5">
      <c r="A67" s="189"/>
      <c r="B67" s="188" t="s">
        <v>521</v>
      </c>
      <c r="C67" s="187"/>
      <c r="D67" s="184">
        <v>508</v>
      </c>
      <c r="E67" s="186">
        <v>489</v>
      </c>
      <c r="F67" s="184">
        <v>360</v>
      </c>
      <c r="G67" s="184">
        <v>30</v>
      </c>
      <c r="H67" s="184">
        <v>84</v>
      </c>
      <c r="I67" s="184">
        <v>9</v>
      </c>
      <c r="J67" s="185">
        <v>6</v>
      </c>
      <c r="K67" s="184">
        <v>489</v>
      </c>
      <c r="L67" s="184">
        <v>8</v>
      </c>
      <c r="M67" s="184">
        <v>1</v>
      </c>
      <c r="N67" s="184">
        <v>0</v>
      </c>
      <c r="O67" s="184">
        <v>0</v>
      </c>
      <c r="P67" s="184">
        <v>468</v>
      </c>
      <c r="Q67" s="184">
        <v>12</v>
      </c>
      <c r="R67" s="184">
        <v>0</v>
      </c>
      <c r="S67" s="184">
        <v>27</v>
      </c>
      <c r="T67" s="184">
        <v>31</v>
      </c>
      <c r="U67" s="184">
        <v>0</v>
      </c>
      <c r="V67" s="258">
        <v>31</v>
      </c>
      <c r="W67" s="184">
        <v>0</v>
      </c>
      <c r="X67" s="184">
        <v>144</v>
      </c>
      <c r="Y67" s="195"/>
    </row>
    <row r="68" spans="1:24" ht="13.5">
      <c r="A68" s="189"/>
      <c r="B68" s="188" t="s">
        <v>520</v>
      </c>
      <c r="C68" s="187"/>
      <c r="D68" s="184">
        <v>42</v>
      </c>
      <c r="E68" s="186">
        <v>42</v>
      </c>
      <c r="F68" s="184">
        <v>32</v>
      </c>
      <c r="G68" s="184">
        <v>1</v>
      </c>
      <c r="H68" s="184">
        <v>8</v>
      </c>
      <c r="I68" s="184">
        <v>1</v>
      </c>
      <c r="J68" s="185">
        <v>0</v>
      </c>
      <c r="K68" s="184">
        <v>42</v>
      </c>
      <c r="L68" s="184">
        <v>0</v>
      </c>
      <c r="M68" s="184">
        <v>0</v>
      </c>
      <c r="N68" s="184">
        <v>0</v>
      </c>
      <c r="O68" s="184">
        <v>0</v>
      </c>
      <c r="P68" s="184">
        <v>42</v>
      </c>
      <c r="Q68" s="184">
        <v>0</v>
      </c>
      <c r="R68" s="184">
        <v>0</v>
      </c>
      <c r="S68" s="184">
        <v>0</v>
      </c>
      <c r="T68" s="184">
        <v>0</v>
      </c>
      <c r="U68" s="184">
        <v>0</v>
      </c>
      <c r="V68" s="184">
        <v>0</v>
      </c>
      <c r="W68" s="184">
        <v>0</v>
      </c>
      <c r="X68" s="184">
        <v>3</v>
      </c>
    </row>
    <row r="69" spans="1:24" ht="13.5">
      <c r="A69" s="189"/>
      <c r="B69" s="188" t="s">
        <v>519</v>
      </c>
      <c r="C69" s="187"/>
      <c r="D69" s="184">
        <v>79</v>
      </c>
      <c r="E69" s="186">
        <v>75</v>
      </c>
      <c r="F69" s="184">
        <v>51</v>
      </c>
      <c r="G69" s="184">
        <v>5</v>
      </c>
      <c r="H69" s="184">
        <v>19</v>
      </c>
      <c r="I69" s="184">
        <v>0</v>
      </c>
      <c r="J69" s="185">
        <v>0</v>
      </c>
      <c r="K69" s="184">
        <v>75</v>
      </c>
      <c r="L69" s="184">
        <v>2</v>
      </c>
      <c r="M69" s="184">
        <v>0</v>
      </c>
      <c r="N69" s="184">
        <v>0</v>
      </c>
      <c r="O69" s="184">
        <v>0</v>
      </c>
      <c r="P69" s="184">
        <v>71</v>
      </c>
      <c r="Q69" s="184">
        <v>2</v>
      </c>
      <c r="R69" s="184">
        <v>0</v>
      </c>
      <c r="S69" s="184">
        <v>4</v>
      </c>
      <c r="T69" s="184">
        <v>7</v>
      </c>
      <c r="U69" s="184">
        <v>0</v>
      </c>
      <c r="V69" s="184">
        <v>0</v>
      </c>
      <c r="W69" s="184">
        <v>7</v>
      </c>
      <c r="X69" s="184">
        <v>20</v>
      </c>
    </row>
    <row r="70" spans="1:24" ht="13.5">
      <c r="A70" s="189"/>
      <c r="B70" s="188" t="s">
        <v>518</v>
      </c>
      <c r="C70" s="187"/>
      <c r="D70" s="184">
        <v>75</v>
      </c>
      <c r="E70" s="186">
        <v>69</v>
      </c>
      <c r="F70" s="184">
        <v>48</v>
      </c>
      <c r="G70" s="184">
        <v>5</v>
      </c>
      <c r="H70" s="184">
        <v>15</v>
      </c>
      <c r="I70" s="184">
        <v>0</v>
      </c>
      <c r="J70" s="185">
        <v>1</v>
      </c>
      <c r="K70" s="184">
        <v>69</v>
      </c>
      <c r="L70" s="184">
        <v>0</v>
      </c>
      <c r="M70" s="184">
        <v>0</v>
      </c>
      <c r="N70" s="184">
        <v>0</v>
      </c>
      <c r="O70" s="184">
        <v>0</v>
      </c>
      <c r="P70" s="184">
        <v>65</v>
      </c>
      <c r="Q70" s="184">
        <v>2</v>
      </c>
      <c r="R70" s="184">
        <v>2</v>
      </c>
      <c r="S70" s="184">
        <v>0</v>
      </c>
      <c r="T70" s="184">
        <v>0</v>
      </c>
      <c r="U70" s="184">
        <v>0</v>
      </c>
      <c r="V70" s="184">
        <v>0</v>
      </c>
      <c r="W70" s="184">
        <v>0</v>
      </c>
      <c r="X70" s="184">
        <v>0</v>
      </c>
    </row>
    <row r="71" spans="1:24" ht="13.5">
      <c r="A71" s="189"/>
      <c r="B71" s="188" t="s">
        <v>517</v>
      </c>
      <c r="C71" s="187"/>
      <c r="D71" s="184">
        <v>370</v>
      </c>
      <c r="E71" s="186">
        <v>360</v>
      </c>
      <c r="F71" s="184">
        <v>272</v>
      </c>
      <c r="G71" s="184">
        <v>47</v>
      </c>
      <c r="H71" s="184">
        <v>35</v>
      </c>
      <c r="I71" s="184">
        <v>3</v>
      </c>
      <c r="J71" s="185">
        <v>3</v>
      </c>
      <c r="K71" s="184">
        <v>360</v>
      </c>
      <c r="L71" s="184">
        <v>4</v>
      </c>
      <c r="M71" s="184">
        <v>0</v>
      </c>
      <c r="N71" s="184">
        <v>0</v>
      </c>
      <c r="O71" s="184">
        <v>0</v>
      </c>
      <c r="P71" s="184">
        <v>324</v>
      </c>
      <c r="Q71" s="184">
        <v>32</v>
      </c>
      <c r="R71" s="184">
        <v>0</v>
      </c>
      <c r="S71" s="184">
        <v>12</v>
      </c>
      <c r="T71" s="184">
        <v>2</v>
      </c>
      <c r="U71" s="184">
        <v>0</v>
      </c>
      <c r="V71" s="184">
        <v>2</v>
      </c>
      <c r="W71" s="184">
        <v>0</v>
      </c>
      <c r="X71" s="184">
        <v>99</v>
      </c>
    </row>
    <row r="72" spans="1:24" ht="13.5">
      <c r="A72" s="183"/>
      <c r="B72" s="182" t="s">
        <v>516</v>
      </c>
      <c r="C72" s="181"/>
      <c r="D72" s="178">
        <v>172</v>
      </c>
      <c r="E72" s="180">
        <v>171</v>
      </c>
      <c r="F72" s="178">
        <v>153</v>
      </c>
      <c r="G72" s="178">
        <v>9</v>
      </c>
      <c r="H72" s="178">
        <v>9</v>
      </c>
      <c r="I72" s="178">
        <v>0</v>
      </c>
      <c r="J72" s="179">
        <v>0</v>
      </c>
      <c r="K72" s="178">
        <v>171</v>
      </c>
      <c r="L72" s="178">
        <v>6</v>
      </c>
      <c r="M72" s="178">
        <v>0</v>
      </c>
      <c r="N72" s="178">
        <v>0</v>
      </c>
      <c r="O72" s="178">
        <v>0</v>
      </c>
      <c r="P72" s="178">
        <v>140</v>
      </c>
      <c r="Q72" s="178">
        <v>12</v>
      </c>
      <c r="R72" s="178">
        <v>13</v>
      </c>
      <c r="S72" s="178">
        <v>8</v>
      </c>
      <c r="T72" s="178">
        <v>4</v>
      </c>
      <c r="U72" s="178">
        <v>0</v>
      </c>
      <c r="V72" s="178">
        <v>4</v>
      </c>
      <c r="W72" s="178">
        <v>0</v>
      </c>
      <c r="X72" s="178">
        <v>61</v>
      </c>
    </row>
    <row r="73" spans="1:24" ht="13.5">
      <c r="A73" s="176" t="s">
        <v>515</v>
      </c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</row>
  </sheetData>
  <sheetProtection/>
  <mergeCells count="38">
    <mergeCell ref="T50:W50"/>
    <mergeCell ref="K49:X49"/>
    <mergeCell ref="E50:E51"/>
    <mergeCell ref="F50:F51"/>
    <mergeCell ref="G50:G51"/>
    <mergeCell ref="H50:H51"/>
    <mergeCell ref="I50:I51"/>
    <mergeCell ref="J50:J51"/>
    <mergeCell ref="K50:K51"/>
    <mergeCell ref="L50:O50"/>
    <mergeCell ref="P50:R50"/>
    <mergeCell ref="J4:J5"/>
    <mergeCell ref="E4:E5"/>
    <mergeCell ref="F4:F5"/>
    <mergeCell ref="I4:I5"/>
    <mergeCell ref="D3:D5"/>
    <mergeCell ref="D49:D51"/>
    <mergeCell ref="E49:J49"/>
    <mergeCell ref="A22:C22"/>
    <mergeCell ref="A13:C13"/>
    <mergeCell ref="A28:C28"/>
    <mergeCell ref="A25:C25"/>
    <mergeCell ref="K3:X3"/>
    <mergeCell ref="E3:J3"/>
    <mergeCell ref="P4:R4"/>
    <mergeCell ref="L4:O4"/>
    <mergeCell ref="K4:K5"/>
    <mergeCell ref="T4:W4"/>
    <mergeCell ref="A66:C66"/>
    <mergeCell ref="A63:C63"/>
    <mergeCell ref="G4:G5"/>
    <mergeCell ref="H4:H5"/>
    <mergeCell ref="A33:C33"/>
    <mergeCell ref="A39:C39"/>
    <mergeCell ref="A52:C52"/>
    <mergeCell ref="A59:C59"/>
    <mergeCell ref="A18:C18"/>
    <mergeCell ref="A10:C10"/>
  </mergeCells>
  <printOptions horizontalCentered="1"/>
  <pageMargins left="0.5905511811023623" right="0.5905511811023623" top="0.7874015748031497" bottom="0.7874015748031497" header="0.5118110236220472" footer="0.5118110236220472"/>
  <pageSetup fitToHeight="0" fitToWidth="1" horizontalDpi="600" verticalDpi="600" orientation="landscape" pageOrder="overThenDown" paperSize="9" scale="76" r:id="rId1"/>
  <rowBreaks count="1" manualBreakCount="1">
    <brk id="47" max="2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5"/>
  <sheetViews>
    <sheetView zoomScaleSheetLayoutView="90" zoomScalePageLayoutView="0" workbookViewId="0" topLeftCell="A1">
      <pane xSplit="3" ySplit="5" topLeftCell="D21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37" sqref="L37"/>
    </sheetView>
  </sheetViews>
  <sheetFormatPr defaultColWidth="18.25390625" defaultRowHeight="18.75" customHeight="1"/>
  <cols>
    <col min="1" max="1" width="4.375" style="176" customWidth="1"/>
    <col min="2" max="2" width="14.00390625" style="176" customWidth="1"/>
    <col min="3" max="3" width="4.375" style="176" customWidth="1"/>
    <col min="4" max="4" width="10.50390625" style="176" bestFit="1" customWidth="1"/>
    <col min="5" max="5" width="8.125" style="176" bestFit="1" customWidth="1"/>
    <col min="6" max="6" width="9.50390625" style="176" bestFit="1" customWidth="1"/>
    <col min="7" max="10" width="7.50390625" style="176" bestFit="1" customWidth="1"/>
    <col min="11" max="11" width="8.125" style="176" bestFit="1" customWidth="1"/>
    <col min="12" max="12" width="9.50390625" style="176" bestFit="1" customWidth="1"/>
    <col min="13" max="13" width="7.125" style="176" bestFit="1" customWidth="1"/>
    <col min="14" max="14" width="5.75390625" style="176" bestFit="1" customWidth="1"/>
    <col min="15" max="16" width="7.50390625" style="176" bestFit="1" customWidth="1"/>
    <col min="17" max="17" width="5.50390625" style="176" bestFit="1" customWidth="1"/>
    <col min="18" max="18" width="7.50390625" style="176" bestFit="1" customWidth="1"/>
    <col min="19" max="21" width="7.50390625" style="176" customWidth="1"/>
    <col min="22" max="22" width="5.50390625" style="176" bestFit="1" customWidth="1"/>
    <col min="23" max="23" width="9.625" style="176" customWidth="1"/>
    <col min="24" max="24" width="8.625" style="176" customWidth="1"/>
    <col min="25" max="16384" width="18.25390625" style="176" customWidth="1"/>
  </cols>
  <sheetData>
    <row r="1" ht="18.75" customHeight="1">
      <c r="A1" s="256" t="s">
        <v>594</v>
      </c>
    </row>
    <row r="2" spans="4:23" ht="18.75" customHeight="1" thickBot="1"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0"/>
      <c r="W2" s="229" t="s">
        <v>593</v>
      </c>
    </row>
    <row r="3" spans="1:23" ht="18.75" customHeight="1" thickTop="1">
      <c r="A3" s="228"/>
      <c r="B3" s="228"/>
      <c r="C3" s="227"/>
      <c r="D3" s="255" t="s">
        <v>592</v>
      </c>
      <c r="E3" s="225" t="s">
        <v>554</v>
      </c>
      <c r="F3" s="222"/>
      <c r="G3" s="222"/>
      <c r="H3" s="222"/>
      <c r="I3" s="222"/>
      <c r="J3" s="224"/>
      <c r="K3" s="223" t="s">
        <v>553</v>
      </c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</row>
    <row r="4" spans="1:23" ht="18.75" customHeight="1">
      <c r="A4" s="199"/>
      <c r="B4" s="199"/>
      <c r="C4" s="221"/>
      <c r="D4" s="254"/>
      <c r="E4" s="220" t="s">
        <v>536</v>
      </c>
      <c r="F4" s="220" t="s">
        <v>551</v>
      </c>
      <c r="G4" s="220" t="s">
        <v>550</v>
      </c>
      <c r="H4" s="220" t="s">
        <v>549</v>
      </c>
      <c r="I4" s="220" t="s">
        <v>548</v>
      </c>
      <c r="J4" s="220" t="s">
        <v>547</v>
      </c>
      <c r="K4" s="219" t="s">
        <v>536</v>
      </c>
      <c r="L4" s="218" t="s">
        <v>546</v>
      </c>
      <c r="M4" s="214" t="s">
        <v>545</v>
      </c>
      <c r="N4" s="217"/>
      <c r="O4" s="217"/>
      <c r="P4" s="217"/>
      <c r="Q4" s="216"/>
      <c r="R4" s="215" t="s">
        <v>544</v>
      </c>
      <c r="S4" s="214" t="s">
        <v>543</v>
      </c>
      <c r="T4" s="213"/>
      <c r="U4" s="213"/>
      <c r="V4" s="212"/>
      <c r="W4" s="211" t="s">
        <v>542</v>
      </c>
    </row>
    <row r="5" spans="1:23" ht="18.75" customHeight="1">
      <c r="A5" s="210"/>
      <c r="B5" s="210"/>
      <c r="C5" s="209"/>
      <c r="D5" s="207"/>
      <c r="E5" s="207"/>
      <c r="F5" s="207"/>
      <c r="G5" s="207"/>
      <c r="H5" s="207"/>
      <c r="I5" s="207"/>
      <c r="J5" s="207"/>
      <c r="K5" s="206"/>
      <c r="L5" s="205"/>
      <c r="M5" s="204" t="s">
        <v>541</v>
      </c>
      <c r="N5" s="201" t="s">
        <v>540</v>
      </c>
      <c r="O5" s="201" t="s">
        <v>591</v>
      </c>
      <c r="P5" s="201" t="s">
        <v>590</v>
      </c>
      <c r="Q5" s="201" t="s">
        <v>488</v>
      </c>
      <c r="R5" s="201" t="s">
        <v>537</v>
      </c>
      <c r="S5" s="201" t="s">
        <v>536</v>
      </c>
      <c r="T5" s="203" t="s">
        <v>589</v>
      </c>
      <c r="U5" s="202" t="s">
        <v>534</v>
      </c>
      <c r="V5" s="201" t="s">
        <v>488</v>
      </c>
      <c r="W5" s="200"/>
    </row>
    <row r="6" spans="1:23" ht="14.25">
      <c r="A6" s="253"/>
      <c r="B6" s="252" t="s">
        <v>588</v>
      </c>
      <c r="C6" s="251"/>
      <c r="D6" s="250">
        <f>D7+D8</f>
        <v>14776</v>
      </c>
      <c r="E6" s="250">
        <f>E7+E8</f>
        <v>14420</v>
      </c>
      <c r="F6" s="248">
        <f>F7+F8</f>
        <v>8066</v>
      </c>
      <c r="G6" s="248">
        <f>G7+G8</f>
        <v>428</v>
      </c>
      <c r="H6" s="248">
        <f>H7+H8</f>
        <v>3967</v>
      </c>
      <c r="I6" s="248">
        <f>I7+I8</f>
        <v>142</v>
      </c>
      <c r="J6" s="249">
        <f>J7+J8</f>
        <v>1817</v>
      </c>
      <c r="K6" s="248">
        <f>K7+K8</f>
        <v>14414</v>
      </c>
      <c r="L6" s="248">
        <f>L7+L8</f>
        <v>12536</v>
      </c>
      <c r="M6" s="248">
        <f>M7+M8</f>
        <v>1362</v>
      </c>
      <c r="N6" s="248">
        <f>N7+N8</f>
        <v>402</v>
      </c>
      <c r="O6" s="248">
        <f>O7+O8</f>
        <v>17</v>
      </c>
      <c r="P6" s="248">
        <f>P7+P8</f>
        <v>92</v>
      </c>
      <c r="Q6" s="248">
        <f>Q7+Q8</f>
        <v>5</v>
      </c>
      <c r="R6" s="248">
        <f>R7+R8</f>
        <v>6506</v>
      </c>
      <c r="S6" s="248">
        <f>S7+S8</f>
        <v>294</v>
      </c>
      <c r="T6" s="248">
        <f>T7+T8</f>
        <v>290</v>
      </c>
      <c r="U6" s="248">
        <f>U7+U8</f>
        <v>3</v>
      </c>
      <c r="V6" s="248">
        <f>V7+V8</f>
        <v>1</v>
      </c>
      <c r="W6" s="248">
        <f>W7+W8</f>
        <v>1675</v>
      </c>
    </row>
    <row r="7" spans="1:23" ht="14.25">
      <c r="A7" s="189"/>
      <c r="B7" s="188" t="s">
        <v>587</v>
      </c>
      <c r="C7" s="234"/>
      <c r="D7" s="233">
        <f>D11+D14+D19+D23+D26+D29+D34+D53+D60+D61+D64+D67</f>
        <v>12776</v>
      </c>
      <c r="E7" s="186">
        <f>E11+E14+E19+E23+E26+E29+E34+E53+E60+E61+E64+E67</f>
        <v>12455</v>
      </c>
      <c r="F7" s="184">
        <f>F11+F14+F19+F23+F26+F29+F34+F53+F60+F61+F64+F67</f>
        <v>6828</v>
      </c>
      <c r="G7" s="184">
        <f>G11+G14+G19+G23+G26+G29+G34+G53+G60+G61+G64+G67</f>
        <v>338</v>
      </c>
      <c r="H7" s="184">
        <f>H11+H14+H19+H23+H26+H29+H34+H53+H60+H61+H64+H67</f>
        <v>3537</v>
      </c>
      <c r="I7" s="184">
        <f>I11+I14+I19+I23+I26+I29+I34+I53+I60+I61+I64+I67</f>
        <v>126</v>
      </c>
      <c r="J7" s="185">
        <f>J11+J14+J19+J23+J26+J29+J34+J53+J60+J61+J64+J67</f>
        <v>1626</v>
      </c>
      <c r="K7" s="184">
        <f>K11+K14+K19+K23+K26+K29+K34+K53+K60+K61+K64+K67</f>
        <v>12450</v>
      </c>
      <c r="L7" s="184">
        <f>L11+L14+L19+L23+L26+L29+L34+L53+L60+L61+L64+L67</f>
        <v>10824</v>
      </c>
      <c r="M7" s="184">
        <f>M11+M14+M19+M23+M26+M29+M34+M53+M60+M61+M64+M67</f>
        <v>1182</v>
      </c>
      <c r="N7" s="184">
        <f>N11+N14+N19+N23+N26+N29+N34+N53+N60+N61+N64+N67</f>
        <v>348</v>
      </c>
      <c r="O7" s="184">
        <f>O11+O14+O19+O23+O26+O29+O34+O53+O60+O61+O64+O67</f>
        <v>12</v>
      </c>
      <c r="P7" s="184">
        <f>P11+P14+P19+P23+P26+P29+P34+P53+P60+P61+P64+P67</f>
        <v>79</v>
      </c>
      <c r="Q7" s="184">
        <f>Q11+Q14+Q19+Q23+Q26+Q29+Q34+Q53+Q60+Q61+Q64+Q67</f>
        <v>5</v>
      </c>
      <c r="R7" s="184">
        <f>R11+R14+R19+R23+R26+R29+R34+R53+R60+R61+R64+R67</f>
        <v>5594</v>
      </c>
      <c r="S7" s="184">
        <f>S11+S14+S19+S23+S26+S29+S34+S53+S60+S61+S64+S67</f>
        <v>262</v>
      </c>
      <c r="T7" s="184">
        <f>T11+T14+T19+T23+T26+T29+T34+T53+T60+T61+T64+T67</f>
        <v>258</v>
      </c>
      <c r="U7" s="184">
        <f>U11+U14+U19+U23+U26+U29+U34+U53+U60+U61+U64+U67</f>
        <v>3</v>
      </c>
      <c r="V7" s="184">
        <f>V11+V14+V19+V23+V26+V29+V34+V53+V60+V61+V64+V67</f>
        <v>1</v>
      </c>
      <c r="W7" s="184">
        <f>W11+W14+W19+W23+W26+W29+W34+W53+W60+W61+W64+W67</f>
        <v>1467</v>
      </c>
    </row>
    <row r="8" spans="1:23" ht="14.25">
      <c r="A8" s="189"/>
      <c r="B8" s="188" t="s">
        <v>586</v>
      </c>
      <c r="C8" s="234"/>
      <c r="D8" s="186">
        <f>D15+D16+D20+D30+D31+D35+D36+D37+D40+D41+D42+D43+D44+D45+D54+D55+D56+D57+D68+D69++D70+D71+D72</f>
        <v>2000</v>
      </c>
      <c r="E8" s="186">
        <f>E15+E16+E20+E30+E31+E35+E36+E37+E40+E41+E42+E43+E44+E45+E54+E55+E56+E57+E68+E69++E70+E71+E72</f>
        <v>1965</v>
      </c>
      <c r="F8" s="184">
        <f>F15+F16+F20+F30+F31+F35+F36+F37+F40+F41+F42+F43+F44+F45+F54+F55+F56+F57+F68+F69++F70+F71+F72</f>
        <v>1238</v>
      </c>
      <c r="G8" s="184">
        <f>G15+G16+G20+G30+G31+G35+G36+G37+G40+G41+G42+G43+G44+G45+G54+G55+G56+G57+G68+G69++G70+G71+G72</f>
        <v>90</v>
      </c>
      <c r="H8" s="184">
        <f>H15+H16+H20+H30+H31+H35+H36+H37+H40+H41+H42+H43+H44+H45+H54+H55+H56+H57+H68+H69++H70+H71+H72</f>
        <v>430</v>
      </c>
      <c r="I8" s="184">
        <f>I15+I16+I20+I30+I31+I35+I36+I37+I40+I41+I42+I43+I44+I45+I54+I55+I56+I57+I68+I69++I70+I71+I72</f>
        <v>16</v>
      </c>
      <c r="J8" s="185">
        <f>J15+J16+J20+J30+J31+J35+J36+J37+J40+J41+J42+J43+J44+J45+J54+J55+J56+J57+J68+J69++J70+J71+J72</f>
        <v>191</v>
      </c>
      <c r="K8" s="184">
        <f>K15+K16+K20+K30+K31+K35+K36+K37+K40+K41+K42+K43+K44+K45+K54+K55+K56+K57+K68+K69++K70+K71+K72</f>
        <v>1964</v>
      </c>
      <c r="L8" s="184">
        <f>L15+L16+L20+L30+L31+L35+L36+L37+L40+L41+L42+L43+L44+L45+L54+L55+L56+L57+L68+L69++L70+L71+L72</f>
        <v>1712</v>
      </c>
      <c r="M8" s="184">
        <f>M15+M16+M20+M30+M31+M35+M36+M37+M40+M41+M42+M43+M44+M45+M54+M55+M56+M57+M68+M69++M70+M71+M72</f>
        <v>180</v>
      </c>
      <c r="N8" s="184">
        <f>N15+N16+N20+N30+N31+N35+N36+N37+N40+N41+N42+N43+N44+N45+N54+N55+N56+N57+N68+N69++N70+N71+N72</f>
        <v>54</v>
      </c>
      <c r="O8" s="184">
        <f>O15+O16+O20+O30+O31+O35+O36+O37+O40+O41+O42+O43+O44+O45+O54+O55+O56+O57+O68+O69++O70+O71+O72</f>
        <v>5</v>
      </c>
      <c r="P8" s="184">
        <f>P15+P16+P20+P30+P31+P35+P36+P37+P40+P41+P42+P43+P44+P45+P54+P55+P56+P57+P68+P69++P70+P71+P72</f>
        <v>13</v>
      </c>
      <c r="Q8" s="184">
        <f>Q15+Q16+Q20+Q30+Q31+Q35+Q36+Q37+Q40+Q41+Q42+Q43+Q44+Q45+Q54+Q55+Q56+Q57+Q68+Q69++Q70+Q71+Q72</f>
        <v>0</v>
      </c>
      <c r="R8" s="184">
        <f>R15+R16+R20+R30+R31+R35+R36+R37+R40+R41+R42+R43+R44+R45+R54+R55+R56+R57+R68+R69++R70+R71+R72</f>
        <v>912</v>
      </c>
      <c r="S8" s="184">
        <f>S15+S16+S20+S30+S31+S35+S36+S37+S40+S41+S42+S43+S44+S45+S54+S55+S56+S57+S68+S69++S70+S71+S72</f>
        <v>32</v>
      </c>
      <c r="T8" s="184">
        <f>T15+T16+T20+T30+T31+T35+T36+T37+T40+T41+T42+T43+T44+T45+T54+T55+T56+T57+T68+T69++T70+T71+T72</f>
        <v>32</v>
      </c>
      <c r="U8" s="184">
        <f>U15+U16+U20+U30+U31+U35+U36+U37+U40+U41+U42+U43+U44+U45+U54+U55+U56+U57+U68+U69++U70+U71+U72</f>
        <v>0</v>
      </c>
      <c r="V8" s="184">
        <f>V15+V16+V20+V30+V31+V35+V36+V37+V40+V41+V42+V43+V44+V45+V54+V55+V56+V57+V68+V69++V70+V71+V72</f>
        <v>0</v>
      </c>
      <c r="W8" s="184">
        <f>W15+W16+W20+W30+W31+W35+W36+W37+W40+W41+W42+W43+W44+W45+W54+W55+W56+W57+W68+W69++W70+W71+W72</f>
        <v>208</v>
      </c>
    </row>
    <row r="9" spans="1:23" ht="14.25">
      <c r="A9" s="189"/>
      <c r="B9" s="247"/>
      <c r="C9" s="234"/>
      <c r="D9" s="246"/>
      <c r="E9" s="246"/>
      <c r="F9" s="244"/>
      <c r="G9" s="244"/>
      <c r="H9" s="244"/>
      <c r="I9" s="244"/>
      <c r="J9" s="245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</row>
    <row r="10" spans="1:23" ht="14.25">
      <c r="A10" s="191" t="s">
        <v>585</v>
      </c>
      <c r="B10" s="191"/>
      <c r="C10" s="236"/>
      <c r="D10" s="233">
        <f>D11</f>
        <v>2597</v>
      </c>
      <c r="E10" s="186">
        <f>E11</f>
        <v>2570</v>
      </c>
      <c r="F10" s="184">
        <f>F11</f>
        <v>925</v>
      </c>
      <c r="G10" s="184">
        <f>G11</f>
        <v>23</v>
      </c>
      <c r="H10" s="184">
        <f>H11</f>
        <v>1022</v>
      </c>
      <c r="I10" s="184">
        <f>I11</f>
        <v>1</v>
      </c>
      <c r="J10" s="185">
        <f>J11</f>
        <v>599</v>
      </c>
      <c r="K10" s="184">
        <f>K11</f>
        <v>2569</v>
      </c>
      <c r="L10" s="184">
        <f>L11</f>
        <v>2255</v>
      </c>
      <c r="M10" s="184">
        <f>M11</f>
        <v>233</v>
      </c>
      <c r="N10" s="184">
        <f>N11</f>
        <v>58</v>
      </c>
      <c r="O10" s="184">
        <f>O11</f>
        <v>6</v>
      </c>
      <c r="P10" s="184">
        <f>P11</f>
        <v>17</v>
      </c>
      <c r="Q10" s="184">
        <f>Q11</f>
        <v>0</v>
      </c>
      <c r="R10" s="184">
        <f>R11</f>
        <v>1162</v>
      </c>
      <c r="S10" s="184">
        <f>S11</f>
        <v>51</v>
      </c>
      <c r="T10" s="184">
        <f>T11</f>
        <v>51</v>
      </c>
      <c r="U10" s="184">
        <f>U11</f>
        <v>0</v>
      </c>
      <c r="V10" s="184">
        <f>V11</f>
        <v>0</v>
      </c>
      <c r="W10" s="184">
        <f>W11</f>
        <v>245</v>
      </c>
    </row>
    <row r="11" spans="1:23" ht="14.25">
      <c r="A11" s="189"/>
      <c r="B11" s="188" t="s">
        <v>584</v>
      </c>
      <c r="C11" s="234"/>
      <c r="D11" s="186">
        <v>2597</v>
      </c>
      <c r="E11" s="186">
        <v>2570</v>
      </c>
      <c r="F11" s="184">
        <v>925</v>
      </c>
      <c r="G11" s="184">
        <v>23</v>
      </c>
      <c r="H11" s="184">
        <v>1022</v>
      </c>
      <c r="I11" s="184">
        <v>1</v>
      </c>
      <c r="J11" s="185">
        <v>599</v>
      </c>
      <c r="K11" s="184">
        <v>2569</v>
      </c>
      <c r="L11" s="184">
        <v>2255</v>
      </c>
      <c r="M11" s="184">
        <v>233</v>
      </c>
      <c r="N11" s="184">
        <v>58</v>
      </c>
      <c r="O11" s="184">
        <v>6</v>
      </c>
      <c r="P11" s="184">
        <v>17</v>
      </c>
      <c r="Q11" s="184">
        <v>0</v>
      </c>
      <c r="R11" s="184">
        <v>1162</v>
      </c>
      <c r="S11" s="184">
        <v>51</v>
      </c>
      <c r="T11" s="184">
        <v>51</v>
      </c>
      <c r="U11" s="184">
        <v>0</v>
      </c>
      <c r="V11" s="184">
        <v>0</v>
      </c>
      <c r="W11" s="184">
        <v>245</v>
      </c>
    </row>
    <row r="12" spans="1:23" ht="14.25">
      <c r="A12" s="189"/>
      <c r="B12" s="189"/>
      <c r="C12" s="234"/>
      <c r="D12" s="186"/>
      <c r="E12" s="198"/>
      <c r="F12" s="196"/>
      <c r="G12" s="196"/>
      <c r="H12" s="196"/>
      <c r="I12" s="196"/>
      <c r="J12" s="197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</row>
    <row r="13" spans="1:23" ht="14.25">
      <c r="A13" s="191" t="s">
        <v>583</v>
      </c>
      <c r="B13" s="191"/>
      <c r="C13" s="236"/>
      <c r="D13" s="186">
        <f>D14+D15+D16</f>
        <v>889</v>
      </c>
      <c r="E13" s="186">
        <f>E14+E15+E16</f>
        <v>872</v>
      </c>
      <c r="F13" s="184">
        <f>F14+F15+F16</f>
        <v>636</v>
      </c>
      <c r="G13" s="184">
        <f>G14+G15+G16</f>
        <v>39</v>
      </c>
      <c r="H13" s="184">
        <f>H14+H15+H16</f>
        <v>131</v>
      </c>
      <c r="I13" s="184">
        <f>I14+I15+I16</f>
        <v>1</v>
      </c>
      <c r="J13" s="185">
        <f>J14+J15+J16</f>
        <v>65</v>
      </c>
      <c r="K13" s="184">
        <f>K14+K15+K16</f>
        <v>872</v>
      </c>
      <c r="L13" s="184">
        <f>L14+L15+L16</f>
        <v>782</v>
      </c>
      <c r="M13" s="184">
        <f>M14+M15+M16</f>
        <v>66</v>
      </c>
      <c r="N13" s="184">
        <f>N14+N15+N16</f>
        <v>22</v>
      </c>
      <c r="O13" s="184">
        <f>O14+O15+O16</f>
        <v>0</v>
      </c>
      <c r="P13" s="184">
        <f>P14+P15+P16</f>
        <v>2</v>
      </c>
      <c r="Q13" s="184">
        <f>Q14+Q15+Q16</f>
        <v>0</v>
      </c>
      <c r="R13" s="184">
        <f>R14+R15+R16</f>
        <v>299</v>
      </c>
      <c r="S13" s="184">
        <f>S14+S15+S16</f>
        <v>9</v>
      </c>
      <c r="T13" s="184">
        <f>T14+T15+T16</f>
        <v>9</v>
      </c>
      <c r="U13" s="184">
        <f>U14+U15+U16</f>
        <v>0</v>
      </c>
      <c r="V13" s="184">
        <f>V14+V15+V16</f>
        <v>0</v>
      </c>
      <c r="W13" s="184">
        <f>W14+W15+W16</f>
        <v>120</v>
      </c>
    </row>
    <row r="14" spans="1:23" ht="14.25">
      <c r="A14" s="189"/>
      <c r="B14" s="188" t="s">
        <v>582</v>
      </c>
      <c r="C14" s="234"/>
      <c r="D14" s="186">
        <v>489</v>
      </c>
      <c r="E14" s="186">
        <v>478</v>
      </c>
      <c r="F14" s="184">
        <v>363</v>
      </c>
      <c r="G14" s="184">
        <v>27</v>
      </c>
      <c r="H14" s="184">
        <v>71</v>
      </c>
      <c r="I14" s="184">
        <v>1</v>
      </c>
      <c r="J14" s="185">
        <v>16</v>
      </c>
      <c r="K14" s="184">
        <v>478</v>
      </c>
      <c r="L14" s="184">
        <v>427</v>
      </c>
      <c r="M14" s="184">
        <v>41</v>
      </c>
      <c r="N14" s="184">
        <v>9</v>
      </c>
      <c r="O14" s="184">
        <v>0</v>
      </c>
      <c r="P14" s="184">
        <v>1</v>
      </c>
      <c r="Q14" s="184">
        <v>0</v>
      </c>
      <c r="R14" s="184">
        <v>148</v>
      </c>
      <c r="S14" s="184">
        <v>0</v>
      </c>
      <c r="T14" s="184">
        <v>0</v>
      </c>
      <c r="U14" s="184">
        <v>0</v>
      </c>
      <c r="V14" s="184">
        <v>0</v>
      </c>
      <c r="W14" s="184">
        <v>64</v>
      </c>
    </row>
    <row r="15" spans="1:23" ht="14.25">
      <c r="A15" s="189"/>
      <c r="B15" s="188" t="s">
        <v>581</v>
      </c>
      <c r="C15" s="234"/>
      <c r="D15" s="186">
        <v>145</v>
      </c>
      <c r="E15" s="186">
        <v>144</v>
      </c>
      <c r="F15" s="184">
        <v>85</v>
      </c>
      <c r="G15" s="184">
        <v>3</v>
      </c>
      <c r="H15" s="184">
        <v>7</v>
      </c>
      <c r="I15" s="184">
        <v>0</v>
      </c>
      <c r="J15" s="185">
        <v>49</v>
      </c>
      <c r="K15" s="184">
        <v>144</v>
      </c>
      <c r="L15" s="184">
        <v>126</v>
      </c>
      <c r="M15" s="184">
        <v>12</v>
      </c>
      <c r="N15" s="184">
        <v>5</v>
      </c>
      <c r="O15" s="184">
        <v>0</v>
      </c>
      <c r="P15" s="184">
        <v>1</v>
      </c>
      <c r="Q15" s="184">
        <v>0</v>
      </c>
      <c r="R15" s="184">
        <v>57</v>
      </c>
      <c r="S15" s="184">
        <v>1</v>
      </c>
      <c r="T15" s="184">
        <v>1</v>
      </c>
      <c r="U15" s="184">
        <v>0</v>
      </c>
      <c r="V15" s="184">
        <v>0</v>
      </c>
      <c r="W15" s="184">
        <v>23</v>
      </c>
    </row>
    <row r="16" spans="1:23" ht="14.25">
      <c r="A16" s="189"/>
      <c r="B16" s="188" t="s">
        <v>580</v>
      </c>
      <c r="C16" s="234"/>
      <c r="D16" s="186">
        <v>255</v>
      </c>
      <c r="E16" s="186">
        <v>250</v>
      </c>
      <c r="F16" s="184">
        <v>188</v>
      </c>
      <c r="G16" s="184">
        <v>9</v>
      </c>
      <c r="H16" s="184">
        <v>53</v>
      </c>
      <c r="I16" s="184">
        <v>0</v>
      </c>
      <c r="J16" s="185">
        <v>0</v>
      </c>
      <c r="K16" s="184">
        <v>250</v>
      </c>
      <c r="L16" s="184">
        <v>229</v>
      </c>
      <c r="M16" s="184">
        <v>13</v>
      </c>
      <c r="N16" s="184">
        <v>8</v>
      </c>
      <c r="O16" s="184">
        <v>0</v>
      </c>
      <c r="P16" s="184">
        <v>0</v>
      </c>
      <c r="Q16" s="184">
        <v>0</v>
      </c>
      <c r="R16" s="184">
        <v>94</v>
      </c>
      <c r="S16" s="184">
        <v>8</v>
      </c>
      <c r="T16" s="184">
        <v>8</v>
      </c>
      <c r="U16" s="184">
        <v>0</v>
      </c>
      <c r="V16" s="184">
        <v>0</v>
      </c>
      <c r="W16" s="184">
        <v>33</v>
      </c>
    </row>
    <row r="17" spans="1:23" ht="14.25">
      <c r="A17" s="189"/>
      <c r="B17" s="189"/>
      <c r="C17" s="234"/>
      <c r="D17" s="196"/>
      <c r="E17" s="198"/>
      <c r="F17" s="196"/>
      <c r="G17" s="196"/>
      <c r="H17" s="196"/>
      <c r="I17" s="196"/>
      <c r="J17" s="197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</row>
    <row r="18" spans="1:24" ht="14.25">
      <c r="A18" s="191" t="s">
        <v>579</v>
      </c>
      <c r="B18" s="191"/>
      <c r="C18" s="191"/>
      <c r="D18" s="186">
        <f>D19+D20</f>
        <v>2125</v>
      </c>
      <c r="E18" s="186">
        <f>E19+E20</f>
        <v>2016</v>
      </c>
      <c r="F18" s="184">
        <f>F19+F20</f>
        <v>1535</v>
      </c>
      <c r="G18" s="184">
        <f>G19+G20</f>
        <v>1</v>
      </c>
      <c r="H18" s="184">
        <f>H19+H20</f>
        <v>427</v>
      </c>
      <c r="I18" s="184">
        <f>I19+I20</f>
        <v>0</v>
      </c>
      <c r="J18" s="185">
        <f>J19+J20</f>
        <v>53</v>
      </c>
      <c r="K18" s="184">
        <f>K19+K20</f>
        <v>2014</v>
      </c>
      <c r="L18" s="184">
        <f>L19+L20</f>
        <v>1795</v>
      </c>
      <c r="M18" s="184">
        <f>M19+M20</f>
        <v>175</v>
      </c>
      <c r="N18" s="184">
        <f>N19+N20</f>
        <v>36</v>
      </c>
      <c r="O18" s="184">
        <f>O19+O20</f>
        <v>2</v>
      </c>
      <c r="P18" s="184">
        <f>P19+P20</f>
        <v>6</v>
      </c>
      <c r="Q18" s="184">
        <f>Q19+Q20</f>
        <v>0</v>
      </c>
      <c r="R18" s="184">
        <f>R19+R20</f>
        <v>695</v>
      </c>
      <c r="S18" s="184">
        <f>S19+S20</f>
        <v>20</v>
      </c>
      <c r="T18" s="184">
        <f>T19+T20</f>
        <v>20</v>
      </c>
      <c r="U18" s="184">
        <f>U19+U20</f>
        <v>0</v>
      </c>
      <c r="V18" s="184">
        <f>V19+V20</f>
        <v>0</v>
      </c>
      <c r="W18" s="184">
        <f>W19+W20</f>
        <v>229</v>
      </c>
      <c r="X18" s="195"/>
    </row>
    <row r="19" spans="1:24" ht="14.25">
      <c r="A19" s="189"/>
      <c r="B19" s="188" t="s">
        <v>578</v>
      </c>
      <c r="C19" s="187"/>
      <c r="D19" s="186">
        <v>1867</v>
      </c>
      <c r="E19" s="186">
        <v>1760</v>
      </c>
      <c r="F19" s="184">
        <v>1395</v>
      </c>
      <c r="G19" s="184">
        <v>1</v>
      </c>
      <c r="H19" s="184">
        <v>345</v>
      </c>
      <c r="I19" s="184">
        <v>0</v>
      </c>
      <c r="J19" s="185">
        <v>19</v>
      </c>
      <c r="K19" s="184">
        <v>1758</v>
      </c>
      <c r="L19" s="184">
        <v>1570</v>
      </c>
      <c r="M19" s="184">
        <v>149</v>
      </c>
      <c r="N19" s="184">
        <v>31</v>
      </c>
      <c r="O19" s="184">
        <v>2</v>
      </c>
      <c r="P19" s="184">
        <v>6</v>
      </c>
      <c r="Q19" s="184">
        <v>0</v>
      </c>
      <c r="R19" s="184">
        <v>611</v>
      </c>
      <c r="S19" s="184">
        <v>20</v>
      </c>
      <c r="T19" s="184">
        <v>20</v>
      </c>
      <c r="U19" s="184">
        <v>0</v>
      </c>
      <c r="V19" s="184">
        <v>0</v>
      </c>
      <c r="W19" s="184">
        <v>214</v>
      </c>
      <c r="X19" s="195"/>
    </row>
    <row r="20" spans="1:23" ht="14.25">
      <c r="A20" s="189"/>
      <c r="B20" s="188" t="s">
        <v>577</v>
      </c>
      <c r="C20" s="187"/>
      <c r="D20" s="186">
        <v>258</v>
      </c>
      <c r="E20" s="186">
        <v>256</v>
      </c>
      <c r="F20" s="184">
        <v>140</v>
      </c>
      <c r="G20" s="184">
        <v>0</v>
      </c>
      <c r="H20" s="184">
        <v>82</v>
      </c>
      <c r="I20" s="184">
        <v>0</v>
      </c>
      <c r="J20" s="185">
        <v>34</v>
      </c>
      <c r="K20" s="184">
        <v>256</v>
      </c>
      <c r="L20" s="184">
        <v>225</v>
      </c>
      <c r="M20" s="184">
        <v>26</v>
      </c>
      <c r="N20" s="184">
        <v>5</v>
      </c>
      <c r="O20" s="184">
        <v>0</v>
      </c>
      <c r="P20" s="184">
        <v>0</v>
      </c>
      <c r="Q20" s="184">
        <v>0</v>
      </c>
      <c r="R20" s="184">
        <v>84</v>
      </c>
      <c r="S20" s="184">
        <v>0</v>
      </c>
      <c r="T20" s="184">
        <v>0</v>
      </c>
      <c r="U20" s="184">
        <v>0</v>
      </c>
      <c r="V20" s="184">
        <v>0</v>
      </c>
      <c r="W20" s="184">
        <v>15</v>
      </c>
    </row>
    <row r="21" spans="1:23" ht="14.25">
      <c r="A21" s="189"/>
      <c r="B21" s="188"/>
      <c r="C21" s="187"/>
      <c r="D21" s="198"/>
      <c r="E21" s="198"/>
      <c r="F21" s="196"/>
      <c r="G21" s="196"/>
      <c r="H21" s="196"/>
      <c r="I21" s="196"/>
      <c r="J21" s="197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</row>
    <row r="22" spans="1:23" ht="14.25">
      <c r="A22" s="191" t="s">
        <v>576</v>
      </c>
      <c r="B22" s="191"/>
      <c r="C22" s="236"/>
      <c r="D22" s="233">
        <f>D23</f>
        <v>2948</v>
      </c>
      <c r="E22" s="186">
        <f>E23</f>
        <v>2930</v>
      </c>
      <c r="F22" s="184">
        <f>F23</f>
        <v>1701</v>
      </c>
      <c r="G22" s="184">
        <f>G23</f>
        <v>150</v>
      </c>
      <c r="H22" s="184">
        <f>H23</f>
        <v>644</v>
      </c>
      <c r="I22" s="184">
        <f>I23</f>
        <v>12</v>
      </c>
      <c r="J22" s="185">
        <f>J23</f>
        <v>423</v>
      </c>
      <c r="K22" s="184">
        <f>K23</f>
        <v>2929</v>
      </c>
      <c r="L22" s="184">
        <f>L23</f>
        <v>2636</v>
      </c>
      <c r="M22" s="184">
        <f>M23</f>
        <v>213</v>
      </c>
      <c r="N22" s="184">
        <f>N23</f>
        <v>70</v>
      </c>
      <c r="O22" s="184">
        <f>O23</f>
        <v>0</v>
      </c>
      <c r="P22" s="184">
        <f>P23</f>
        <v>10</v>
      </c>
      <c r="Q22" s="184">
        <f>Q23</f>
        <v>0</v>
      </c>
      <c r="R22" s="184">
        <f>R23</f>
        <v>995</v>
      </c>
      <c r="S22" s="184">
        <f>S23</f>
        <v>80</v>
      </c>
      <c r="T22" s="184">
        <f>T23</f>
        <v>77</v>
      </c>
      <c r="U22" s="184">
        <f>U23</f>
        <v>2</v>
      </c>
      <c r="V22" s="184">
        <f>V23</f>
        <v>1</v>
      </c>
      <c r="W22" s="184">
        <f>W23</f>
        <v>335</v>
      </c>
    </row>
    <row r="23" spans="1:23" ht="14.25">
      <c r="A23" s="189"/>
      <c r="B23" s="188" t="s">
        <v>575</v>
      </c>
      <c r="C23" s="234"/>
      <c r="D23" s="186">
        <v>2948</v>
      </c>
      <c r="E23" s="186">
        <v>2930</v>
      </c>
      <c r="F23" s="184">
        <v>1701</v>
      </c>
      <c r="G23" s="184">
        <v>150</v>
      </c>
      <c r="H23" s="184">
        <v>644</v>
      </c>
      <c r="I23" s="184">
        <v>12</v>
      </c>
      <c r="J23" s="185">
        <v>423</v>
      </c>
      <c r="K23" s="184">
        <v>2929</v>
      </c>
      <c r="L23" s="184">
        <v>2636</v>
      </c>
      <c r="M23" s="184">
        <v>213</v>
      </c>
      <c r="N23" s="184">
        <v>70</v>
      </c>
      <c r="O23" s="184">
        <v>0</v>
      </c>
      <c r="P23" s="184">
        <v>10</v>
      </c>
      <c r="Q23" s="184">
        <v>0</v>
      </c>
      <c r="R23" s="184">
        <v>995</v>
      </c>
      <c r="S23" s="184">
        <v>80</v>
      </c>
      <c r="T23" s="184">
        <v>77</v>
      </c>
      <c r="U23" s="184">
        <v>2</v>
      </c>
      <c r="V23" s="184">
        <v>1</v>
      </c>
      <c r="W23" s="184">
        <v>335</v>
      </c>
    </row>
    <row r="24" spans="1:23" ht="14.25">
      <c r="A24" s="189"/>
      <c r="B24" s="188"/>
      <c r="C24" s="234"/>
      <c r="D24" s="186"/>
      <c r="E24" s="186"/>
      <c r="F24" s="184"/>
      <c r="G24" s="184"/>
      <c r="H24" s="184"/>
      <c r="I24" s="184"/>
      <c r="J24" s="185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</row>
    <row r="25" spans="1:31" ht="14.25">
      <c r="A25" s="243" t="s">
        <v>574</v>
      </c>
      <c r="B25" s="242"/>
      <c r="C25" s="241"/>
      <c r="D25" s="186">
        <f>D26</f>
        <v>326</v>
      </c>
      <c r="E25" s="186">
        <f>E26</f>
        <v>321</v>
      </c>
      <c r="F25" s="184">
        <f>F26</f>
        <v>170</v>
      </c>
      <c r="G25" s="184">
        <f>G26</f>
        <v>27</v>
      </c>
      <c r="H25" s="184">
        <f>H26</f>
        <v>95</v>
      </c>
      <c r="I25" s="184">
        <f>I26</f>
        <v>1</v>
      </c>
      <c r="J25" s="185">
        <f>J26</f>
        <v>28</v>
      </c>
      <c r="K25" s="184">
        <f>K26</f>
        <v>321</v>
      </c>
      <c r="L25" s="184">
        <f>L26</f>
        <v>294</v>
      </c>
      <c r="M25" s="184">
        <f>M26</f>
        <v>20</v>
      </c>
      <c r="N25" s="184">
        <f>N26</f>
        <v>7</v>
      </c>
      <c r="O25" s="184">
        <f>O26</f>
        <v>0</v>
      </c>
      <c r="P25" s="184">
        <f>P26</f>
        <v>0</v>
      </c>
      <c r="Q25" s="184">
        <f>Q26</f>
        <v>0</v>
      </c>
      <c r="R25" s="184">
        <f>R26</f>
        <v>80</v>
      </c>
      <c r="S25" s="184">
        <f>S26</f>
        <v>0</v>
      </c>
      <c r="T25" s="184">
        <f>T26</f>
        <v>0</v>
      </c>
      <c r="U25" s="184">
        <f>U26</f>
        <v>0</v>
      </c>
      <c r="V25" s="184">
        <f>V26</f>
        <v>0</v>
      </c>
      <c r="W25" s="184">
        <f>W26</f>
        <v>43</v>
      </c>
      <c r="X25" s="195"/>
      <c r="Y25" s="195"/>
      <c r="Z25" s="195"/>
      <c r="AA25" s="195"/>
      <c r="AB25" s="195"/>
      <c r="AC25" s="195"/>
      <c r="AD25" s="195"/>
      <c r="AE25" s="195"/>
    </row>
    <row r="26" spans="1:23" ht="14.25">
      <c r="A26" s="189"/>
      <c r="B26" s="188" t="s">
        <v>573</v>
      </c>
      <c r="C26" s="234"/>
      <c r="D26" s="186">
        <v>326</v>
      </c>
      <c r="E26" s="186">
        <v>321</v>
      </c>
      <c r="F26" s="184">
        <v>170</v>
      </c>
      <c r="G26" s="184">
        <v>27</v>
      </c>
      <c r="H26" s="184">
        <v>95</v>
      </c>
      <c r="I26" s="184">
        <v>1</v>
      </c>
      <c r="J26" s="185">
        <v>28</v>
      </c>
      <c r="K26" s="184">
        <v>321</v>
      </c>
      <c r="L26" s="184">
        <v>294</v>
      </c>
      <c r="M26" s="184">
        <v>20</v>
      </c>
      <c r="N26" s="184">
        <v>7</v>
      </c>
      <c r="O26" s="184">
        <v>0</v>
      </c>
      <c r="P26" s="184">
        <v>0</v>
      </c>
      <c r="Q26" s="184">
        <v>0</v>
      </c>
      <c r="R26" s="184">
        <v>80</v>
      </c>
      <c r="S26" s="184">
        <v>0</v>
      </c>
      <c r="T26" s="184">
        <v>0</v>
      </c>
      <c r="U26" s="184">
        <v>0</v>
      </c>
      <c r="V26" s="184">
        <v>0</v>
      </c>
      <c r="W26" s="184">
        <v>43</v>
      </c>
    </row>
    <row r="27" spans="1:23" ht="14.25">
      <c r="A27" s="189"/>
      <c r="B27" s="189"/>
      <c r="C27" s="234"/>
      <c r="D27" s="192"/>
      <c r="E27" s="194"/>
      <c r="F27" s="192"/>
      <c r="G27" s="192"/>
      <c r="H27" s="192"/>
      <c r="I27" s="192"/>
      <c r="J27" s="193"/>
      <c r="K27" s="192"/>
      <c r="L27" s="192"/>
      <c r="M27" s="192"/>
      <c r="N27" s="192"/>
      <c r="O27" s="184"/>
      <c r="P27" s="184"/>
      <c r="Q27" s="184"/>
      <c r="R27" s="184"/>
      <c r="S27" s="184"/>
      <c r="T27" s="184"/>
      <c r="U27" s="184"/>
      <c r="V27" s="184"/>
      <c r="W27" s="184"/>
    </row>
    <row r="28" spans="1:24" ht="14.25">
      <c r="A28" s="191" t="s">
        <v>572</v>
      </c>
      <c r="B28" s="191"/>
      <c r="C28" s="236"/>
      <c r="D28" s="233">
        <f>D29+D30+D31</f>
        <v>428</v>
      </c>
      <c r="E28" s="186">
        <f>E29+E30+E31</f>
        <v>413</v>
      </c>
      <c r="F28" s="184">
        <f>F29+F30+F31</f>
        <v>112</v>
      </c>
      <c r="G28" s="184">
        <f>G29+G30+G31</f>
        <v>24</v>
      </c>
      <c r="H28" s="184">
        <f>H29+H30+H31</f>
        <v>222</v>
      </c>
      <c r="I28" s="184">
        <f>I29+I30+I31</f>
        <v>17</v>
      </c>
      <c r="J28" s="185">
        <f>J29+J30+J31</f>
        <v>38</v>
      </c>
      <c r="K28" s="184">
        <f>K29+K30+K31</f>
        <v>412</v>
      </c>
      <c r="L28" s="184">
        <f>L29+L30+L31</f>
        <v>355</v>
      </c>
      <c r="M28" s="184">
        <f>M29+M30+M31</f>
        <v>42</v>
      </c>
      <c r="N28" s="184">
        <f>N29+N30+N31</f>
        <v>12</v>
      </c>
      <c r="O28" s="184">
        <f>O29+O30+O31</f>
        <v>0</v>
      </c>
      <c r="P28" s="184">
        <f>P29+P30+P31</f>
        <v>3</v>
      </c>
      <c r="Q28" s="184">
        <f>Q29+Q30+Q31</f>
        <v>0</v>
      </c>
      <c r="R28" s="184">
        <f>R29+R30+R31</f>
        <v>223</v>
      </c>
      <c r="S28" s="184">
        <f>S29+S30+S31</f>
        <v>1</v>
      </c>
      <c r="T28" s="184">
        <f>T29+T30+T31</f>
        <v>1</v>
      </c>
      <c r="U28" s="184">
        <f>U29+U30+U31</f>
        <v>0</v>
      </c>
      <c r="V28" s="184">
        <f>V29+V30+V31</f>
        <v>0</v>
      </c>
      <c r="W28" s="184">
        <f>W29+W30+W31</f>
        <v>42</v>
      </c>
      <c r="X28" s="195"/>
    </row>
    <row r="29" spans="1:23" ht="14.25">
      <c r="A29" s="189"/>
      <c r="B29" s="188" t="s">
        <v>571</v>
      </c>
      <c r="C29" s="234"/>
      <c r="D29" s="186">
        <v>414</v>
      </c>
      <c r="E29" s="186">
        <v>400</v>
      </c>
      <c r="F29" s="184">
        <v>101</v>
      </c>
      <c r="G29" s="184">
        <v>24</v>
      </c>
      <c r="H29" s="184">
        <v>220</v>
      </c>
      <c r="I29" s="184">
        <v>17</v>
      </c>
      <c r="J29" s="185">
        <v>38</v>
      </c>
      <c r="K29" s="184">
        <v>400</v>
      </c>
      <c r="L29" s="184">
        <v>343</v>
      </c>
      <c r="M29" s="184">
        <v>42</v>
      </c>
      <c r="N29" s="184">
        <v>12</v>
      </c>
      <c r="O29" s="184">
        <v>0</v>
      </c>
      <c r="P29" s="184">
        <v>3</v>
      </c>
      <c r="Q29" s="184">
        <v>0</v>
      </c>
      <c r="R29" s="184">
        <v>223</v>
      </c>
      <c r="S29" s="184">
        <v>1</v>
      </c>
      <c r="T29" s="184">
        <v>1</v>
      </c>
      <c r="U29" s="184">
        <v>0</v>
      </c>
      <c r="V29" s="184">
        <v>0</v>
      </c>
      <c r="W29" s="184">
        <v>42</v>
      </c>
    </row>
    <row r="30" spans="1:23" ht="14.25">
      <c r="A30" s="189"/>
      <c r="B30" s="188" t="s">
        <v>570</v>
      </c>
      <c r="C30" s="234"/>
      <c r="D30" s="186">
        <v>10</v>
      </c>
      <c r="E30" s="186">
        <v>9</v>
      </c>
      <c r="F30" s="184">
        <v>9</v>
      </c>
      <c r="G30" s="184">
        <v>0</v>
      </c>
      <c r="H30" s="184">
        <v>0</v>
      </c>
      <c r="I30" s="184">
        <v>0</v>
      </c>
      <c r="J30" s="185">
        <v>0</v>
      </c>
      <c r="K30" s="184">
        <v>8</v>
      </c>
      <c r="L30" s="184">
        <v>8</v>
      </c>
      <c r="M30" s="184">
        <v>0</v>
      </c>
      <c r="N30" s="184">
        <v>0</v>
      </c>
      <c r="O30" s="184">
        <v>0</v>
      </c>
      <c r="P30" s="184">
        <v>0</v>
      </c>
      <c r="Q30" s="184">
        <v>0</v>
      </c>
      <c r="R30" s="184">
        <v>0</v>
      </c>
      <c r="S30" s="184">
        <v>0</v>
      </c>
      <c r="T30" s="184">
        <v>0</v>
      </c>
      <c r="U30" s="184">
        <v>0</v>
      </c>
      <c r="V30" s="184">
        <v>0</v>
      </c>
      <c r="W30" s="184">
        <v>0</v>
      </c>
    </row>
    <row r="31" spans="1:23" ht="14.25">
      <c r="A31" s="189"/>
      <c r="B31" s="188" t="s">
        <v>569</v>
      </c>
      <c r="C31" s="234"/>
      <c r="D31" s="186">
        <v>4</v>
      </c>
      <c r="E31" s="186">
        <v>4</v>
      </c>
      <c r="F31" s="184">
        <v>2</v>
      </c>
      <c r="G31" s="184">
        <v>0</v>
      </c>
      <c r="H31" s="184">
        <v>2</v>
      </c>
      <c r="I31" s="184">
        <v>0</v>
      </c>
      <c r="J31" s="185">
        <v>0</v>
      </c>
      <c r="K31" s="184">
        <v>4</v>
      </c>
      <c r="L31" s="184">
        <v>4</v>
      </c>
      <c r="M31" s="184">
        <v>0</v>
      </c>
      <c r="N31" s="184">
        <v>0</v>
      </c>
      <c r="O31" s="184">
        <v>0</v>
      </c>
      <c r="P31" s="184">
        <v>0</v>
      </c>
      <c r="Q31" s="184">
        <v>0</v>
      </c>
      <c r="R31" s="184">
        <v>0</v>
      </c>
      <c r="S31" s="184">
        <v>0</v>
      </c>
      <c r="T31" s="184">
        <v>0</v>
      </c>
      <c r="U31" s="184">
        <v>0</v>
      </c>
      <c r="V31" s="184">
        <v>0</v>
      </c>
      <c r="W31" s="184">
        <v>0</v>
      </c>
    </row>
    <row r="32" spans="3:23" ht="14.25">
      <c r="C32" s="237"/>
      <c r="D32" s="238"/>
      <c r="E32" s="240"/>
      <c r="F32" s="238"/>
      <c r="G32" s="238"/>
      <c r="H32" s="238"/>
      <c r="I32" s="238"/>
      <c r="J32" s="239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</row>
    <row r="33" spans="1:27" ht="14.25">
      <c r="A33" s="191" t="s">
        <v>568</v>
      </c>
      <c r="B33" s="191"/>
      <c r="C33" s="236"/>
      <c r="D33" s="186">
        <f>D34+D35+D36+D37</f>
        <v>415</v>
      </c>
      <c r="E33" s="186">
        <f>E34+E35+E36+E37</f>
        <v>411</v>
      </c>
      <c r="F33" s="184">
        <f>F34+F35+F36+F37</f>
        <v>180</v>
      </c>
      <c r="G33" s="184">
        <f>G34+G35+G36+G37</f>
        <v>18</v>
      </c>
      <c r="H33" s="184">
        <f>H34+H35+H36+H37</f>
        <v>128</v>
      </c>
      <c r="I33" s="184">
        <f>I34+I35+I36+I37</f>
        <v>9</v>
      </c>
      <c r="J33" s="185">
        <f>J34+J35+J36+J37</f>
        <v>76</v>
      </c>
      <c r="K33" s="184">
        <f>K34+K35+K36+K37</f>
        <v>411</v>
      </c>
      <c r="L33" s="184">
        <f>L34+L35+L36+L37</f>
        <v>370</v>
      </c>
      <c r="M33" s="184">
        <f>M34+M35+M36+M37</f>
        <v>32</v>
      </c>
      <c r="N33" s="184">
        <f>N34+N35+N36+N37</f>
        <v>8</v>
      </c>
      <c r="O33" s="184">
        <f>O34+O35+O36+O37</f>
        <v>0</v>
      </c>
      <c r="P33" s="184">
        <f>P34+P35+P36+P37</f>
        <v>1</v>
      </c>
      <c r="Q33" s="184">
        <f>Q34+Q35+Q36+Q37</f>
        <v>0</v>
      </c>
      <c r="R33" s="184">
        <f>R34+R35+R36+R37</f>
        <v>118</v>
      </c>
      <c r="S33" s="184">
        <f>S34+S35+S36+S37</f>
        <v>12</v>
      </c>
      <c r="T33" s="184">
        <f>T34+T35+T36+T37</f>
        <v>12</v>
      </c>
      <c r="U33" s="184">
        <f>U34+U35+U36+U37</f>
        <v>0</v>
      </c>
      <c r="V33" s="184">
        <f>V34+V35+V36+V37</f>
        <v>0</v>
      </c>
      <c r="W33" s="184">
        <f>W34+W35+W36+W37</f>
        <v>37</v>
      </c>
      <c r="X33" s="195"/>
      <c r="AA33" s="195"/>
    </row>
    <row r="34" spans="1:23" ht="14.25">
      <c r="A34" s="189"/>
      <c r="B34" s="188" t="s">
        <v>567</v>
      </c>
      <c r="C34" s="234"/>
      <c r="D34" s="186">
        <v>318</v>
      </c>
      <c r="E34" s="186">
        <v>316</v>
      </c>
      <c r="F34" s="184">
        <v>120</v>
      </c>
      <c r="G34" s="184">
        <v>14</v>
      </c>
      <c r="H34" s="184">
        <v>104</v>
      </c>
      <c r="I34" s="184">
        <v>9</v>
      </c>
      <c r="J34" s="185">
        <v>69</v>
      </c>
      <c r="K34" s="184">
        <v>316</v>
      </c>
      <c r="L34" s="184">
        <v>282</v>
      </c>
      <c r="M34" s="184">
        <v>26</v>
      </c>
      <c r="N34" s="184">
        <v>7</v>
      </c>
      <c r="O34" s="184">
        <v>0</v>
      </c>
      <c r="P34" s="184">
        <v>1</v>
      </c>
      <c r="Q34" s="184">
        <v>0</v>
      </c>
      <c r="R34" s="184">
        <v>102</v>
      </c>
      <c r="S34" s="184">
        <v>3</v>
      </c>
      <c r="T34" s="184">
        <v>3</v>
      </c>
      <c r="U34" s="184">
        <v>0</v>
      </c>
      <c r="V34" s="184">
        <v>0</v>
      </c>
      <c r="W34" s="184">
        <v>29</v>
      </c>
    </row>
    <row r="35" spans="1:23" ht="14.25">
      <c r="A35" s="189"/>
      <c r="B35" s="188" t="s">
        <v>566</v>
      </c>
      <c r="C35" s="234"/>
      <c r="D35" s="186">
        <v>30</v>
      </c>
      <c r="E35" s="186">
        <v>29</v>
      </c>
      <c r="F35" s="184">
        <v>12</v>
      </c>
      <c r="G35" s="184">
        <v>1</v>
      </c>
      <c r="H35" s="184">
        <v>16</v>
      </c>
      <c r="I35" s="184">
        <v>0</v>
      </c>
      <c r="J35" s="185">
        <v>0</v>
      </c>
      <c r="K35" s="184">
        <v>29</v>
      </c>
      <c r="L35" s="184">
        <v>28</v>
      </c>
      <c r="M35" s="184">
        <v>1</v>
      </c>
      <c r="N35" s="184">
        <v>0</v>
      </c>
      <c r="O35" s="184">
        <v>0</v>
      </c>
      <c r="P35" s="184">
        <v>0</v>
      </c>
      <c r="Q35" s="184">
        <v>0</v>
      </c>
      <c r="R35" s="184">
        <v>2</v>
      </c>
      <c r="S35" s="184">
        <v>9</v>
      </c>
      <c r="T35" s="184">
        <v>9</v>
      </c>
      <c r="U35" s="184">
        <v>0</v>
      </c>
      <c r="V35" s="184">
        <v>0</v>
      </c>
      <c r="W35" s="184">
        <v>3</v>
      </c>
    </row>
    <row r="36" spans="1:23" ht="14.25">
      <c r="A36" s="189"/>
      <c r="B36" s="188" t="s">
        <v>565</v>
      </c>
      <c r="C36" s="234"/>
      <c r="D36" s="186">
        <v>2</v>
      </c>
      <c r="E36" s="186">
        <v>2</v>
      </c>
      <c r="F36" s="184">
        <v>2</v>
      </c>
      <c r="G36" s="184">
        <v>0</v>
      </c>
      <c r="H36" s="184">
        <v>0</v>
      </c>
      <c r="I36" s="184">
        <v>0</v>
      </c>
      <c r="J36" s="185">
        <v>0</v>
      </c>
      <c r="K36" s="184">
        <v>2</v>
      </c>
      <c r="L36" s="184">
        <v>1</v>
      </c>
      <c r="M36" s="184">
        <v>1</v>
      </c>
      <c r="N36" s="184">
        <v>0</v>
      </c>
      <c r="O36" s="184">
        <v>0</v>
      </c>
      <c r="P36" s="184">
        <v>0</v>
      </c>
      <c r="Q36" s="184">
        <v>0</v>
      </c>
      <c r="R36" s="184">
        <v>2</v>
      </c>
      <c r="S36" s="184">
        <v>0</v>
      </c>
      <c r="T36" s="184">
        <v>0</v>
      </c>
      <c r="U36" s="184">
        <v>0</v>
      </c>
      <c r="V36" s="184">
        <v>0</v>
      </c>
      <c r="W36" s="184">
        <v>0</v>
      </c>
    </row>
    <row r="37" spans="1:23" ht="14.25">
      <c r="A37" s="189"/>
      <c r="B37" s="188" t="s">
        <v>564</v>
      </c>
      <c r="C37" s="234"/>
      <c r="D37" s="186">
        <v>65</v>
      </c>
      <c r="E37" s="186">
        <v>64</v>
      </c>
      <c r="F37" s="184">
        <v>46</v>
      </c>
      <c r="G37" s="184">
        <v>3</v>
      </c>
      <c r="H37" s="184">
        <v>8</v>
      </c>
      <c r="I37" s="184">
        <v>0</v>
      </c>
      <c r="J37" s="185">
        <v>7</v>
      </c>
      <c r="K37" s="184">
        <v>64</v>
      </c>
      <c r="L37" s="184">
        <v>59</v>
      </c>
      <c r="M37" s="184">
        <v>4</v>
      </c>
      <c r="N37" s="184">
        <v>1</v>
      </c>
      <c r="O37" s="184">
        <v>0</v>
      </c>
      <c r="P37" s="184">
        <v>0</v>
      </c>
      <c r="Q37" s="184">
        <v>0</v>
      </c>
      <c r="R37" s="184">
        <v>12</v>
      </c>
      <c r="S37" s="184">
        <v>0</v>
      </c>
      <c r="T37" s="184">
        <v>0</v>
      </c>
      <c r="U37" s="184">
        <v>0</v>
      </c>
      <c r="V37" s="184">
        <v>0</v>
      </c>
      <c r="W37" s="184">
        <v>5</v>
      </c>
    </row>
    <row r="38" spans="1:23" ht="14.25">
      <c r="A38" s="195"/>
      <c r="B38" s="195"/>
      <c r="C38" s="237"/>
      <c r="D38" s="196"/>
      <c r="E38" s="198"/>
      <c r="F38" s="196"/>
      <c r="G38" s="196"/>
      <c r="H38" s="196"/>
      <c r="I38" s="196"/>
      <c r="J38" s="197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</row>
    <row r="39" spans="1:33" ht="14.25">
      <c r="A39" s="191" t="s">
        <v>563</v>
      </c>
      <c r="B39" s="191"/>
      <c r="C39" s="236"/>
      <c r="D39" s="233">
        <f>D40+D41+D42+D43+D44+D45</f>
        <v>294</v>
      </c>
      <c r="E39" s="186">
        <f>E40+E41+E42+E43+E44+E45</f>
        <v>292</v>
      </c>
      <c r="F39" s="184">
        <f>F40+F41+F42+F43+F44+F45</f>
        <v>157</v>
      </c>
      <c r="G39" s="184">
        <f>G40+G41+G42+G43+G44+G45</f>
        <v>20</v>
      </c>
      <c r="H39" s="184">
        <f>H40+H41+H42+H43+H44+H45</f>
        <v>65</v>
      </c>
      <c r="I39" s="184">
        <f>I40+I41+I42+I43+I44+I45</f>
        <v>1</v>
      </c>
      <c r="J39" s="185">
        <f>J40+J41+J42+J43+J44+J45</f>
        <v>49</v>
      </c>
      <c r="K39" s="184">
        <f>K40+K41+K42+K43+K44+K45</f>
        <v>292</v>
      </c>
      <c r="L39" s="184">
        <f>L40+L41+L42+L43+L44+L45</f>
        <v>247</v>
      </c>
      <c r="M39" s="184">
        <f>M40+M41+M42+M43+M44+M45</f>
        <v>31</v>
      </c>
      <c r="N39" s="184">
        <f>N40+N41+N42+N43+N44+N45</f>
        <v>9</v>
      </c>
      <c r="O39" s="184">
        <f>O40+O41+O42+O43+O44+O45</f>
        <v>2</v>
      </c>
      <c r="P39" s="184">
        <f>P40+P41+P42+P43+P44+P45</f>
        <v>3</v>
      </c>
      <c r="Q39" s="184">
        <f>Q40+Q41+Q42+Q43+Q44+Q45</f>
        <v>0</v>
      </c>
      <c r="R39" s="184">
        <f>R40+R41+R42+R43+R44+R45</f>
        <v>177</v>
      </c>
      <c r="S39" s="184">
        <f>S40+S41+S42+S43+S44+S45</f>
        <v>11</v>
      </c>
      <c r="T39" s="184">
        <f>T40+T41+T42+T43+T44+T45</f>
        <v>11</v>
      </c>
      <c r="U39" s="184">
        <f>U40+U41+U42+U43+U44+U45</f>
        <v>0</v>
      </c>
      <c r="V39" s="184">
        <f>V40+V41+V42+V43+V44+V45</f>
        <v>0</v>
      </c>
      <c r="W39" s="184">
        <f>W40+W41+W42+W43+W44+W45</f>
        <v>45</v>
      </c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</row>
    <row r="40" spans="1:33" ht="14.25">
      <c r="A40" s="189"/>
      <c r="B40" s="188" t="s">
        <v>562</v>
      </c>
      <c r="C40" s="234"/>
      <c r="D40" s="233">
        <v>88</v>
      </c>
      <c r="E40" s="186">
        <v>87</v>
      </c>
      <c r="F40" s="184">
        <v>38</v>
      </c>
      <c r="G40" s="184">
        <v>9</v>
      </c>
      <c r="H40" s="184">
        <v>8</v>
      </c>
      <c r="I40" s="184">
        <v>0</v>
      </c>
      <c r="J40" s="185">
        <v>32</v>
      </c>
      <c r="K40" s="184">
        <v>87</v>
      </c>
      <c r="L40" s="184">
        <v>77</v>
      </c>
      <c r="M40" s="184">
        <v>8</v>
      </c>
      <c r="N40" s="184">
        <v>2</v>
      </c>
      <c r="O40" s="184">
        <v>0</v>
      </c>
      <c r="P40" s="184">
        <v>0</v>
      </c>
      <c r="Q40" s="184">
        <v>0</v>
      </c>
      <c r="R40" s="184">
        <v>33</v>
      </c>
      <c r="S40" s="184">
        <v>10</v>
      </c>
      <c r="T40" s="184">
        <v>10</v>
      </c>
      <c r="U40" s="184">
        <v>0</v>
      </c>
      <c r="V40" s="184">
        <v>0</v>
      </c>
      <c r="W40" s="184">
        <v>28</v>
      </c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</row>
    <row r="41" spans="1:25" ht="14.25">
      <c r="A41" s="189"/>
      <c r="B41" s="188" t="s">
        <v>561</v>
      </c>
      <c r="C41" s="234"/>
      <c r="D41" s="233">
        <v>26</v>
      </c>
      <c r="E41" s="186">
        <v>26</v>
      </c>
      <c r="F41" s="184">
        <v>23</v>
      </c>
      <c r="G41" s="184">
        <v>0</v>
      </c>
      <c r="H41" s="184">
        <v>2</v>
      </c>
      <c r="I41" s="184">
        <v>1</v>
      </c>
      <c r="J41" s="185">
        <v>0</v>
      </c>
      <c r="K41" s="184">
        <v>26</v>
      </c>
      <c r="L41" s="184">
        <v>23</v>
      </c>
      <c r="M41" s="184">
        <v>2</v>
      </c>
      <c r="N41" s="184">
        <v>0</v>
      </c>
      <c r="O41" s="184">
        <v>1</v>
      </c>
      <c r="P41" s="184">
        <v>0</v>
      </c>
      <c r="Q41" s="184">
        <v>0</v>
      </c>
      <c r="R41" s="184">
        <v>19</v>
      </c>
      <c r="S41" s="184">
        <v>0</v>
      </c>
      <c r="T41" s="184">
        <v>0</v>
      </c>
      <c r="U41" s="184">
        <v>0</v>
      </c>
      <c r="V41" s="184">
        <v>0</v>
      </c>
      <c r="W41" s="184">
        <v>1</v>
      </c>
      <c r="X41" s="235"/>
      <c r="Y41" s="235" t="s">
        <v>560</v>
      </c>
    </row>
    <row r="42" spans="1:23" ht="14.25">
      <c r="A42" s="189"/>
      <c r="B42" s="188" t="s">
        <v>559</v>
      </c>
      <c r="C42" s="234"/>
      <c r="D42" s="233">
        <v>52</v>
      </c>
      <c r="E42" s="186">
        <v>52</v>
      </c>
      <c r="F42" s="184">
        <v>22</v>
      </c>
      <c r="G42" s="184">
        <v>3</v>
      </c>
      <c r="H42" s="184">
        <v>24</v>
      </c>
      <c r="I42" s="184">
        <v>0</v>
      </c>
      <c r="J42" s="185">
        <v>3</v>
      </c>
      <c r="K42" s="184">
        <v>52</v>
      </c>
      <c r="L42" s="184">
        <v>42</v>
      </c>
      <c r="M42" s="184">
        <v>8</v>
      </c>
      <c r="N42" s="184">
        <v>1</v>
      </c>
      <c r="O42" s="184">
        <v>1</v>
      </c>
      <c r="P42" s="184">
        <v>0</v>
      </c>
      <c r="Q42" s="184">
        <v>0</v>
      </c>
      <c r="R42" s="184">
        <v>28</v>
      </c>
      <c r="S42" s="184">
        <v>0</v>
      </c>
      <c r="T42" s="184">
        <v>0</v>
      </c>
      <c r="U42" s="184">
        <v>0</v>
      </c>
      <c r="V42" s="184">
        <v>0</v>
      </c>
      <c r="W42" s="184">
        <v>4</v>
      </c>
    </row>
    <row r="43" spans="1:23" ht="14.25">
      <c r="A43" s="189"/>
      <c r="B43" s="188" t="s">
        <v>558</v>
      </c>
      <c r="C43" s="234"/>
      <c r="D43" s="233">
        <v>33</v>
      </c>
      <c r="E43" s="186">
        <v>32</v>
      </c>
      <c r="F43" s="184">
        <v>17</v>
      </c>
      <c r="G43" s="184">
        <v>3</v>
      </c>
      <c r="H43" s="184">
        <v>12</v>
      </c>
      <c r="I43" s="184">
        <v>0</v>
      </c>
      <c r="J43" s="185">
        <v>0</v>
      </c>
      <c r="K43" s="184">
        <v>32</v>
      </c>
      <c r="L43" s="184">
        <v>21</v>
      </c>
      <c r="M43" s="184">
        <v>6</v>
      </c>
      <c r="N43" s="184">
        <v>3</v>
      </c>
      <c r="O43" s="184">
        <v>0</v>
      </c>
      <c r="P43" s="184">
        <v>2</v>
      </c>
      <c r="Q43" s="184">
        <v>0</v>
      </c>
      <c r="R43" s="184">
        <v>65</v>
      </c>
      <c r="S43" s="184">
        <v>0</v>
      </c>
      <c r="T43" s="184">
        <v>0</v>
      </c>
      <c r="U43" s="184">
        <v>0</v>
      </c>
      <c r="V43" s="184">
        <v>0</v>
      </c>
      <c r="W43" s="184">
        <v>4</v>
      </c>
    </row>
    <row r="44" spans="1:23" ht="14.25">
      <c r="A44" s="189"/>
      <c r="B44" s="188" t="s">
        <v>557</v>
      </c>
      <c r="C44" s="234"/>
      <c r="D44" s="233">
        <v>26</v>
      </c>
      <c r="E44" s="186">
        <v>26</v>
      </c>
      <c r="F44" s="184">
        <v>22</v>
      </c>
      <c r="G44" s="184">
        <v>2</v>
      </c>
      <c r="H44" s="184">
        <v>0</v>
      </c>
      <c r="I44" s="184">
        <v>0</v>
      </c>
      <c r="J44" s="185">
        <v>2</v>
      </c>
      <c r="K44" s="184">
        <v>26</v>
      </c>
      <c r="L44" s="184">
        <v>24</v>
      </c>
      <c r="M44" s="184">
        <v>0</v>
      </c>
      <c r="N44" s="184">
        <v>2</v>
      </c>
      <c r="O44" s="184">
        <v>0</v>
      </c>
      <c r="P44" s="184">
        <v>0</v>
      </c>
      <c r="Q44" s="184">
        <v>0</v>
      </c>
      <c r="R44" s="184">
        <v>4</v>
      </c>
      <c r="S44" s="184">
        <v>0</v>
      </c>
      <c r="T44" s="184">
        <v>0</v>
      </c>
      <c r="U44" s="184">
        <v>0</v>
      </c>
      <c r="V44" s="184">
        <v>0</v>
      </c>
      <c r="W44" s="184">
        <v>0</v>
      </c>
    </row>
    <row r="45" spans="1:23" ht="14.25">
      <c r="A45" s="189"/>
      <c r="B45" s="188" t="s">
        <v>556</v>
      </c>
      <c r="C45" s="234"/>
      <c r="D45" s="233">
        <v>69</v>
      </c>
      <c r="E45" s="186">
        <v>69</v>
      </c>
      <c r="F45" s="184">
        <v>35</v>
      </c>
      <c r="G45" s="184">
        <v>3</v>
      </c>
      <c r="H45" s="184">
        <v>19</v>
      </c>
      <c r="I45" s="184">
        <v>0</v>
      </c>
      <c r="J45" s="185">
        <v>12</v>
      </c>
      <c r="K45" s="184">
        <v>69</v>
      </c>
      <c r="L45" s="184">
        <v>60</v>
      </c>
      <c r="M45" s="184">
        <v>7</v>
      </c>
      <c r="N45" s="184">
        <v>1</v>
      </c>
      <c r="O45" s="184">
        <v>0</v>
      </c>
      <c r="P45" s="184">
        <v>1</v>
      </c>
      <c r="Q45" s="184">
        <v>0</v>
      </c>
      <c r="R45" s="184">
        <v>28</v>
      </c>
      <c r="S45" s="184">
        <v>1</v>
      </c>
      <c r="T45" s="184">
        <v>1</v>
      </c>
      <c r="U45" s="184">
        <v>0</v>
      </c>
      <c r="V45" s="184">
        <v>0</v>
      </c>
      <c r="W45" s="184">
        <v>8</v>
      </c>
    </row>
    <row r="46" spans="1:23" s="195" customFormat="1" ht="14.25">
      <c r="A46" s="183"/>
      <c r="B46" s="182"/>
      <c r="C46" s="183"/>
      <c r="D46" s="232"/>
      <c r="E46" s="180"/>
      <c r="F46" s="178"/>
      <c r="G46" s="178"/>
      <c r="H46" s="178"/>
      <c r="I46" s="178"/>
      <c r="J46" s="179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</row>
    <row r="47" spans="1:23" ht="14.25">
      <c r="A47" s="176" t="s">
        <v>515</v>
      </c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</row>
    <row r="48" spans="4:23" ht="18.75" customHeight="1" thickBot="1"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0"/>
      <c r="W48" s="229" t="s">
        <v>555</v>
      </c>
    </row>
    <row r="49" spans="1:23" ht="18.75" customHeight="1" thickTop="1">
      <c r="A49" s="228"/>
      <c r="B49" s="228"/>
      <c r="C49" s="227"/>
      <c r="D49" s="226"/>
      <c r="E49" s="225" t="s">
        <v>554</v>
      </c>
      <c r="F49" s="222"/>
      <c r="G49" s="222"/>
      <c r="H49" s="222"/>
      <c r="I49" s="222"/>
      <c r="J49" s="224"/>
      <c r="K49" s="223" t="s">
        <v>553</v>
      </c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</row>
    <row r="50" spans="1:23" ht="18.75" customHeight="1">
      <c r="A50" s="199"/>
      <c r="B50" s="199"/>
      <c r="C50" s="221"/>
      <c r="D50" s="215" t="s">
        <v>552</v>
      </c>
      <c r="E50" s="220" t="s">
        <v>536</v>
      </c>
      <c r="F50" s="220" t="s">
        <v>551</v>
      </c>
      <c r="G50" s="220" t="s">
        <v>550</v>
      </c>
      <c r="H50" s="220" t="s">
        <v>549</v>
      </c>
      <c r="I50" s="220" t="s">
        <v>548</v>
      </c>
      <c r="J50" s="220" t="s">
        <v>547</v>
      </c>
      <c r="K50" s="219" t="s">
        <v>536</v>
      </c>
      <c r="L50" s="218" t="s">
        <v>546</v>
      </c>
      <c r="M50" s="214" t="s">
        <v>545</v>
      </c>
      <c r="N50" s="217"/>
      <c r="O50" s="217"/>
      <c r="P50" s="217"/>
      <c r="Q50" s="216"/>
      <c r="R50" s="215" t="s">
        <v>544</v>
      </c>
      <c r="S50" s="214" t="s">
        <v>543</v>
      </c>
      <c r="T50" s="213"/>
      <c r="U50" s="213"/>
      <c r="V50" s="212"/>
      <c r="W50" s="211" t="s">
        <v>542</v>
      </c>
    </row>
    <row r="51" spans="1:23" ht="18.75" customHeight="1">
      <c r="A51" s="210"/>
      <c r="B51" s="210"/>
      <c r="C51" s="209"/>
      <c r="D51" s="208"/>
      <c r="E51" s="207"/>
      <c r="F51" s="207"/>
      <c r="G51" s="207"/>
      <c r="H51" s="207"/>
      <c r="I51" s="207"/>
      <c r="J51" s="207"/>
      <c r="K51" s="206"/>
      <c r="L51" s="205"/>
      <c r="M51" s="204" t="s">
        <v>541</v>
      </c>
      <c r="N51" s="201" t="s">
        <v>540</v>
      </c>
      <c r="O51" s="201" t="s">
        <v>539</v>
      </c>
      <c r="P51" s="201" t="s">
        <v>538</v>
      </c>
      <c r="Q51" s="201" t="s">
        <v>488</v>
      </c>
      <c r="R51" s="201" t="s">
        <v>537</v>
      </c>
      <c r="S51" s="201" t="s">
        <v>536</v>
      </c>
      <c r="T51" s="203" t="s">
        <v>535</v>
      </c>
      <c r="U51" s="202" t="s">
        <v>534</v>
      </c>
      <c r="V51" s="201" t="s">
        <v>488</v>
      </c>
      <c r="W51" s="200"/>
    </row>
    <row r="52" spans="1:23" ht="14.25">
      <c r="A52" s="191" t="s">
        <v>533</v>
      </c>
      <c r="B52" s="191"/>
      <c r="C52" s="190"/>
      <c r="D52" s="186">
        <f>D53+D54+D55+D56+D57</f>
        <v>505</v>
      </c>
      <c r="E52" s="186">
        <f>E53+E54+E55+E56+E57</f>
        <v>490</v>
      </c>
      <c r="F52" s="184">
        <f>F53+F54+F55+F56+F57</f>
        <v>310</v>
      </c>
      <c r="G52" s="184">
        <f>G53+G54+G55+G56+G57</f>
        <v>2</v>
      </c>
      <c r="H52" s="184">
        <f>H53+H54+H55+H56+H57</f>
        <v>137</v>
      </c>
      <c r="I52" s="184">
        <f>I53+I54+I55+I56+I57</f>
        <v>1</v>
      </c>
      <c r="J52" s="185">
        <f>J53+J54+J55+J56+J57</f>
        <v>40</v>
      </c>
      <c r="K52" s="184">
        <f>K53+K54+K55+K56+K57</f>
        <v>490</v>
      </c>
      <c r="L52" s="184">
        <f>L53+L54+L55+L56+L57</f>
        <v>417</v>
      </c>
      <c r="M52" s="184">
        <f>M53+M54+M55+M56+M57</f>
        <v>48</v>
      </c>
      <c r="N52" s="184">
        <f>N53+N54+N55+N56+N57</f>
        <v>19</v>
      </c>
      <c r="O52" s="184">
        <f>O53+O54+O55+O56+O57</f>
        <v>2</v>
      </c>
      <c r="P52" s="184">
        <f>P53+P54+P55+P56+P57</f>
        <v>4</v>
      </c>
      <c r="Q52" s="184">
        <f>Q53+Q54+Q55+Q56+Q57</f>
        <v>0</v>
      </c>
      <c r="R52" s="184">
        <f>R53+R54+R55+R56+R57</f>
        <v>269</v>
      </c>
      <c r="S52" s="184">
        <f>S53+S54+S55+S56+S57</f>
        <v>3</v>
      </c>
      <c r="T52" s="184">
        <f>T53+T54+T55+T56+T57</f>
        <v>2</v>
      </c>
      <c r="U52" s="184">
        <f>U53+U54+U55+U56+U57</f>
        <v>1</v>
      </c>
      <c r="V52" s="184">
        <f>V53+V54+V55+V56+V57</f>
        <v>0</v>
      </c>
      <c r="W52" s="184">
        <f>W53+W54+W55+W56+W57</f>
        <v>74</v>
      </c>
    </row>
    <row r="53" spans="1:23" ht="14.25">
      <c r="A53" s="189"/>
      <c r="B53" s="188" t="s">
        <v>532</v>
      </c>
      <c r="C53" s="187"/>
      <c r="D53" s="186">
        <v>314</v>
      </c>
      <c r="E53" s="186">
        <v>306</v>
      </c>
      <c r="F53" s="184">
        <v>205</v>
      </c>
      <c r="G53" s="184">
        <v>0</v>
      </c>
      <c r="H53" s="184">
        <v>72</v>
      </c>
      <c r="I53" s="184">
        <v>0</v>
      </c>
      <c r="J53" s="185">
        <v>29</v>
      </c>
      <c r="K53" s="184">
        <v>306</v>
      </c>
      <c r="L53" s="184">
        <v>260</v>
      </c>
      <c r="M53" s="184">
        <v>28</v>
      </c>
      <c r="N53" s="184">
        <v>15</v>
      </c>
      <c r="O53" s="184">
        <v>0</v>
      </c>
      <c r="P53" s="184">
        <v>3</v>
      </c>
      <c r="Q53" s="184">
        <v>0</v>
      </c>
      <c r="R53" s="184">
        <v>153</v>
      </c>
      <c r="S53" s="184">
        <v>3</v>
      </c>
      <c r="T53" s="184">
        <v>2</v>
      </c>
      <c r="U53" s="184">
        <v>1</v>
      </c>
      <c r="V53" s="184">
        <v>0</v>
      </c>
      <c r="W53" s="184">
        <v>47</v>
      </c>
    </row>
    <row r="54" spans="1:23" ht="14.25">
      <c r="A54" s="189"/>
      <c r="B54" s="188" t="s">
        <v>531</v>
      </c>
      <c r="C54" s="187"/>
      <c r="D54" s="186">
        <v>16</v>
      </c>
      <c r="E54" s="186">
        <v>16</v>
      </c>
      <c r="F54" s="184">
        <v>4</v>
      </c>
      <c r="G54" s="184">
        <v>1</v>
      </c>
      <c r="H54" s="184">
        <v>8</v>
      </c>
      <c r="I54" s="184">
        <v>0</v>
      </c>
      <c r="J54" s="185">
        <v>3</v>
      </c>
      <c r="K54" s="184">
        <v>16</v>
      </c>
      <c r="L54" s="184">
        <v>9</v>
      </c>
      <c r="M54" s="184">
        <v>5</v>
      </c>
      <c r="N54" s="184">
        <v>1</v>
      </c>
      <c r="O54" s="184">
        <v>0</v>
      </c>
      <c r="P54" s="184">
        <v>1</v>
      </c>
      <c r="Q54" s="184">
        <v>0</v>
      </c>
      <c r="R54" s="184">
        <v>38</v>
      </c>
      <c r="S54" s="184">
        <v>0</v>
      </c>
      <c r="T54" s="184">
        <v>0</v>
      </c>
      <c r="U54" s="184">
        <v>0</v>
      </c>
      <c r="V54" s="184">
        <v>0</v>
      </c>
      <c r="W54" s="184">
        <v>2</v>
      </c>
    </row>
    <row r="55" spans="1:23" ht="14.25">
      <c r="A55" s="189"/>
      <c r="B55" s="188" t="s">
        <v>530</v>
      </c>
      <c r="C55" s="187"/>
      <c r="D55" s="186">
        <v>29</v>
      </c>
      <c r="E55" s="186">
        <v>29</v>
      </c>
      <c r="F55" s="184">
        <v>21</v>
      </c>
      <c r="G55" s="184">
        <v>0</v>
      </c>
      <c r="H55" s="184">
        <v>8</v>
      </c>
      <c r="I55" s="184">
        <v>0</v>
      </c>
      <c r="J55" s="185">
        <v>0</v>
      </c>
      <c r="K55" s="184">
        <v>29</v>
      </c>
      <c r="L55" s="184">
        <v>27</v>
      </c>
      <c r="M55" s="184">
        <v>0</v>
      </c>
      <c r="N55" s="184">
        <v>1</v>
      </c>
      <c r="O55" s="184">
        <v>1</v>
      </c>
      <c r="P55" s="184">
        <v>0</v>
      </c>
      <c r="Q55" s="184">
        <v>0</v>
      </c>
      <c r="R55" s="184">
        <v>16</v>
      </c>
      <c r="S55" s="184">
        <v>0</v>
      </c>
      <c r="T55" s="184">
        <v>0</v>
      </c>
      <c r="U55" s="184">
        <v>0</v>
      </c>
      <c r="V55" s="184">
        <v>0</v>
      </c>
      <c r="W55" s="184">
        <v>6</v>
      </c>
    </row>
    <row r="56" spans="1:23" ht="14.25">
      <c r="A56" s="189"/>
      <c r="B56" s="188" t="s">
        <v>529</v>
      </c>
      <c r="C56" s="187"/>
      <c r="D56" s="186">
        <v>48</v>
      </c>
      <c r="E56" s="186">
        <v>43</v>
      </c>
      <c r="F56" s="184">
        <v>19</v>
      </c>
      <c r="G56" s="184">
        <v>1</v>
      </c>
      <c r="H56" s="184">
        <v>23</v>
      </c>
      <c r="I56" s="184">
        <v>0</v>
      </c>
      <c r="J56" s="185">
        <v>0</v>
      </c>
      <c r="K56" s="184">
        <v>43</v>
      </c>
      <c r="L56" s="184">
        <v>38</v>
      </c>
      <c r="M56" s="184">
        <v>3</v>
      </c>
      <c r="N56" s="184">
        <v>1</v>
      </c>
      <c r="O56" s="184">
        <v>1</v>
      </c>
      <c r="P56" s="184">
        <v>0</v>
      </c>
      <c r="Q56" s="184">
        <v>0</v>
      </c>
      <c r="R56" s="184">
        <v>27</v>
      </c>
      <c r="S56" s="184">
        <v>0</v>
      </c>
      <c r="T56" s="184">
        <v>0</v>
      </c>
      <c r="U56" s="184">
        <v>0</v>
      </c>
      <c r="V56" s="184">
        <v>0</v>
      </c>
      <c r="W56" s="184">
        <v>1</v>
      </c>
    </row>
    <row r="57" spans="1:23" ht="14.25">
      <c r="A57" s="189"/>
      <c r="B57" s="188" t="s">
        <v>528</v>
      </c>
      <c r="C57" s="187"/>
      <c r="D57" s="186">
        <v>98</v>
      </c>
      <c r="E57" s="186">
        <v>96</v>
      </c>
      <c r="F57" s="184">
        <v>61</v>
      </c>
      <c r="G57" s="184">
        <v>0</v>
      </c>
      <c r="H57" s="184">
        <v>26</v>
      </c>
      <c r="I57" s="184">
        <v>1</v>
      </c>
      <c r="J57" s="185">
        <v>8</v>
      </c>
      <c r="K57" s="184">
        <v>96</v>
      </c>
      <c r="L57" s="184">
        <v>83</v>
      </c>
      <c r="M57" s="184">
        <v>12</v>
      </c>
      <c r="N57" s="184">
        <v>1</v>
      </c>
      <c r="O57" s="184">
        <v>0</v>
      </c>
      <c r="P57" s="184">
        <v>0</v>
      </c>
      <c r="Q57" s="184">
        <v>0</v>
      </c>
      <c r="R57" s="184">
        <v>35</v>
      </c>
      <c r="S57" s="184">
        <v>0</v>
      </c>
      <c r="T57" s="184">
        <v>0</v>
      </c>
      <c r="U57" s="184">
        <v>0</v>
      </c>
      <c r="V57" s="184">
        <v>0</v>
      </c>
      <c r="W57" s="184">
        <v>18</v>
      </c>
    </row>
    <row r="58" spans="1:23" ht="14.25">
      <c r="A58" s="189"/>
      <c r="B58" s="188"/>
      <c r="C58" s="187"/>
      <c r="D58" s="198"/>
      <c r="E58" s="198"/>
      <c r="F58" s="196"/>
      <c r="G58" s="196"/>
      <c r="H58" s="196"/>
      <c r="I58" s="196"/>
      <c r="J58" s="197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</row>
    <row r="59" spans="1:24" ht="14.25">
      <c r="A59" s="191" t="s">
        <v>527</v>
      </c>
      <c r="B59" s="191"/>
      <c r="C59" s="190"/>
      <c r="D59" s="186">
        <f>D60+D61</f>
        <v>1014</v>
      </c>
      <c r="E59" s="186">
        <f>E60+E61</f>
        <v>979</v>
      </c>
      <c r="F59" s="184">
        <f>F60+F61</f>
        <v>447</v>
      </c>
      <c r="G59" s="184">
        <f>G60+G61</f>
        <v>22</v>
      </c>
      <c r="H59" s="184">
        <f>H60+H61</f>
        <v>271</v>
      </c>
      <c r="I59" s="184">
        <f>I60+I61</f>
        <v>43</v>
      </c>
      <c r="J59" s="185">
        <f>J60+J61</f>
        <v>196</v>
      </c>
      <c r="K59" s="184">
        <f>K60+K61</f>
        <v>979</v>
      </c>
      <c r="L59" s="184">
        <f>L60+L61</f>
        <v>816</v>
      </c>
      <c r="M59" s="184">
        <f>M60+M61</f>
        <v>112</v>
      </c>
      <c r="N59" s="184">
        <f>N60+N61</f>
        <v>37</v>
      </c>
      <c r="O59" s="184">
        <f>O60+O61</f>
        <v>1</v>
      </c>
      <c r="P59" s="184">
        <f>P60+P61</f>
        <v>8</v>
      </c>
      <c r="Q59" s="184">
        <f>Q60+Q61</f>
        <v>5</v>
      </c>
      <c r="R59" s="184">
        <f>R60+R61</f>
        <v>538</v>
      </c>
      <c r="S59" s="184">
        <f>S60+S61</f>
        <v>25</v>
      </c>
      <c r="T59" s="184">
        <f>T60+T61</f>
        <v>25</v>
      </c>
      <c r="U59" s="184">
        <f>U60+U61</f>
        <v>0</v>
      </c>
      <c r="V59" s="184">
        <f>V60+V61</f>
        <v>0</v>
      </c>
      <c r="W59" s="184">
        <f>W60+W61</f>
        <v>118</v>
      </c>
      <c r="X59" s="195"/>
    </row>
    <row r="60" spans="1:23" ht="14.25">
      <c r="A60" s="189"/>
      <c r="B60" s="188" t="s">
        <v>526</v>
      </c>
      <c r="C60" s="187"/>
      <c r="D60" s="186">
        <v>640</v>
      </c>
      <c r="E60" s="186">
        <v>610</v>
      </c>
      <c r="F60" s="184">
        <v>313</v>
      </c>
      <c r="G60" s="184">
        <v>11</v>
      </c>
      <c r="H60" s="184">
        <v>116</v>
      </c>
      <c r="I60" s="184">
        <v>1</v>
      </c>
      <c r="J60" s="185">
        <v>169</v>
      </c>
      <c r="K60" s="184">
        <v>610</v>
      </c>
      <c r="L60" s="184">
        <v>510</v>
      </c>
      <c r="M60" s="184">
        <v>66</v>
      </c>
      <c r="N60" s="184">
        <v>23</v>
      </c>
      <c r="O60" s="184">
        <v>1</v>
      </c>
      <c r="P60" s="184">
        <v>5</v>
      </c>
      <c r="Q60" s="184">
        <v>5</v>
      </c>
      <c r="R60" s="184">
        <v>352</v>
      </c>
      <c r="S60" s="184">
        <v>7</v>
      </c>
      <c r="T60" s="184">
        <v>7</v>
      </c>
      <c r="U60" s="184">
        <v>0</v>
      </c>
      <c r="V60" s="184">
        <v>0</v>
      </c>
      <c r="W60" s="184">
        <v>74</v>
      </c>
    </row>
    <row r="61" spans="1:23" ht="14.25">
      <c r="A61" s="189"/>
      <c r="B61" s="188" t="s">
        <v>525</v>
      </c>
      <c r="C61" s="187"/>
      <c r="D61" s="186">
        <v>374</v>
      </c>
      <c r="E61" s="186">
        <v>369</v>
      </c>
      <c r="F61" s="184">
        <v>134</v>
      </c>
      <c r="G61" s="184">
        <v>11</v>
      </c>
      <c r="H61" s="184">
        <v>155</v>
      </c>
      <c r="I61" s="184">
        <v>42</v>
      </c>
      <c r="J61" s="185">
        <v>27</v>
      </c>
      <c r="K61" s="184">
        <v>369</v>
      </c>
      <c r="L61" s="184">
        <v>306</v>
      </c>
      <c r="M61" s="184">
        <v>46</v>
      </c>
      <c r="N61" s="184">
        <v>14</v>
      </c>
      <c r="O61" s="184">
        <v>0</v>
      </c>
      <c r="P61" s="184">
        <v>3</v>
      </c>
      <c r="Q61" s="184">
        <v>0</v>
      </c>
      <c r="R61" s="184">
        <v>186</v>
      </c>
      <c r="S61" s="184">
        <v>18</v>
      </c>
      <c r="T61" s="184">
        <v>18</v>
      </c>
      <c r="U61" s="184">
        <v>0</v>
      </c>
      <c r="V61" s="184">
        <v>0</v>
      </c>
      <c r="W61" s="184">
        <v>44</v>
      </c>
    </row>
    <row r="62" spans="1:23" ht="14.25">
      <c r="A62" s="189"/>
      <c r="B62" s="199"/>
      <c r="C62" s="187"/>
      <c r="D62" s="198"/>
      <c r="E62" s="198"/>
      <c r="F62" s="196"/>
      <c r="G62" s="196"/>
      <c r="H62" s="196"/>
      <c r="I62" s="196"/>
      <c r="J62" s="197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</row>
    <row r="63" spans="1:40" ht="14.25">
      <c r="A63" s="191" t="s">
        <v>524</v>
      </c>
      <c r="B63" s="191"/>
      <c r="C63" s="190"/>
      <c r="D63" s="186">
        <f>D64</f>
        <v>1939</v>
      </c>
      <c r="E63" s="186">
        <f>E64</f>
        <v>1862</v>
      </c>
      <c r="F63" s="184">
        <f>F64</f>
        <v>1135</v>
      </c>
      <c r="G63" s="184">
        <f>G64</f>
        <v>22</v>
      </c>
      <c r="H63" s="184">
        <f>H64</f>
        <v>548</v>
      </c>
      <c r="I63" s="184">
        <f>I64</f>
        <v>3</v>
      </c>
      <c r="J63" s="185">
        <f>J64</f>
        <v>154</v>
      </c>
      <c r="K63" s="184">
        <f>K64</f>
        <v>1861</v>
      </c>
      <c r="L63" s="184">
        <f>L64</f>
        <v>1495</v>
      </c>
      <c r="M63" s="184">
        <f>M64</f>
        <v>254</v>
      </c>
      <c r="N63" s="184">
        <f>N64</f>
        <v>82</v>
      </c>
      <c r="O63" s="184">
        <f>O64</f>
        <v>2</v>
      </c>
      <c r="P63" s="184">
        <f>P64</f>
        <v>28</v>
      </c>
      <c r="Q63" s="184">
        <f>Q64</f>
        <v>0</v>
      </c>
      <c r="R63" s="184">
        <f>R64</f>
        <v>1318</v>
      </c>
      <c r="S63" s="184">
        <f>S64</f>
        <v>59</v>
      </c>
      <c r="T63" s="184">
        <f>T64</f>
        <v>59</v>
      </c>
      <c r="U63" s="184">
        <f>U64</f>
        <v>0</v>
      </c>
      <c r="V63" s="184">
        <f>V64</f>
        <v>0</v>
      </c>
      <c r="W63" s="184">
        <f>W64</f>
        <v>235</v>
      </c>
      <c r="X63" s="195"/>
      <c r="Y63" s="195"/>
      <c r="Z63" s="195"/>
      <c r="AA63" s="195"/>
      <c r="AB63" s="195"/>
      <c r="AC63" s="195"/>
      <c r="AD63" s="195"/>
      <c r="AE63" s="195"/>
      <c r="AF63" s="195"/>
      <c r="AG63" s="195"/>
      <c r="AH63" s="195"/>
      <c r="AI63" s="195"/>
      <c r="AJ63" s="195"/>
      <c r="AK63" s="195"/>
      <c r="AL63" s="195"/>
      <c r="AM63" s="195"/>
      <c r="AN63" s="195"/>
    </row>
    <row r="64" spans="1:23" ht="14.25">
      <c r="A64" s="189"/>
      <c r="B64" s="188" t="s">
        <v>523</v>
      </c>
      <c r="C64" s="187"/>
      <c r="D64" s="186">
        <v>1939</v>
      </c>
      <c r="E64" s="186">
        <v>1862</v>
      </c>
      <c r="F64" s="184">
        <v>1135</v>
      </c>
      <c r="G64" s="184">
        <v>22</v>
      </c>
      <c r="H64" s="184">
        <v>548</v>
      </c>
      <c r="I64" s="184">
        <v>3</v>
      </c>
      <c r="J64" s="185">
        <v>154</v>
      </c>
      <c r="K64" s="184">
        <v>1861</v>
      </c>
      <c r="L64" s="184">
        <v>1495</v>
      </c>
      <c r="M64" s="184">
        <v>254</v>
      </c>
      <c r="N64" s="184">
        <v>82</v>
      </c>
      <c r="O64" s="184">
        <v>2</v>
      </c>
      <c r="P64" s="184">
        <v>28</v>
      </c>
      <c r="Q64" s="184">
        <v>0</v>
      </c>
      <c r="R64" s="184">
        <v>1318</v>
      </c>
      <c r="S64" s="184">
        <v>59</v>
      </c>
      <c r="T64" s="184">
        <v>59</v>
      </c>
      <c r="U64" s="184">
        <v>0</v>
      </c>
      <c r="V64" s="184">
        <v>0</v>
      </c>
      <c r="W64" s="184">
        <v>235</v>
      </c>
    </row>
    <row r="65" spans="1:23" ht="14.25">
      <c r="A65" s="189"/>
      <c r="B65" s="188"/>
      <c r="C65" s="187"/>
      <c r="D65" s="194"/>
      <c r="E65" s="194"/>
      <c r="F65" s="192"/>
      <c r="G65" s="192"/>
      <c r="H65" s="192"/>
      <c r="I65" s="192"/>
      <c r="J65" s="193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</row>
    <row r="66" spans="1:23" ht="14.25">
      <c r="A66" s="191" t="s">
        <v>522</v>
      </c>
      <c r="B66" s="191"/>
      <c r="C66" s="190"/>
      <c r="D66" s="186">
        <f>D67+D68+D69+D70+D71+D72</f>
        <v>1296</v>
      </c>
      <c r="E66" s="186">
        <f>E67+E68+E69+E70+E71+E72</f>
        <v>1264</v>
      </c>
      <c r="F66" s="184">
        <f>F67+F68+F69+F70+F71+F72</f>
        <v>758</v>
      </c>
      <c r="G66" s="184">
        <f>G67+G68+G69+G70+G71+G72</f>
        <v>80</v>
      </c>
      <c r="H66" s="184">
        <f>H67+H68+H69+H70+H71+H72</f>
        <v>277</v>
      </c>
      <c r="I66" s="184">
        <f>I67+I68+I69+I70+I71+I72</f>
        <v>53</v>
      </c>
      <c r="J66" s="185">
        <f>J67+J68+J69+J70+J71+J72</f>
        <v>96</v>
      </c>
      <c r="K66" s="184">
        <f>K67+K68+K69+K70+K71+K72</f>
        <v>1264</v>
      </c>
      <c r="L66" s="184">
        <f>L67+L68+L69+L70+L71+L72</f>
        <v>1074</v>
      </c>
      <c r="M66" s="184">
        <f>M67+M68+M69+M70+M71+M72</f>
        <v>136</v>
      </c>
      <c r="N66" s="184">
        <f>N67+N68+N69+N70+N71+N72</f>
        <v>42</v>
      </c>
      <c r="O66" s="184">
        <f>O67+O68+O69+O70+O71+O72</f>
        <v>2</v>
      </c>
      <c r="P66" s="184">
        <f>P67+P68+P69+P70+P71+P72</f>
        <v>10</v>
      </c>
      <c r="Q66" s="184">
        <f>Q67+Q68+Q69+Q70+Q71+Q72</f>
        <v>0</v>
      </c>
      <c r="R66" s="184">
        <f>R67+R68+R69+R70+R71+R72</f>
        <v>632</v>
      </c>
      <c r="S66" s="184">
        <f>S67+S68+S69+S70+S71+S72</f>
        <v>23</v>
      </c>
      <c r="T66" s="184">
        <f>T67+T68+T69+T70+T71+T72</f>
        <v>23</v>
      </c>
      <c r="U66" s="184">
        <f>U67+U68+U69+U70+U71+U72</f>
        <v>0</v>
      </c>
      <c r="V66" s="184">
        <f>V67+V68+V69+V70+V71+V72</f>
        <v>0</v>
      </c>
      <c r="W66" s="184">
        <f>W67+W68+W69+W70+W71+W72</f>
        <v>152</v>
      </c>
    </row>
    <row r="67" spans="1:23" ht="14.25">
      <c r="A67" s="189"/>
      <c r="B67" s="188" t="s">
        <v>521</v>
      </c>
      <c r="C67" s="187"/>
      <c r="D67" s="186">
        <v>550</v>
      </c>
      <c r="E67" s="186">
        <v>533</v>
      </c>
      <c r="F67" s="184">
        <v>266</v>
      </c>
      <c r="G67" s="184">
        <v>28</v>
      </c>
      <c r="H67" s="184">
        <v>145</v>
      </c>
      <c r="I67" s="184">
        <v>39</v>
      </c>
      <c r="J67" s="185">
        <v>55</v>
      </c>
      <c r="K67" s="184">
        <v>533</v>
      </c>
      <c r="L67" s="184">
        <v>446</v>
      </c>
      <c r="M67" s="184">
        <v>64</v>
      </c>
      <c r="N67" s="184">
        <v>20</v>
      </c>
      <c r="O67" s="184">
        <v>1</v>
      </c>
      <c r="P67" s="184">
        <v>2</v>
      </c>
      <c r="Q67" s="184">
        <v>0</v>
      </c>
      <c r="R67" s="184">
        <v>264</v>
      </c>
      <c r="S67" s="184">
        <v>20</v>
      </c>
      <c r="T67" s="184">
        <v>20</v>
      </c>
      <c r="U67" s="184">
        <v>0</v>
      </c>
      <c r="V67" s="184">
        <v>0</v>
      </c>
      <c r="W67" s="184">
        <v>95</v>
      </c>
    </row>
    <row r="68" spans="1:23" ht="14.25">
      <c r="A68" s="189"/>
      <c r="B68" s="188" t="s">
        <v>520</v>
      </c>
      <c r="C68" s="187"/>
      <c r="D68" s="186">
        <v>75</v>
      </c>
      <c r="E68" s="186">
        <v>72</v>
      </c>
      <c r="F68" s="184">
        <v>36</v>
      </c>
      <c r="G68" s="184">
        <v>3</v>
      </c>
      <c r="H68" s="184">
        <v>16</v>
      </c>
      <c r="I68" s="184">
        <v>8</v>
      </c>
      <c r="J68" s="185">
        <v>9</v>
      </c>
      <c r="K68" s="184">
        <v>72</v>
      </c>
      <c r="L68" s="184">
        <v>60</v>
      </c>
      <c r="M68" s="184">
        <v>10</v>
      </c>
      <c r="N68" s="184">
        <v>0</v>
      </c>
      <c r="O68" s="184">
        <v>0</v>
      </c>
      <c r="P68" s="184">
        <v>2</v>
      </c>
      <c r="Q68" s="184">
        <v>0</v>
      </c>
      <c r="R68" s="184">
        <v>28</v>
      </c>
      <c r="S68" s="184">
        <v>0</v>
      </c>
      <c r="T68" s="184">
        <v>0</v>
      </c>
      <c r="U68" s="184">
        <v>0</v>
      </c>
      <c r="V68" s="184">
        <v>0</v>
      </c>
      <c r="W68" s="184">
        <v>7</v>
      </c>
    </row>
    <row r="69" spans="1:23" ht="14.25">
      <c r="A69" s="189"/>
      <c r="B69" s="188" t="s">
        <v>519</v>
      </c>
      <c r="C69" s="187"/>
      <c r="D69" s="186">
        <v>77</v>
      </c>
      <c r="E69" s="186">
        <v>71</v>
      </c>
      <c r="F69" s="184">
        <v>34</v>
      </c>
      <c r="G69" s="184">
        <v>4</v>
      </c>
      <c r="H69" s="184">
        <v>26</v>
      </c>
      <c r="I69" s="184">
        <v>0</v>
      </c>
      <c r="J69" s="185">
        <v>7</v>
      </c>
      <c r="K69" s="184">
        <v>71</v>
      </c>
      <c r="L69" s="184">
        <v>62</v>
      </c>
      <c r="M69" s="184">
        <v>7</v>
      </c>
      <c r="N69" s="184">
        <v>2</v>
      </c>
      <c r="O69" s="184">
        <v>0</v>
      </c>
      <c r="P69" s="184">
        <v>0</v>
      </c>
      <c r="Q69" s="184">
        <v>0</v>
      </c>
      <c r="R69" s="184">
        <v>20</v>
      </c>
      <c r="S69" s="184">
        <v>0</v>
      </c>
      <c r="T69" s="184">
        <v>0</v>
      </c>
      <c r="U69" s="184">
        <v>0</v>
      </c>
      <c r="V69" s="184">
        <v>0</v>
      </c>
      <c r="W69" s="184">
        <v>23</v>
      </c>
    </row>
    <row r="70" spans="1:23" ht="14.25">
      <c r="A70" s="189"/>
      <c r="B70" s="188" t="s">
        <v>518</v>
      </c>
      <c r="C70" s="187"/>
      <c r="D70" s="186">
        <v>84</v>
      </c>
      <c r="E70" s="186">
        <v>85</v>
      </c>
      <c r="F70" s="184">
        <v>56</v>
      </c>
      <c r="G70" s="184">
        <v>4</v>
      </c>
      <c r="H70" s="184">
        <v>14</v>
      </c>
      <c r="I70" s="184">
        <v>0</v>
      </c>
      <c r="J70" s="185">
        <v>11</v>
      </c>
      <c r="K70" s="184">
        <v>85</v>
      </c>
      <c r="L70" s="184">
        <v>77</v>
      </c>
      <c r="M70" s="184">
        <v>7</v>
      </c>
      <c r="N70" s="184">
        <v>1</v>
      </c>
      <c r="O70" s="184">
        <v>0</v>
      </c>
      <c r="P70" s="184">
        <v>0</v>
      </c>
      <c r="Q70" s="184">
        <v>0</v>
      </c>
      <c r="R70" s="184">
        <v>41</v>
      </c>
      <c r="S70" s="184">
        <v>0</v>
      </c>
      <c r="T70" s="184">
        <v>0</v>
      </c>
      <c r="U70" s="184">
        <v>0</v>
      </c>
      <c r="V70" s="184">
        <v>0</v>
      </c>
      <c r="W70" s="184">
        <v>3</v>
      </c>
    </row>
    <row r="71" spans="1:23" ht="14.25">
      <c r="A71" s="189"/>
      <c r="B71" s="188" t="s">
        <v>517</v>
      </c>
      <c r="C71" s="187"/>
      <c r="D71" s="186">
        <v>342</v>
      </c>
      <c r="E71" s="186">
        <v>335</v>
      </c>
      <c r="F71" s="184">
        <v>214</v>
      </c>
      <c r="G71" s="184">
        <v>33</v>
      </c>
      <c r="H71" s="184">
        <v>74</v>
      </c>
      <c r="I71" s="184">
        <v>2</v>
      </c>
      <c r="J71" s="185">
        <v>12</v>
      </c>
      <c r="K71" s="184">
        <v>335</v>
      </c>
      <c r="L71" s="184">
        <v>277</v>
      </c>
      <c r="M71" s="184">
        <v>39</v>
      </c>
      <c r="N71" s="184">
        <v>14</v>
      </c>
      <c r="O71" s="184">
        <v>0</v>
      </c>
      <c r="P71" s="184">
        <v>5</v>
      </c>
      <c r="Q71" s="184">
        <v>0</v>
      </c>
      <c r="R71" s="184">
        <v>201</v>
      </c>
      <c r="S71" s="184">
        <v>0</v>
      </c>
      <c r="T71" s="184">
        <v>0</v>
      </c>
      <c r="U71" s="184">
        <v>0</v>
      </c>
      <c r="V71" s="184">
        <v>0</v>
      </c>
      <c r="W71" s="184">
        <v>19</v>
      </c>
    </row>
    <row r="72" spans="1:23" ht="14.25">
      <c r="A72" s="183"/>
      <c r="B72" s="182" t="s">
        <v>516</v>
      </c>
      <c r="C72" s="181"/>
      <c r="D72" s="180">
        <v>168</v>
      </c>
      <c r="E72" s="180">
        <v>168</v>
      </c>
      <c r="F72" s="178">
        <v>152</v>
      </c>
      <c r="G72" s="178">
        <v>8</v>
      </c>
      <c r="H72" s="178">
        <v>2</v>
      </c>
      <c r="I72" s="178">
        <v>4</v>
      </c>
      <c r="J72" s="179">
        <v>2</v>
      </c>
      <c r="K72" s="178">
        <v>168</v>
      </c>
      <c r="L72" s="178">
        <v>152</v>
      </c>
      <c r="M72" s="178">
        <v>9</v>
      </c>
      <c r="N72" s="178">
        <v>5</v>
      </c>
      <c r="O72" s="178">
        <v>1</v>
      </c>
      <c r="P72" s="178">
        <v>1</v>
      </c>
      <c r="Q72" s="178">
        <v>0</v>
      </c>
      <c r="R72" s="178">
        <v>78</v>
      </c>
      <c r="S72" s="178">
        <v>3</v>
      </c>
      <c r="T72" s="178">
        <v>3</v>
      </c>
      <c r="U72" s="178">
        <v>0</v>
      </c>
      <c r="V72" s="178">
        <v>0</v>
      </c>
      <c r="W72" s="178">
        <v>5</v>
      </c>
    </row>
    <row r="73" spans="1:23" ht="14.25">
      <c r="A73" s="176" t="s">
        <v>515</v>
      </c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</row>
    <row r="74" spans="4:23" ht="18.75" customHeight="1"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</row>
    <row r="75" spans="4:23" ht="18.75" customHeight="1"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7"/>
    </row>
  </sheetData>
  <sheetProtection/>
  <mergeCells count="39">
    <mergeCell ref="J50:J51"/>
    <mergeCell ref="K50:K51"/>
    <mergeCell ref="L50:L51"/>
    <mergeCell ref="M50:Q50"/>
    <mergeCell ref="S50:V50"/>
    <mergeCell ref="W50:W51"/>
    <mergeCell ref="A28:C28"/>
    <mergeCell ref="A25:C25"/>
    <mergeCell ref="A18:C18"/>
    <mergeCell ref="E49:J49"/>
    <mergeCell ref="K49:W49"/>
    <mergeCell ref="E50:E51"/>
    <mergeCell ref="F50:F51"/>
    <mergeCell ref="G50:G51"/>
    <mergeCell ref="H50:H51"/>
    <mergeCell ref="I50:I51"/>
    <mergeCell ref="W4:W5"/>
    <mergeCell ref="A10:C10"/>
    <mergeCell ref="A22:C22"/>
    <mergeCell ref="A13:C13"/>
    <mergeCell ref="D3:D5"/>
    <mergeCell ref="E3:J3"/>
    <mergeCell ref="K3:W3"/>
    <mergeCell ref="E4:E5"/>
    <mergeCell ref="A66:C66"/>
    <mergeCell ref="A33:C33"/>
    <mergeCell ref="A39:C39"/>
    <mergeCell ref="A52:C52"/>
    <mergeCell ref="A59:C59"/>
    <mergeCell ref="A63:C63"/>
    <mergeCell ref="F4:F5"/>
    <mergeCell ref="G4:G5"/>
    <mergeCell ref="H4:H5"/>
    <mergeCell ref="S4:V4"/>
    <mergeCell ref="L4:L5"/>
    <mergeCell ref="J4:J5"/>
    <mergeCell ref="I4:I5"/>
    <mergeCell ref="K4:K5"/>
    <mergeCell ref="M4:Q4"/>
  </mergeCells>
  <printOptions horizont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landscape" pageOrder="overThenDown" paperSize="9" scale="74" r:id="rId3"/>
  <rowBreaks count="1" manualBreakCount="1">
    <brk id="47" max="22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21" sqref="M21"/>
    </sheetView>
  </sheetViews>
  <sheetFormatPr defaultColWidth="9.00390625" defaultRowHeight="13.5"/>
  <cols>
    <col min="1" max="1" width="10.00390625" style="51" customWidth="1"/>
    <col min="2" max="2" width="5.75390625" style="51" bestFit="1" customWidth="1"/>
    <col min="3" max="3" width="4.50390625" style="51" customWidth="1"/>
    <col min="4" max="4" width="5.75390625" style="51" bestFit="1" customWidth="1"/>
    <col min="5" max="20" width="4.75390625" style="51" customWidth="1"/>
    <col min="21" max="16384" width="9.00390625" style="51" customWidth="1"/>
  </cols>
  <sheetData>
    <row r="1" spans="1:11" ht="17.25">
      <c r="A1" s="175" t="s">
        <v>514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6:20" ht="13.5" customHeight="1" thickBot="1">
      <c r="P2" s="157"/>
      <c r="Q2" s="157"/>
      <c r="R2" s="157"/>
      <c r="S2" s="157"/>
      <c r="T2" s="173" t="s">
        <v>71</v>
      </c>
    </row>
    <row r="3" spans="1:20" ht="21" customHeight="1" thickTop="1">
      <c r="A3" s="172"/>
      <c r="B3" s="171" t="s">
        <v>513</v>
      </c>
      <c r="C3" s="171"/>
      <c r="D3" s="171"/>
      <c r="E3" s="171" t="s">
        <v>512</v>
      </c>
      <c r="F3" s="171"/>
      <c r="G3" s="171" t="s">
        <v>511</v>
      </c>
      <c r="H3" s="171"/>
      <c r="I3" s="171" t="s">
        <v>510</v>
      </c>
      <c r="J3" s="171"/>
      <c r="K3" s="171" t="s">
        <v>509</v>
      </c>
      <c r="L3" s="171"/>
      <c r="M3" s="171" t="s">
        <v>508</v>
      </c>
      <c r="N3" s="171"/>
      <c r="O3" s="171" t="s">
        <v>468</v>
      </c>
      <c r="P3" s="171"/>
      <c r="Q3" s="171" t="s">
        <v>467</v>
      </c>
      <c r="R3" s="170"/>
      <c r="S3" s="171" t="s">
        <v>507</v>
      </c>
      <c r="T3" s="170"/>
    </row>
    <row r="4" spans="1:20" ht="21" customHeight="1">
      <c r="A4" s="169"/>
      <c r="B4" s="168" t="s">
        <v>426</v>
      </c>
      <c r="C4" s="168" t="s">
        <v>506</v>
      </c>
      <c r="D4" s="168" t="s">
        <v>505</v>
      </c>
      <c r="E4" s="168" t="s">
        <v>506</v>
      </c>
      <c r="F4" s="168" t="s">
        <v>505</v>
      </c>
      <c r="G4" s="168" t="s">
        <v>506</v>
      </c>
      <c r="H4" s="168" t="s">
        <v>505</v>
      </c>
      <c r="I4" s="168" t="s">
        <v>506</v>
      </c>
      <c r="J4" s="168" t="s">
        <v>505</v>
      </c>
      <c r="K4" s="168" t="s">
        <v>506</v>
      </c>
      <c r="L4" s="168" t="s">
        <v>505</v>
      </c>
      <c r="M4" s="168" t="s">
        <v>506</v>
      </c>
      <c r="N4" s="168" t="s">
        <v>505</v>
      </c>
      <c r="O4" s="168" t="s">
        <v>506</v>
      </c>
      <c r="P4" s="168" t="s">
        <v>505</v>
      </c>
      <c r="Q4" s="168" t="s">
        <v>506</v>
      </c>
      <c r="R4" s="167" t="s">
        <v>505</v>
      </c>
      <c r="S4" s="168" t="s">
        <v>506</v>
      </c>
      <c r="T4" s="167" t="s">
        <v>505</v>
      </c>
    </row>
    <row r="5" spans="1:20" ht="21" customHeight="1">
      <c r="A5" s="140" t="s">
        <v>504</v>
      </c>
      <c r="B5" s="160">
        <v>70</v>
      </c>
      <c r="C5" s="159">
        <v>12</v>
      </c>
      <c r="D5" s="159">
        <v>58</v>
      </c>
      <c r="E5" s="159">
        <v>0</v>
      </c>
      <c r="F5" s="159">
        <v>0</v>
      </c>
      <c r="G5" s="159" t="s">
        <v>22</v>
      </c>
      <c r="H5" s="166">
        <v>10</v>
      </c>
      <c r="I5" s="159">
        <v>3</v>
      </c>
      <c r="J5" s="159">
        <v>22</v>
      </c>
      <c r="K5" s="159">
        <v>5</v>
      </c>
      <c r="L5" s="159">
        <v>15</v>
      </c>
      <c r="M5" s="159">
        <v>3</v>
      </c>
      <c r="N5" s="159">
        <v>10</v>
      </c>
      <c r="O5" s="159">
        <v>1</v>
      </c>
      <c r="P5" s="159">
        <v>0</v>
      </c>
      <c r="Q5" s="159" t="s">
        <v>22</v>
      </c>
      <c r="R5" s="159">
        <v>0</v>
      </c>
      <c r="S5" s="159">
        <v>0</v>
      </c>
      <c r="T5" s="159">
        <v>1</v>
      </c>
    </row>
    <row r="6" spans="1:20" ht="9.75" customHeight="1">
      <c r="A6" s="139"/>
      <c r="B6" s="151" t="s">
        <v>502</v>
      </c>
      <c r="C6" s="150" t="s">
        <v>502</v>
      </c>
      <c r="D6" s="150" t="s">
        <v>502</v>
      </c>
      <c r="E6" s="150" t="s">
        <v>502</v>
      </c>
      <c r="F6" s="150" t="s">
        <v>502</v>
      </c>
      <c r="G6" s="150" t="s">
        <v>502</v>
      </c>
      <c r="H6" s="150" t="s">
        <v>502</v>
      </c>
      <c r="I6" s="150" t="s">
        <v>502</v>
      </c>
      <c r="J6" s="150" t="s">
        <v>502</v>
      </c>
      <c r="K6" s="150" t="s">
        <v>502</v>
      </c>
      <c r="L6" s="150" t="s">
        <v>502</v>
      </c>
      <c r="M6" s="150" t="s">
        <v>502</v>
      </c>
      <c r="N6" s="150" t="s">
        <v>502</v>
      </c>
      <c r="O6" s="150" t="s">
        <v>502</v>
      </c>
      <c r="P6" s="150" t="s">
        <v>502</v>
      </c>
      <c r="Q6" s="150" t="s">
        <v>502</v>
      </c>
      <c r="R6" s="150" t="s">
        <v>502</v>
      </c>
      <c r="S6" s="150" t="s">
        <v>502</v>
      </c>
      <c r="T6" s="150" t="s">
        <v>502</v>
      </c>
    </row>
    <row r="7" spans="1:20" ht="27" customHeight="1">
      <c r="A7" s="165" t="s">
        <v>503</v>
      </c>
      <c r="B7" s="151">
        <v>17</v>
      </c>
      <c r="C7" s="150">
        <v>1</v>
      </c>
      <c r="D7" s="150">
        <v>16</v>
      </c>
      <c r="E7" s="150">
        <v>0</v>
      </c>
      <c r="F7" s="150">
        <v>0</v>
      </c>
      <c r="G7" s="150">
        <v>0</v>
      </c>
      <c r="H7" s="150">
        <v>4</v>
      </c>
      <c r="I7" s="150">
        <v>1</v>
      </c>
      <c r="J7" s="150">
        <v>6</v>
      </c>
      <c r="K7" s="150">
        <v>0</v>
      </c>
      <c r="L7" s="150">
        <v>3</v>
      </c>
      <c r="M7" s="150">
        <v>0</v>
      </c>
      <c r="N7" s="150">
        <v>3</v>
      </c>
      <c r="O7" s="150">
        <v>0</v>
      </c>
      <c r="P7" s="150">
        <v>0</v>
      </c>
      <c r="Q7" s="150">
        <v>0</v>
      </c>
      <c r="R7" s="150">
        <v>0</v>
      </c>
      <c r="S7" s="150">
        <v>0</v>
      </c>
      <c r="T7" s="150">
        <v>0</v>
      </c>
    </row>
    <row r="8" spans="1:20" ht="9.75" customHeight="1">
      <c r="A8" s="165"/>
      <c r="B8" s="151" t="s">
        <v>502</v>
      </c>
      <c r="C8" s="150" t="s">
        <v>502</v>
      </c>
      <c r="D8" s="150" t="s">
        <v>502</v>
      </c>
      <c r="E8" s="150" t="s">
        <v>502</v>
      </c>
      <c r="F8" s="150" t="s">
        <v>502</v>
      </c>
      <c r="G8" s="150" t="s">
        <v>502</v>
      </c>
      <c r="H8" s="150" t="s">
        <v>502</v>
      </c>
      <c r="I8" s="150" t="s">
        <v>502</v>
      </c>
      <c r="J8" s="150" t="s">
        <v>502</v>
      </c>
      <c r="K8" s="150" t="s">
        <v>502</v>
      </c>
      <c r="L8" s="150" t="s">
        <v>502</v>
      </c>
      <c r="M8" s="150" t="s">
        <v>502</v>
      </c>
      <c r="N8" s="150" t="s">
        <v>502</v>
      </c>
      <c r="O8" s="150" t="s">
        <v>502</v>
      </c>
      <c r="P8" s="150" t="s">
        <v>502</v>
      </c>
      <c r="Q8" s="150" t="s">
        <v>502</v>
      </c>
      <c r="R8" s="150" t="s">
        <v>502</v>
      </c>
      <c r="S8" s="150" t="s">
        <v>502</v>
      </c>
      <c r="T8" s="150" t="s">
        <v>502</v>
      </c>
    </row>
    <row r="9" spans="1:20" ht="28.5" customHeight="1">
      <c r="A9" s="164" t="s">
        <v>501</v>
      </c>
      <c r="B9" s="147">
        <v>53</v>
      </c>
      <c r="C9" s="136">
        <v>11</v>
      </c>
      <c r="D9" s="136">
        <v>42</v>
      </c>
      <c r="E9" s="136">
        <v>0</v>
      </c>
      <c r="F9" s="136">
        <v>0</v>
      </c>
      <c r="G9" s="136">
        <v>0</v>
      </c>
      <c r="H9" s="136">
        <v>6</v>
      </c>
      <c r="I9" s="136">
        <v>2</v>
      </c>
      <c r="J9" s="136">
        <v>16</v>
      </c>
      <c r="K9" s="136">
        <v>5</v>
      </c>
      <c r="L9" s="136">
        <v>12</v>
      </c>
      <c r="M9" s="136">
        <v>3</v>
      </c>
      <c r="N9" s="136">
        <v>7</v>
      </c>
      <c r="O9" s="136">
        <v>1</v>
      </c>
      <c r="P9" s="136">
        <v>0</v>
      </c>
      <c r="Q9" s="136">
        <v>0</v>
      </c>
      <c r="R9" s="136">
        <v>0</v>
      </c>
      <c r="S9" s="136">
        <v>0</v>
      </c>
      <c r="T9" s="136">
        <v>1</v>
      </c>
    </row>
    <row r="10" ht="13.5">
      <c r="A10" s="51" t="s">
        <v>500</v>
      </c>
    </row>
  </sheetData>
  <sheetProtection/>
  <mergeCells count="10">
    <mergeCell ref="A3:A4"/>
    <mergeCell ref="B3:D3"/>
    <mergeCell ref="E3:F3"/>
    <mergeCell ref="G3:H3"/>
    <mergeCell ref="S3:T3"/>
    <mergeCell ref="I3:J3"/>
    <mergeCell ref="Q3:R3"/>
    <mergeCell ref="K3:L3"/>
    <mergeCell ref="M3:N3"/>
    <mergeCell ref="O3:P3"/>
  </mergeCells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6" sqref="E6"/>
    </sheetView>
  </sheetViews>
  <sheetFormatPr defaultColWidth="9.00390625" defaultRowHeight="13.5"/>
  <cols>
    <col min="1" max="1" width="19.875" style="51" customWidth="1"/>
    <col min="2" max="2" width="8.00390625" style="51" customWidth="1"/>
    <col min="3" max="3" width="9.125" style="51" customWidth="1"/>
    <col min="4" max="6" width="8.50390625" style="51" bestFit="1" customWidth="1"/>
    <col min="7" max="9" width="7.375" style="51" customWidth="1"/>
    <col min="10" max="10" width="8.25390625" style="51" customWidth="1"/>
    <col min="11" max="11" width="8.75390625" style="51" customWidth="1"/>
    <col min="12" max="16384" width="9.00390625" style="51" customWidth="1"/>
  </cols>
  <sheetData>
    <row r="1" ht="17.25">
      <c r="A1" s="163" t="s">
        <v>499</v>
      </c>
    </row>
    <row r="2" spans="1:11" ht="15" thickBot="1">
      <c r="A2" s="162"/>
      <c r="J2" s="157"/>
      <c r="K2" s="74" t="s">
        <v>498</v>
      </c>
    </row>
    <row r="3" spans="1:11" ht="22.5" customHeight="1" thickTop="1">
      <c r="A3" s="143"/>
      <c r="B3" s="142" t="s">
        <v>475</v>
      </c>
      <c r="C3" s="142" t="s">
        <v>474</v>
      </c>
      <c r="D3" s="142" t="s">
        <v>497</v>
      </c>
      <c r="E3" s="142" t="s">
        <v>496</v>
      </c>
      <c r="F3" s="142" t="s">
        <v>495</v>
      </c>
      <c r="G3" s="142" t="s">
        <v>494</v>
      </c>
      <c r="H3" s="142" t="s">
        <v>493</v>
      </c>
      <c r="I3" s="142" t="s">
        <v>492</v>
      </c>
      <c r="J3" s="141" t="s">
        <v>467</v>
      </c>
      <c r="K3" s="141" t="s">
        <v>466</v>
      </c>
    </row>
    <row r="4" spans="1:12" ht="22.5" customHeight="1">
      <c r="A4" s="161" t="s">
        <v>491</v>
      </c>
      <c r="B4" s="160">
        <v>2414</v>
      </c>
      <c r="C4" s="159">
        <v>231</v>
      </c>
      <c r="D4" s="159">
        <v>539</v>
      </c>
      <c r="E4" s="159">
        <v>445</v>
      </c>
      <c r="F4" s="159">
        <v>491</v>
      </c>
      <c r="G4" s="159">
        <v>470</v>
      </c>
      <c r="H4" s="159">
        <v>213</v>
      </c>
      <c r="I4" s="159">
        <v>25</v>
      </c>
      <c r="J4" s="159">
        <v>0</v>
      </c>
      <c r="K4" s="159">
        <v>0</v>
      </c>
      <c r="L4" s="77"/>
    </row>
    <row r="5" spans="1:12" ht="22.5" customHeight="1">
      <c r="A5" s="139" t="s">
        <v>490</v>
      </c>
      <c r="B5" s="151">
        <v>2411</v>
      </c>
      <c r="C5" s="150">
        <v>229</v>
      </c>
      <c r="D5" s="150">
        <v>539</v>
      </c>
      <c r="E5" s="150">
        <v>445</v>
      </c>
      <c r="F5" s="150">
        <v>491</v>
      </c>
      <c r="G5" s="150">
        <v>469</v>
      </c>
      <c r="H5" s="150">
        <v>213</v>
      </c>
      <c r="I5" s="150">
        <v>25</v>
      </c>
      <c r="J5" s="150">
        <v>0</v>
      </c>
      <c r="K5" s="150">
        <v>0</v>
      </c>
      <c r="L5" s="77"/>
    </row>
    <row r="6" spans="1:11" ht="22.5" customHeight="1">
      <c r="A6" s="139" t="s">
        <v>489</v>
      </c>
      <c r="B6" s="151">
        <v>3</v>
      </c>
      <c r="C6" s="150">
        <v>2</v>
      </c>
      <c r="D6" s="150">
        <v>0</v>
      </c>
      <c r="E6" s="150">
        <v>0</v>
      </c>
      <c r="F6" s="150">
        <v>0</v>
      </c>
      <c r="G6" s="150">
        <v>1</v>
      </c>
      <c r="H6" s="150">
        <v>0</v>
      </c>
      <c r="I6" s="150">
        <v>0</v>
      </c>
      <c r="J6" s="150">
        <v>0</v>
      </c>
      <c r="K6" s="150">
        <v>0</v>
      </c>
    </row>
    <row r="7" spans="1:11" ht="22.5" customHeight="1">
      <c r="A7" s="137" t="s">
        <v>488</v>
      </c>
      <c r="B7" s="147">
        <v>0</v>
      </c>
      <c r="C7" s="136">
        <v>0</v>
      </c>
      <c r="D7" s="136">
        <v>0</v>
      </c>
      <c r="E7" s="136">
        <v>0</v>
      </c>
      <c r="F7" s="136">
        <v>0</v>
      </c>
      <c r="G7" s="136">
        <v>0</v>
      </c>
      <c r="H7" s="136">
        <v>0</v>
      </c>
      <c r="I7" s="136">
        <v>0</v>
      </c>
      <c r="J7" s="136">
        <v>0</v>
      </c>
      <c r="K7" s="136">
        <v>0</v>
      </c>
    </row>
    <row r="8" ht="13.5">
      <c r="A8" s="51" t="s">
        <v>28</v>
      </c>
    </row>
    <row r="9" ht="18" customHeight="1">
      <c r="K9" s="52"/>
    </row>
  </sheetData>
  <sheetProtection/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V20" sqref="V20"/>
    </sheetView>
  </sheetViews>
  <sheetFormatPr defaultColWidth="9.00390625" defaultRowHeight="13.5"/>
  <cols>
    <col min="1" max="1" width="1.625" style="51" customWidth="1"/>
    <col min="2" max="2" width="19.875" style="51" customWidth="1"/>
    <col min="3" max="3" width="1.625" style="51" customWidth="1"/>
    <col min="4" max="4" width="8.00390625" style="51" customWidth="1"/>
    <col min="5" max="5" width="9.125" style="51" customWidth="1"/>
    <col min="6" max="8" width="8.50390625" style="51" bestFit="1" customWidth="1"/>
    <col min="9" max="11" width="7.375" style="51" customWidth="1"/>
    <col min="12" max="12" width="8.25390625" style="51" customWidth="1"/>
    <col min="13" max="13" width="8.75390625" style="51" customWidth="1"/>
    <col min="14" max="16384" width="9.00390625" style="51" customWidth="1"/>
  </cols>
  <sheetData>
    <row r="1" spans="1:13" ht="17.25">
      <c r="A1" s="146" t="s">
        <v>487</v>
      </c>
      <c r="B1" s="158"/>
      <c r="C1" s="158"/>
      <c r="M1" s="52"/>
    </row>
    <row r="2" spans="1:13" ht="18" customHeight="1" thickBot="1">
      <c r="A2" s="145"/>
      <c r="B2" s="145"/>
      <c r="C2" s="145"/>
      <c r="L2" s="157"/>
      <c r="M2" s="74" t="s">
        <v>476</v>
      </c>
    </row>
    <row r="3" spans="1:13" ht="21" customHeight="1" thickTop="1">
      <c r="A3" s="156"/>
      <c r="B3" s="156"/>
      <c r="C3" s="156"/>
      <c r="D3" s="142" t="s">
        <v>475</v>
      </c>
      <c r="E3" s="142" t="s">
        <v>474</v>
      </c>
      <c r="F3" s="142" t="s">
        <v>473</v>
      </c>
      <c r="G3" s="142" t="s">
        <v>472</v>
      </c>
      <c r="H3" s="142" t="s">
        <v>471</v>
      </c>
      <c r="I3" s="142" t="s">
        <v>470</v>
      </c>
      <c r="J3" s="142" t="s">
        <v>486</v>
      </c>
      <c r="K3" s="142" t="s">
        <v>485</v>
      </c>
      <c r="L3" s="141" t="s">
        <v>467</v>
      </c>
      <c r="M3" s="141" t="s">
        <v>466</v>
      </c>
    </row>
    <row r="4" spans="1:13" ht="21" customHeight="1">
      <c r="A4" s="155"/>
      <c r="B4" s="154" t="s">
        <v>484</v>
      </c>
      <c r="C4" s="152"/>
      <c r="D4" s="151">
        <v>2414</v>
      </c>
      <c r="E4" s="138">
        <v>231</v>
      </c>
      <c r="F4" s="138">
        <v>539</v>
      </c>
      <c r="G4" s="138">
        <v>445</v>
      </c>
      <c r="H4" s="138">
        <v>491</v>
      </c>
      <c r="I4" s="138">
        <v>470</v>
      </c>
      <c r="J4" s="138">
        <v>213</v>
      </c>
      <c r="K4" s="138">
        <v>25</v>
      </c>
      <c r="L4" s="138">
        <v>0</v>
      </c>
      <c r="M4" s="150">
        <v>0</v>
      </c>
    </row>
    <row r="5" spans="1:13" ht="21" customHeight="1">
      <c r="A5" s="152"/>
      <c r="B5" s="153" t="s">
        <v>483</v>
      </c>
      <c r="C5" s="152"/>
      <c r="D5" s="151">
        <v>1102</v>
      </c>
      <c r="E5" s="138">
        <v>77</v>
      </c>
      <c r="F5" s="138">
        <v>240</v>
      </c>
      <c r="G5" s="138">
        <v>208</v>
      </c>
      <c r="H5" s="138">
        <v>216</v>
      </c>
      <c r="I5" s="138">
        <v>225</v>
      </c>
      <c r="J5" s="138">
        <v>122</v>
      </c>
      <c r="K5" s="138">
        <v>14</v>
      </c>
      <c r="L5" s="138">
        <v>0</v>
      </c>
      <c r="M5" s="150">
        <v>0</v>
      </c>
    </row>
    <row r="6" spans="1:13" ht="21" customHeight="1">
      <c r="A6" s="152"/>
      <c r="B6" s="153" t="s">
        <v>482</v>
      </c>
      <c r="C6" s="152"/>
      <c r="D6" s="151">
        <v>1177</v>
      </c>
      <c r="E6" s="138">
        <v>133</v>
      </c>
      <c r="F6" s="138">
        <v>274</v>
      </c>
      <c r="G6" s="138">
        <v>213</v>
      </c>
      <c r="H6" s="138">
        <v>242</v>
      </c>
      <c r="I6" s="138">
        <v>221</v>
      </c>
      <c r="J6" s="138">
        <v>84</v>
      </c>
      <c r="K6" s="138">
        <v>10</v>
      </c>
      <c r="L6" s="138">
        <v>0</v>
      </c>
      <c r="M6" s="150">
        <v>0</v>
      </c>
    </row>
    <row r="7" spans="1:13" ht="21" customHeight="1">
      <c r="A7" s="152"/>
      <c r="B7" s="153" t="s">
        <v>481</v>
      </c>
      <c r="C7" s="152"/>
      <c r="D7" s="151">
        <v>49</v>
      </c>
      <c r="E7" s="138">
        <v>8</v>
      </c>
      <c r="F7" s="138">
        <v>12</v>
      </c>
      <c r="G7" s="138">
        <v>10</v>
      </c>
      <c r="H7" s="138">
        <v>6</v>
      </c>
      <c r="I7" s="138">
        <v>10</v>
      </c>
      <c r="J7" s="138">
        <v>2</v>
      </c>
      <c r="K7" s="138">
        <v>1</v>
      </c>
      <c r="L7" s="138">
        <v>0</v>
      </c>
      <c r="M7" s="150">
        <v>0</v>
      </c>
    </row>
    <row r="8" spans="1:13" ht="21" customHeight="1">
      <c r="A8" s="152"/>
      <c r="B8" s="153" t="s">
        <v>480</v>
      </c>
      <c r="C8" s="152"/>
      <c r="D8" s="151">
        <v>50</v>
      </c>
      <c r="E8" s="138">
        <v>9</v>
      </c>
      <c r="F8" s="138">
        <v>6</v>
      </c>
      <c r="G8" s="138">
        <v>8</v>
      </c>
      <c r="H8" s="138">
        <v>15</v>
      </c>
      <c r="I8" s="138">
        <v>7</v>
      </c>
      <c r="J8" s="138">
        <v>5</v>
      </c>
      <c r="K8" s="138">
        <v>0</v>
      </c>
      <c r="L8" s="138">
        <v>0</v>
      </c>
      <c r="M8" s="150">
        <v>0</v>
      </c>
    </row>
    <row r="9" spans="1:13" ht="21" customHeight="1">
      <c r="A9" s="152"/>
      <c r="B9" s="153" t="s">
        <v>479</v>
      </c>
      <c r="C9" s="152"/>
      <c r="D9" s="151">
        <v>35</v>
      </c>
      <c r="E9" s="138">
        <v>4</v>
      </c>
      <c r="F9" s="138">
        <v>7</v>
      </c>
      <c r="G9" s="138">
        <v>6</v>
      </c>
      <c r="H9" s="138">
        <v>12</v>
      </c>
      <c r="I9" s="138">
        <v>6</v>
      </c>
      <c r="J9" s="138">
        <v>0</v>
      </c>
      <c r="K9" s="138">
        <v>0</v>
      </c>
      <c r="L9" s="138">
        <v>0</v>
      </c>
      <c r="M9" s="150">
        <v>0</v>
      </c>
    </row>
    <row r="10" spans="1:13" ht="21" customHeight="1">
      <c r="A10" s="148"/>
      <c r="B10" s="149" t="s">
        <v>478</v>
      </c>
      <c r="C10" s="148"/>
      <c r="D10" s="147">
        <v>1</v>
      </c>
      <c r="E10" s="136">
        <v>0</v>
      </c>
      <c r="F10" s="136">
        <v>0</v>
      </c>
      <c r="G10" s="136">
        <v>0</v>
      </c>
      <c r="H10" s="136">
        <v>0</v>
      </c>
      <c r="I10" s="136">
        <v>1</v>
      </c>
      <c r="J10" s="136">
        <v>0</v>
      </c>
      <c r="K10" s="136">
        <v>0</v>
      </c>
      <c r="L10" s="136">
        <v>0</v>
      </c>
      <c r="M10" s="136">
        <v>0</v>
      </c>
    </row>
    <row r="11" spans="1:4" ht="13.5">
      <c r="A11" s="51" t="s">
        <v>28</v>
      </c>
      <c r="D11" s="77"/>
    </row>
  </sheetData>
  <sheetProtection/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12.75390625" style="51" customWidth="1"/>
    <col min="2" max="3" width="9.00390625" style="51" customWidth="1"/>
    <col min="4" max="4" width="9.125" style="51" bestFit="1" customWidth="1"/>
    <col min="5" max="5" width="9.00390625" style="51" customWidth="1"/>
    <col min="6" max="6" width="9.125" style="51" bestFit="1" customWidth="1"/>
    <col min="7" max="16384" width="9.00390625" style="51" customWidth="1"/>
  </cols>
  <sheetData>
    <row r="1" spans="1:11" ht="17.25">
      <c r="A1" s="146" t="s">
        <v>477</v>
      </c>
      <c r="K1" s="52"/>
    </row>
    <row r="2" spans="1:11" ht="15.75" thickBot="1">
      <c r="A2" s="145"/>
      <c r="J2" s="144" t="s">
        <v>476</v>
      </c>
      <c r="K2" s="144"/>
    </row>
    <row r="3" spans="1:11" ht="19.5" customHeight="1" thickTop="1">
      <c r="A3" s="143"/>
      <c r="B3" s="142" t="s">
        <v>475</v>
      </c>
      <c r="C3" s="142" t="s">
        <v>474</v>
      </c>
      <c r="D3" s="142" t="s">
        <v>473</v>
      </c>
      <c r="E3" s="142" t="s">
        <v>472</v>
      </c>
      <c r="F3" s="142" t="s">
        <v>471</v>
      </c>
      <c r="G3" s="142" t="s">
        <v>470</v>
      </c>
      <c r="H3" s="142" t="s">
        <v>469</v>
      </c>
      <c r="I3" s="142" t="s">
        <v>468</v>
      </c>
      <c r="J3" s="141" t="s">
        <v>467</v>
      </c>
      <c r="K3" s="141" t="s">
        <v>466</v>
      </c>
    </row>
    <row r="4" spans="1:11" ht="18" customHeight="1">
      <c r="A4" s="140" t="s">
        <v>465</v>
      </c>
      <c r="B4" s="138">
        <v>2414</v>
      </c>
      <c r="C4" s="138">
        <v>231</v>
      </c>
      <c r="D4" s="138">
        <v>539</v>
      </c>
      <c r="E4" s="138">
        <v>445</v>
      </c>
      <c r="F4" s="138">
        <v>491</v>
      </c>
      <c r="G4" s="138">
        <v>470</v>
      </c>
      <c r="H4" s="138">
        <v>213</v>
      </c>
      <c r="I4" s="138">
        <v>25</v>
      </c>
      <c r="J4" s="138">
        <v>0</v>
      </c>
      <c r="K4" s="138">
        <v>0</v>
      </c>
    </row>
    <row r="5" spans="1:11" ht="18" customHeight="1">
      <c r="A5" s="139" t="s">
        <v>464</v>
      </c>
      <c r="B5" s="138">
        <v>580</v>
      </c>
      <c r="C5" s="138">
        <v>42</v>
      </c>
      <c r="D5" s="138">
        <v>121</v>
      </c>
      <c r="E5" s="138">
        <v>119</v>
      </c>
      <c r="F5" s="138">
        <v>124</v>
      </c>
      <c r="G5" s="138">
        <v>112</v>
      </c>
      <c r="H5" s="138">
        <v>58</v>
      </c>
      <c r="I5" s="138">
        <v>4</v>
      </c>
      <c r="J5" s="138">
        <v>0</v>
      </c>
      <c r="K5" s="138">
        <v>0</v>
      </c>
    </row>
    <row r="6" spans="1:11" ht="18" customHeight="1">
      <c r="A6" s="139" t="s">
        <v>463</v>
      </c>
      <c r="B6" s="138">
        <v>103</v>
      </c>
      <c r="C6" s="138">
        <v>12</v>
      </c>
      <c r="D6" s="138">
        <v>18</v>
      </c>
      <c r="E6" s="138">
        <v>17</v>
      </c>
      <c r="F6" s="138">
        <v>26</v>
      </c>
      <c r="G6" s="138">
        <v>22</v>
      </c>
      <c r="H6" s="138">
        <v>6</v>
      </c>
      <c r="I6" s="138">
        <v>2</v>
      </c>
      <c r="J6" s="138">
        <v>0</v>
      </c>
      <c r="K6" s="138">
        <v>0</v>
      </c>
    </row>
    <row r="7" spans="1:11" ht="18" customHeight="1">
      <c r="A7" s="139" t="s">
        <v>65</v>
      </c>
      <c r="B7" s="138">
        <v>453</v>
      </c>
      <c r="C7" s="138">
        <v>47</v>
      </c>
      <c r="D7" s="138">
        <v>109</v>
      </c>
      <c r="E7" s="138">
        <v>88</v>
      </c>
      <c r="F7" s="138">
        <v>70</v>
      </c>
      <c r="G7" s="138">
        <v>90</v>
      </c>
      <c r="H7" s="138">
        <v>42</v>
      </c>
      <c r="I7" s="138">
        <v>7</v>
      </c>
      <c r="J7" s="138">
        <v>0</v>
      </c>
      <c r="K7" s="138">
        <v>0</v>
      </c>
    </row>
    <row r="8" spans="1:11" ht="18" customHeight="1">
      <c r="A8" s="139" t="s">
        <v>67</v>
      </c>
      <c r="B8" s="138">
        <v>622</v>
      </c>
      <c r="C8" s="138">
        <v>66</v>
      </c>
      <c r="D8" s="138">
        <v>151</v>
      </c>
      <c r="E8" s="138">
        <v>110</v>
      </c>
      <c r="F8" s="138">
        <v>129</v>
      </c>
      <c r="G8" s="138">
        <v>122</v>
      </c>
      <c r="H8" s="138">
        <v>40</v>
      </c>
      <c r="I8" s="138">
        <v>4</v>
      </c>
      <c r="J8" s="138">
        <v>0</v>
      </c>
      <c r="K8" s="138">
        <v>0</v>
      </c>
    </row>
    <row r="9" spans="1:11" ht="18" customHeight="1">
      <c r="A9" s="139" t="s">
        <v>462</v>
      </c>
      <c r="B9" s="138">
        <v>2</v>
      </c>
      <c r="C9" s="138">
        <v>0</v>
      </c>
      <c r="D9" s="138">
        <v>0</v>
      </c>
      <c r="E9" s="138">
        <v>0</v>
      </c>
      <c r="F9" s="138">
        <v>0</v>
      </c>
      <c r="G9" s="138">
        <v>2</v>
      </c>
      <c r="H9" s="138">
        <v>0</v>
      </c>
      <c r="I9" s="138">
        <v>0</v>
      </c>
      <c r="J9" s="138">
        <v>0</v>
      </c>
      <c r="K9" s="138">
        <v>0</v>
      </c>
    </row>
    <row r="10" spans="1:11" ht="18" customHeight="1">
      <c r="A10" s="139" t="s">
        <v>461</v>
      </c>
      <c r="B10" s="138">
        <v>19</v>
      </c>
      <c r="C10" s="138">
        <v>3</v>
      </c>
      <c r="D10" s="138">
        <v>2</v>
      </c>
      <c r="E10" s="138">
        <v>6</v>
      </c>
      <c r="F10" s="138">
        <v>5</v>
      </c>
      <c r="G10" s="138">
        <v>3</v>
      </c>
      <c r="H10" s="138">
        <v>0</v>
      </c>
      <c r="I10" s="138">
        <v>0</v>
      </c>
      <c r="J10" s="138">
        <v>0</v>
      </c>
      <c r="K10" s="138">
        <v>0</v>
      </c>
    </row>
    <row r="11" spans="1:11" ht="18" customHeight="1">
      <c r="A11" s="139" t="s">
        <v>460</v>
      </c>
      <c r="B11" s="138">
        <v>49</v>
      </c>
      <c r="C11" s="138">
        <v>1</v>
      </c>
      <c r="D11" s="138">
        <v>11</v>
      </c>
      <c r="E11" s="138">
        <v>9</v>
      </c>
      <c r="F11" s="138">
        <v>11</v>
      </c>
      <c r="G11" s="138">
        <v>8</v>
      </c>
      <c r="H11" s="138">
        <v>9</v>
      </c>
      <c r="I11" s="138">
        <v>0</v>
      </c>
      <c r="J11" s="138">
        <v>0</v>
      </c>
      <c r="K11" s="138">
        <v>0</v>
      </c>
    </row>
    <row r="12" spans="1:11" ht="18" customHeight="1">
      <c r="A12" s="139" t="s">
        <v>459</v>
      </c>
      <c r="B12" s="138">
        <v>2</v>
      </c>
      <c r="C12" s="138" t="s">
        <v>458</v>
      </c>
      <c r="D12" s="138">
        <v>0</v>
      </c>
      <c r="E12" s="138">
        <v>0</v>
      </c>
      <c r="F12" s="138">
        <v>1</v>
      </c>
      <c r="G12" s="138">
        <v>0</v>
      </c>
      <c r="H12" s="138">
        <v>1</v>
      </c>
      <c r="I12" s="138">
        <v>0</v>
      </c>
      <c r="J12" s="138">
        <v>0</v>
      </c>
      <c r="K12" s="138">
        <v>0</v>
      </c>
    </row>
    <row r="13" spans="1:11" ht="18" customHeight="1">
      <c r="A13" s="139" t="s">
        <v>60</v>
      </c>
      <c r="B13" s="138">
        <v>46</v>
      </c>
      <c r="C13" s="138">
        <v>6</v>
      </c>
      <c r="D13" s="138">
        <v>7</v>
      </c>
      <c r="E13" s="138">
        <v>7</v>
      </c>
      <c r="F13" s="138">
        <v>10</v>
      </c>
      <c r="G13" s="138">
        <v>8</v>
      </c>
      <c r="H13" s="138">
        <v>8</v>
      </c>
      <c r="I13" s="138">
        <v>0</v>
      </c>
      <c r="J13" s="138">
        <v>0</v>
      </c>
      <c r="K13" s="138">
        <v>0</v>
      </c>
    </row>
    <row r="14" spans="1:11" ht="18" customHeight="1">
      <c r="A14" s="139" t="s">
        <v>457</v>
      </c>
      <c r="B14" s="138">
        <v>239</v>
      </c>
      <c r="C14" s="138">
        <v>24</v>
      </c>
      <c r="D14" s="138">
        <v>51</v>
      </c>
      <c r="E14" s="138">
        <v>40</v>
      </c>
      <c r="F14" s="138">
        <v>48</v>
      </c>
      <c r="G14" s="138">
        <v>53</v>
      </c>
      <c r="H14" s="138">
        <v>19</v>
      </c>
      <c r="I14" s="138">
        <v>4</v>
      </c>
      <c r="J14" s="138">
        <v>0</v>
      </c>
      <c r="K14" s="138">
        <v>0</v>
      </c>
    </row>
    <row r="15" spans="1:11" ht="18" customHeight="1">
      <c r="A15" s="139" t="s">
        <v>456</v>
      </c>
      <c r="B15" s="138">
        <v>239</v>
      </c>
      <c r="C15" s="138">
        <v>23</v>
      </c>
      <c r="D15" s="138">
        <v>56</v>
      </c>
      <c r="E15" s="138">
        <v>45</v>
      </c>
      <c r="F15" s="138">
        <v>51</v>
      </c>
      <c r="G15" s="138">
        <v>40</v>
      </c>
      <c r="H15" s="138">
        <v>22</v>
      </c>
      <c r="I15" s="138">
        <v>2</v>
      </c>
      <c r="J15" s="138">
        <v>0</v>
      </c>
      <c r="K15" s="138">
        <v>0</v>
      </c>
    </row>
    <row r="16" spans="1:11" ht="18" customHeight="1">
      <c r="A16" s="137" t="s">
        <v>455</v>
      </c>
      <c r="B16" s="136">
        <v>60</v>
      </c>
      <c r="C16" s="136">
        <v>7</v>
      </c>
      <c r="D16" s="136">
        <v>13</v>
      </c>
      <c r="E16" s="136">
        <v>4</v>
      </c>
      <c r="F16" s="136">
        <v>16</v>
      </c>
      <c r="G16" s="136">
        <v>10</v>
      </c>
      <c r="H16" s="136">
        <v>8</v>
      </c>
      <c r="I16" s="136">
        <v>2</v>
      </c>
      <c r="J16" s="136">
        <v>0</v>
      </c>
      <c r="K16" s="136">
        <v>0</v>
      </c>
    </row>
    <row r="17" spans="1:9" ht="13.5">
      <c r="A17" s="51" t="s">
        <v>454</v>
      </c>
      <c r="B17" s="135"/>
      <c r="I17" s="77"/>
    </row>
  </sheetData>
  <sheetProtection/>
  <mergeCells count="1">
    <mergeCell ref="J2:K2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2020-03-03T01:14:26Z</dcterms:created>
  <dcterms:modified xsi:type="dcterms:W3CDTF">2020-05-14T12:45:55Z</dcterms:modified>
  <cp:category/>
  <cp:version/>
  <cp:contentType/>
  <cp:contentStatus/>
</cp:coreProperties>
</file>