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5055" windowWidth="16050" windowHeight="7680" activeTab="0"/>
  </bookViews>
  <sheets>
    <sheet name="1601" sheetId="1" r:id="rId1"/>
    <sheet name="1602" sheetId="2" r:id="rId2"/>
    <sheet name="1603" sheetId="3" r:id="rId3"/>
    <sheet name="1604" sheetId="4" r:id="rId4"/>
    <sheet name="1605" sheetId="5" r:id="rId5"/>
    <sheet name="1606" sheetId="6" r:id="rId6"/>
    <sheet name="1607" sheetId="7" r:id="rId7"/>
    <sheet name="1608" sheetId="8" r:id="rId8"/>
    <sheet name="1609" sheetId="9" r:id="rId9"/>
    <sheet name="1610" sheetId="10" r:id="rId10"/>
    <sheet name="1611" sheetId="11" r:id="rId11"/>
    <sheet name="1612" sheetId="12" r:id="rId12"/>
    <sheet name="1613" sheetId="13" r:id="rId13"/>
    <sheet name="1614" sheetId="14" r:id="rId14"/>
  </sheets>
  <definedNames>
    <definedName name="_xlnm.Print_Area" localSheetId="0">'1601'!$A$1:$L$64</definedName>
    <definedName name="_xlnm.Print_Area" localSheetId="1">'1602'!$A$1:$J$57</definedName>
    <definedName name="_xlnm.Print_Area" localSheetId="2">'1603'!$A$1:$J$57</definedName>
    <definedName name="_xlnm.Print_Area" localSheetId="3">'1604'!$A$1:$J$112</definedName>
    <definedName name="_xlnm.Print_Area" localSheetId="4">'1605'!$A$1:$U$59</definedName>
    <definedName name="_xlnm.Print_Area" localSheetId="5">'1606'!$A$1:$O$65</definedName>
    <definedName name="_xlnm.Print_Area" localSheetId="6">'1607'!$A$1:$L$67</definedName>
    <definedName name="_xlnm.Print_Area" localSheetId="8">'1609'!$A$1:$S$14</definedName>
  </definedNames>
  <calcPr fullCalcOnLoad="1"/>
</workbook>
</file>

<file path=xl/sharedStrings.xml><?xml version="1.0" encoding="utf-8"?>
<sst xmlns="http://schemas.openxmlformats.org/spreadsheetml/2006/main" count="813" uniqueCount="341">
  <si>
    <t>警察等</t>
  </si>
  <si>
    <t>学校等</t>
  </si>
  <si>
    <t>近隣・知人</t>
  </si>
  <si>
    <t>児童本人</t>
  </si>
  <si>
    <t>福祉事務所</t>
  </si>
  <si>
    <t>児童委員</t>
  </si>
  <si>
    <t>医療機関</t>
  </si>
  <si>
    <t>中央児童相談所</t>
  </si>
  <si>
    <t>総数</t>
  </si>
  <si>
    <t>虐待相談の経路</t>
  </si>
  <si>
    <t>家族</t>
  </si>
  <si>
    <t>保健所</t>
  </si>
  <si>
    <t>児童福祉施設等</t>
  </si>
  <si>
    <t>その他</t>
  </si>
  <si>
    <t>主な虐待者</t>
  </si>
  <si>
    <t>実父</t>
  </si>
  <si>
    <t>実父以外の父親</t>
  </si>
  <si>
    <t>実母</t>
  </si>
  <si>
    <t>実母以外の母親</t>
  </si>
  <si>
    <t>相談種類</t>
  </si>
  <si>
    <t>心理的虐待</t>
  </si>
  <si>
    <t>被虐待者の年齢</t>
  </si>
  <si>
    <t>０～３歳未満</t>
  </si>
  <si>
    <t>３～学齢前児童</t>
  </si>
  <si>
    <t>小学生</t>
  </si>
  <si>
    <t>中学生</t>
  </si>
  <si>
    <t>高校生・その他</t>
  </si>
  <si>
    <t>総  数</t>
  </si>
  <si>
    <t>性的虐待</t>
  </si>
  <si>
    <t>身体的虐待</t>
  </si>
  <si>
    <t>保護の怠慢・　拒否</t>
  </si>
  <si>
    <t>親戚</t>
  </si>
  <si>
    <t>西部児童相談所</t>
  </si>
  <si>
    <t>東部児童相談所</t>
  </si>
  <si>
    <t>16－第１４表　児童相談所における虐待相談の処理件数、虐待相談の経路、主な虐待者・
　　          相談種類被虐待者の年齢・児童相談所別</t>
  </si>
  <si>
    <t>平成１７年度</t>
  </si>
  <si>
    <t>16－第１３表　児童相談所における虐待相談の受付件数、虐待相談の経路、主な虐待者・
              相談種類・被虐待者の年齢・児童相談所別</t>
  </si>
  <si>
    <t>総　数</t>
  </si>
  <si>
    <t>虐待</t>
  </si>
  <si>
    <t>家族環境</t>
  </si>
  <si>
    <t>傷病</t>
  </si>
  <si>
    <t>離婚</t>
  </si>
  <si>
    <t>死亡</t>
  </si>
  <si>
    <t>家出（失踪を含む）</t>
  </si>
  <si>
    <t>16－第１２表　児童相談所における養護相談の処理件数、相談理由・児童相談所別</t>
  </si>
  <si>
    <t>疾病</t>
  </si>
  <si>
    <t>16－第１１表　児童相談所における養護相談の受付件数、相談理由・児童相談所別</t>
  </si>
  <si>
    <t>　　８</t>
  </si>
  <si>
    <t>　　９</t>
  </si>
  <si>
    <t>　　10</t>
  </si>
  <si>
    <t>　　11</t>
  </si>
  <si>
    <t>　　12</t>
  </si>
  <si>
    <t>　　13</t>
  </si>
  <si>
    <t>　　14</t>
  </si>
  <si>
    <t>　　15</t>
  </si>
  <si>
    <t>　　15</t>
  </si>
  <si>
    <t>　　16</t>
  </si>
  <si>
    <t>　　16</t>
  </si>
  <si>
    <t>平成17年度</t>
  </si>
  <si>
    <t>　　14</t>
  </si>
  <si>
    <t>　　16</t>
  </si>
  <si>
    <t>　　８</t>
  </si>
  <si>
    <t>　　９</t>
  </si>
  <si>
    <t>　　10</t>
  </si>
  <si>
    <t>　　11</t>
  </si>
  <si>
    <t>　　11</t>
  </si>
  <si>
    <t>　　12</t>
  </si>
  <si>
    <t>　　12</t>
  </si>
  <si>
    <t>　　13</t>
  </si>
  <si>
    <t>　　13</t>
  </si>
  <si>
    <t>しつけ</t>
  </si>
  <si>
    <t>適性</t>
  </si>
  <si>
    <t>不登校</t>
  </si>
  <si>
    <t>性格行動</t>
  </si>
  <si>
    <t>触法行為等</t>
  </si>
  <si>
    <t>ぐ犯行為等相談</t>
  </si>
  <si>
    <t>自閉症</t>
  </si>
  <si>
    <t>知的障害</t>
  </si>
  <si>
    <t>重症心身障害</t>
  </si>
  <si>
    <t>言語発達障害等</t>
  </si>
  <si>
    <t>視聴覚障害</t>
  </si>
  <si>
    <t>肢体不自由</t>
  </si>
  <si>
    <t>いじめ相談（再掲）</t>
  </si>
  <si>
    <t>その他の相談</t>
  </si>
  <si>
    <t>育　成　相　談</t>
  </si>
  <si>
    <t>非行相談</t>
  </si>
  <si>
    <t>障　　　害　　　相　　　談</t>
  </si>
  <si>
    <t>保健相談</t>
  </si>
  <si>
    <t>養護相談</t>
  </si>
  <si>
    <t>総数</t>
  </si>
  <si>
    <t>16－第９表　児童相談所における受付件数、相談の種類・年次別</t>
  </si>
  <si>
    <t>…</t>
  </si>
  <si>
    <t>　　８</t>
  </si>
  <si>
    <t>　　９</t>
  </si>
  <si>
    <t>　　10</t>
  </si>
  <si>
    <t>　　14</t>
  </si>
  <si>
    <t>しつけ</t>
  </si>
  <si>
    <t>その他の相談</t>
  </si>
  <si>
    <t>16－第１０表　児童相談所における処理件数、相談の種類・年次別</t>
  </si>
  <si>
    <t>-</t>
  </si>
  <si>
    <t>　構 成 比</t>
  </si>
  <si>
    <t>総　　数</t>
  </si>
  <si>
    <t>電話相談</t>
  </si>
  <si>
    <t>巡回相談</t>
  </si>
  <si>
    <t>期間延長</t>
  </si>
  <si>
    <t>措置変更</t>
  </si>
  <si>
    <t>教育委員会等</t>
  </si>
  <si>
    <t>学校</t>
  </si>
  <si>
    <t>保健所</t>
  </si>
  <si>
    <t>その他</t>
  </si>
  <si>
    <t>（再　　　　掲）</t>
  </si>
  <si>
    <t>家族・親戚</t>
  </si>
  <si>
    <t>里親</t>
  </si>
  <si>
    <t>保健所及び
医療機関</t>
  </si>
  <si>
    <t>家庭裁判所</t>
  </si>
  <si>
    <t>児童家庭支援
センター</t>
  </si>
  <si>
    <t>児童福祉施設等</t>
  </si>
  <si>
    <t>都道府県・市町村</t>
  </si>
  <si>
    <t>総数</t>
  </si>
  <si>
    <t>16－第８表　児童相談所における受付件数、経路・児童相談所別</t>
  </si>
  <si>
    <t>みどり市</t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</si>
  <si>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</si>
  <si>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</si>
  <si>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</si>
  <si>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</si>
  <si>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</si>
  <si>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</si>
  <si>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</si>
  <si>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</si>
  <si>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</si>
  <si>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</si>
  <si>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</si>
  <si>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邑楽町</t>
  </si>
  <si>
    <t>大泉町</t>
  </si>
  <si>
    <t>千代田町</t>
  </si>
  <si>
    <t>明和町</t>
  </si>
  <si>
    <t>板倉町</t>
  </si>
  <si>
    <t>館林保健福祉事務所</t>
  </si>
  <si>
    <t>玉村町</t>
  </si>
  <si>
    <t>伊勢崎保健福祉事務所</t>
  </si>
  <si>
    <t>みなかみ町</t>
  </si>
  <si>
    <t>昭和村</t>
  </si>
  <si>
    <t>川場村</t>
  </si>
  <si>
    <t>片品村</t>
  </si>
  <si>
    <t>沼田保健福祉事務所</t>
  </si>
  <si>
    <t>受給者</t>
  </si>
  <si>
    <t>２級</t>
  </si>
  <si>
    <t>１級</t>
  </si>
  <si>
    <t>重複障害</t>
  </si>
  <si>
    <t>精神障害</t>
  </si>
  <si>
    <t>身体障害</t>
  </si>
  <si>
    <t>合計</t>
  </si>
  <si>
    <t>級　別</t>
  </si>
  <si>
    <t>事 由 別</t>
  </si>
  <si>
    <t>障害児</t>
  </si>
  <si>
    <t>受給者数</t>
  </si>
  <si>
    <t>障　害　児　童</t>
  </si>
  <si>
    <t>支給停止者</t>
  </si>
  <si>
    <t>支 給 対 象 障 害 児 童 ・ 受 給 者 数</t>
  </si>
  <si>
    <t>平成１８年３月末現在</t>
  </si>
  <si>
    <t>高山村</t>
  </si>
  <si>
    <t>六合村</t>
  </si>
  <si>
    <t>草津町</t>
  </si>
  <si>
    <t>嬬恋村</t>
  </si>
  <si>
    <t>長野原町</t>
  </si>
  <si>
    <t>東吾妻町</t>
  </si>
  <si>
    <t>中之条町</t>
  </si>
  <si>
    <t>中之条保健福祉事務所</t>
  </si>
  <si>
    <t>甘楽町</t>
  </si>
  <si>
    <t>南牧村</t>
  </si>
  <si>
    <t>下仁田町</t>
  </si>
  <si>
    <t>富岡保健福祉事務所</t>
  </si>
  <si>
    <t>上野村</t>
  </si>
  <si>
    <t>神流町</t>
  </si>
  <si>
    <t>吉井町</t>
  </si>
  <si>
    <t>藤岡保健福祉事務所</t>
  </si>
  <si>
    <t>吉岡町</t>
  </si>
  <si>
    <t>榛東村</t>
  </si>
  <si>
    <t>渋川保健福祉事務所</t>
  </si>
  <si>
    <t>榛名町</t>
  </si>
  <si>
    <t>高崎保健福祉事務所</t>
  </si>
  <si>
    <t>富士見村</t>
  </si>
  <si>
    <t>前橋保健福祉事務所</t>
  </si>
  <si>
    <t>町村計</t>
  </si>
  <si>
    <t>市　計</t>
  </si>
  <si>
    <t>県　計</t>
  </si>
  <si>
    <t>16－第７表　特別児童扶養手当受給者の状況，市町村・保健福祉事務所別</t>
  </si>
  <si>
    <t>昭和村</t>
  </si>
  <si>
    <t>停 止</t>
  </si>
  <si>
    <t>計</t>
  </si>
  <si>
    <t>一 部   支 給</t>
  </si>
  <si>
    <t>全 部   支 給</t>
  </si>
  <si>
    <t>国支給対象者</t>
  </si>
  <si>
    <t>都道府県知事支給対象者</t>
  </si>
  <si>
    <t>平成１８年３月末現在</t>
  </si>
  <si>
    <t>東吾妻町</t>
  </si>
  <si>
    <t>下仁田町</t>
  </si>
  <si>
    <t>吉井町</t>
  </si>
  <si>
    <t>榛東村</t>
  </si>
  <si>
    <t>16－第６表　児童扶養手当受給者の状況，市町村・保健福祉事務所別</t>
  </si>
  <si>
    <t xml:space="preserve"> </t>
  </si>
  <si>
    <t>みどり市</t>
  </si>
  <si>
    <t>みなかみ町</t>
  </si>
  <si>
    <t>昭和村</t>
  </si>
  <si>
    <t>東吾妻町</t>
  </si>
  <si>
    <t>高山村</t>
  </si>
  <si>
    <t>六合村</t>
  </si>
  <si>
    <t>草津町</t>
  </si>
  <si>
    <t>嬬恋村</t>
  </si>
  <si>
    <t>長野原町</t>
  </si>
  <si>
    <t>甘楽町</t>
  </si>
  <si>
    <t>南牧村</t>
  </si>
  <si>
    <t>下仁田町</t>
  </si>
  <si>
    <t>神流町</t>
  </si>
  <si>
    <t>上野村</t>
  </si>
  <si>
    <t>吉井町</t>
  </si>
  <si>
    <t>吉岡町</t>
  </si>
  <si>
    <t>榛東村</t>
  </si>
  <si>
    <t>児童数</t>
  </si>
  <si>
    <t>算定基礎
延児童数</t>
  </si>
  <si>
    <t>非被用者小学校第３学年修了前特例給付</t>
  </si>
  <si>
    <t>被用者小学校第３学年修了前特例給付</t>
  </si>
  <si>
    <t>特例給付</t>
  </si>
  <si>
    <t>非被用者</t>
  </si>
  <si>
    <t>被  用  者</t>
  </si>
  <si>
    <t>内　　　　　　　　　　　　　　訳</t>
  </si>
  <si>
    <t>総　　　　数</t>
  </si>
  <si>
    <t>平成１７年度</t>
  </si>
  <si>
    <t>16－第５表　児童手当支給状況，市町村・保健福祉事務所別</t>
  </si>
  <si>
    <t>（注）　母子世帯等実態調査は５年に１度実施される。</t>
  </si>
  <si>
    <t>　</t>
  </si>
  <si>
    <t>　</t>
  </si>
  <si>
    <t>新田町</t>
  </si>
  <si>
    <t>尾島町</t>
  </si>
  <si>
    <t>太田保健福祉事務所</t>
  </si>
  <si>
    <t>大間々町</t>
  </si>
  <si>
    <t>笠懸町</t>
  </si>
  <si>
    <t>藪塚本町</t>
  </si>
  <si>
    <t>(勢)東村</t>
  </si>
  <si>
    <t>黒保根村</t>
  </si>
  <si>
    <t>新里村</t>
  </si>
  <si>
    <t>桐生保健福祉事務所</t>
  </si>
  <si>
    <t>　</t>
  </si>
  <si>
    <t>境　町</t>
  </si>
  <si>
    <t>(佐)東村</t>
  </si>
  <si>
    <t>赤堀町</t>
  </si>
  <si>
    <t>昭和村</t>
  </si>
  <si>
    <t>新治村</t>
  </si>
  <si>
    <t>水上町</t>
  </si>
  <si>
    <t>月夜野町</t>
  </si>
  <si>
    <t>利根村</t>
  </si>
  <si>
    <t>白沢村</t>
  </si>
  <si>
    <t>構　成　比　　Ｄ／Ａ</t>
  </si>
  <si>
    <t>世　帯　数　　　Ｄ</t>
  </si>
  <si>
    <t>構　成　比　　　Ｃ／Ａ</t>
  </si>
  <si>
    <t>世　帯　数　　　Ｃ</t>
  </si>
  <si>
    <t>構　成　比　　　Ｂ／Ａ</t>
  </si>
  <si>
    <t>世　帯　数　　　Ｂ</t>
  </si>
  <si>
    <t>養 育 者 世 帯</t>
  </si>
  <si>
    <t>父　子　世　帯</t>
  </si>
  <si>
    <t>母　子　世　帯</t>
  </si>
  <si>
    <t>総世帯数　　Ａ</t>
  </si>
  <si>
    <t>平成１３年９月１日　（単位：世帯・％）</t>
  </si>
  <si>
    <t>　</t>
  </si>
  <si>
    <t>吾妻町</t>
  </si>
  <si>
    <t>(吾)東村</t>
  </si>
  <si>
    <t>妙義町</t>
  </si>
  <si>
    <t>中里村</t>
  </si>
  <si>
    <t>万場町</t>
  </si>
  <si>
    <t>鬼石町</t>
  </si>
  <si>
    <t>新　町</t>
  </si>
  <si>
    <t>伊香保町</t>
  </si>
  <si>
    <t>小野上村</t>
  </si>
  <si>
    <t>子持村</t>
  </si>
  <si>
    <t>赤城村</t>
  </si>
  <si>
    <t>北橘村</t>
  </si>
  <si>
    <t>松井田町</t>
  </si>
  <si>
    <t>群馬町</t>
  </si>
  <si>
    <t>箕郷町</t>
  </si>
  <si>
    <t>倉渕村</t>
  </si>
  <si>
    <t>粕川村</t>
  </si>
  <si>
    <t>宮城村</t>
  </si>
  <si>
    <t>大胡町</t>
  </si>
  <si>
    <t>町村計</t>
  </si>
  <si>
    <t>市計</t>
  </si>
  <si>
    <t>県計</t>
  </si>
  <si>
    <t>総世帯数　　　　Ａ</t>
  </si>
  <si>
    <t xml:space="preserve"> </t>
  </si>
  <si>
    <t>16－第４表　世帯等の状況，市町村・保健福祉事務所別</t>
  </si>
  <si>
    <t>明和町</t>
  </si>
  <si>
    <t>館林保健福祉事務所</t>
  </si>
  <si>
    <t>伊勢崎保健福祉事務所</t>
  </si>
  <si>
    <t>沼田保健福祉事務所</t>
  </si>
  <si>
    <t>東吾妻町</t>
  </si>
  <si>
    <t>中之条保健福祉事務所</t>
  </si>
  <si>
    <t>富岡保健福祉事務所</t>
  </si>
  <si>
    <t>神流町</t>
  </si>
  <si>
    <t>上野村</t>
  </si>
  <si>
    <t>藤岡保健福祉事務所</t>
  </si>
  <si>
    <t>渋川保健福祉事務所</t>
  </si>
  <si>
    <t>高崎保健福祉事務所</t>
  </si>
  <si>
    <t>前橋保健福祉事務所</t>
  </si>
  <si>
    <t>その他</t>
  </si>
  <si>
    <t>４～６年生</t>
  </si>
  <si>
    <t>３年生</t>
  </si>
  <si>
    <t>２年生</t>
  </si>
  <si>
    <t>１年生</t>
  </si>
  <si>
    <t>総　　数</t>
  </si>
  <si>
    <t>児　　　童　　　の　　　学　　　年</t>
  </si>
  <si>
    <t>平成１８年５月１日現在</t>
  </si>
  <si>
    <t>16－第３表　児童クラブ登録児童数，学年・市町村・保健福祉事務所別</t>
  </si>
  <si>
    <t>昭和村</t>
  </si>
  <si>
    <t>県　計</t>
  </si>
  <si>
    <t>民立民営</t>
  </si>
  <si>
    <t>公立民営</t>
  </si>
  <si>
    <t>公立公営</t>
  </si>
  <si>
    <t>総　数</t>
  </si>
  <si>
    <t>設置主体</t>
  </si>
  <si>
    <t>平成１８年５月１日現在</t>
  </si>
  <si>
    <t>16－第２表　児童クラブ数，設置主体・市町村・保健福祉事務所別</t>
  </si>
  <si>
    <t>みどり市</t>
  </si>
  <si>
    <t>（％）</t>
  </si>
  <si>
    <t>合　計</t>
  </si>
  <si>
    <t>５歳児</t>
  </si>
  <si>
    <t>４歳児</t>
  </si>
  <si>
    <t>３歳児</t>
  </si>
  <si>
    <t>２歳児</t>
  </si>
  <si>
    <t>１歳児</t>
  </si>
  <si>
    <t>０歳児</t>
  </si>
  <si>
    <t>充足率</t>
  </si>
  <si>
    <t>定　員</t>
  </si>
  <si>
    <t>入　　　　所　　　　児　　　　童　　　　数</t>
  </si>
  <si>
    <t>平成１８年５月１日現在　（単位：人）</t>
  </si>
  <si>
    <t>東吾妻町</t>
  </si>
  <si>
    <t>－</t>
  </si>
  <si>
    <t>－</t>
  </si>
  <si>
    <t>神　流　町</t>
  </si>
  <si>
    <t>榛名町</t>
  </si>
  <si>
    <t>高崎保健福祉事務所</t>
  </si>
  <si>
    <t>（％）</t>
  </si>
  <si>
    <t>16－第１表　保育所入所児童（在籍者）数，年齢・市町村・保健福祉事務所別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</si>
</sst>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;_ @_ "/>
    <numFmt numFmtId="178" formatCode="_ * #,##0.0;_ * \-#,##0.0;_ * &quot;-&quot;\ ;_ @_ "/>
    <numFmt numFmtId="179" formatCode="_ * #,##0.0;_ * \-#,##0.0;_ * &quot;-&quot;;_ @_ "/>
    <numFmt numFmtId="180" formatCode="#,###"/>
    <numFmt numFmtId="181" formatCode="#,##0_);[Red]\(#,##0\)"/>
    <numFmt numFmtId="182" formatCode="#,##0_ "/>
    <numFmt numFmtId="183" formatCode="#,##0.00_ "/>
    <numFmt numFmtId="184" formatCode="#,##0;&quot;△&quot;#,##0;&quot;－&quot;"/>
    <numFmt numFmtId="185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.5"/>
      <name val="ＭＳ ゴシック"/>
      <family val="3"/>
    </font>
    <font>
      <sz val="9.5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3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distributed" textRotation="255" shrinkToFit="1"/>
    </xf>
    <xf numFmtId="0" fontId="3" fillId="0" borderId="10" xfId="0" applyFont="1" applyFill="1" applyBorder="1" applyAlignment="1">
      <alignment horizontal="center" vertical="distributed" textRotation="255" wrapText="1" shrinkToFit="1"/>
    </xf>
    <xf numFmtId="0" fontId="3" fillId="0" borderId="11" xfId="0" applyFont="1" applyFill="1" applyBorder="1" applyAlignment="1">
      <alignment horizontal="center" vertical="distributed" textRotation="255" shrinkToFit="1"/>
    </xf>
    <xf numFmtId="0" fontId="3" fillId="0" borderId="12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77" fontId="0" fillId="0" borderId="13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distributed" textRotation="255"/>
    </xf>
    <xf numFmtId="38" fontId="21" fillId="0" borderId="13" xfId="48" applyFont="1" applyFill="1" applyBorder="1" applyAlignment="1">
      <alignment vertical="center"/>
    </xf>
    <xf numFmtId="38" fontId="21" fillId="0" borderId="25" xfId="48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1" fillId="0" borderId="26" xfId="48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NumberFormat="1" applyFont="1" applyFill="1" applyBorder="1" applyAlignment="1" quotePrefix="1">
      <alignment vertical="center"/>
    </xf>
    <xf numFmtId="0" fontId="22" fillId="0" borderId="14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8" fontId="21" fillId="0" borderId="16" xfId="48" applyFont="1" applyFill="1" applyBorder="1" applyAlignment="1">
      <alignment vertical="center"/>
    </xf>
    <xf numFmtId="38" fontId="21" fillId="0" borderId="27" xfId="48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2" fillId="0" borderId="15" xfId="0" applyNumberFormat="1" applyFont="1" applyFill="1" applyBorder="1" applyAlignment="1" quotePrefix="1">
      <alignment vertical="center"/>
    </xf>
    <xf numFmtId="0" fontId="22" fillId="0" borderId="25" xfId="0" applyFont="1" applyFill="1" applyBorder="1" applyAlignment="1">
      <alignment horizontal="center" vertical="distributed" textRotation="255"/>
    </xf>
    <xf numFmtId="0" fontId="22" fillId="0" borderId="10" xfId="0" applyFont="1" applyFill="1" applyBorder="1" applyAlignment="1">
      <alignment vertical="distributed" textRotation="255"/>
    </xf>
    <xf numFmtId="38" fontId="22" fillId="0" borderId="10" xfId="48" applyFont="1" applyFill="1" applyBorder="1" applyAlignment="1">
      <alignment vertical="distributed" textRotation="255"/>
    </xf>
    <xf numFmtId="38" fontId="22" fillId="0" borderId="19" xfId="48" applyFont="1" applyFill="1" applyBorder="1" applyAlignment="1">
      <alignment horizontal="center" vertical="distributed" textRotation="255"/>
    </xf>
    <xf numFmtId="38" fontId="22" fillId="0" borderId="19" xfId="48" applyFont="1" applyFill="1" applyBorder="1" applyAlignment="1">
      <alignment vertical="distributed" textRotation="255"/>
    </xf>
    <xf numFmtId="0" fontId="22" fillId="0" borderId="19" xfId="0" applyFont="1" applyFill="1" applyBorder="1" applyAlignment="1">
      <alignment horizontal="center" vertical="distributed" textRotation="255"/>
    </xf>
    <xf numFmtId="0" fontId="22" fillId="0" borderId="13" xfId="0" applyFont="1" applyFill="1" applyBorder="1" applyAlignment="1">
      <alignment horizontal="center" textRotation="255"/>
    </xf>
    <xf numFmtId="0" fontId="22" fillId="0" borderId="29" xfId="0" applyFont="1" applyFill="1" applyBorder="1" applyAlignment="1">
      <alignment horizontal="center" vertical="distributed" textRotation="255"/>
    </xf>
    <xf numFmtId="0" fontId="22" fillId="0" borderId="2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38" fontId="22" fillId="0" borderId="22" xfId="48" applyFont="1" applyFill="1" applyBorder="1" applyAlignment="1">
      <alignment horizontal="center" vertical="center"/>
    </xf>
    <xf numFmtId="38" fontId="22" fillId="0" borderId="21" xfId="48" applyFont="1" applyFill="1" applyBorder="1" applyAlignment="1">
      <alignment horizontal="center" vertical="center"/>
    </xf>
    <xf numFmtId="38" fontId="22" fillId="0" borderId="20" xfId="48" applyFont="1" applyFill="1" applyBorder="1" applyAlignment="1">
      <alignment horizontal="center" vertical="center"/>
    </xf>
    <xf numFmtId="38" fontId="22" fillId="0" borderId="24" xfId="48" applyFont="1" applyFill="1" applyBorder="1" applyAlignment="1">
      <alignment horizontal="center" vertical="distributed" textRotation="255"/>
    </xf>
    <xf numFmtId="0" fontId="22" fillId="0" borderId="22" xfId="48" applyNumberFormat="1" applyFont="1" applyFill="1" applyBorder="1" applyAlignment="1">
      <alignment horizontal="center" vertical="center"/>
    </xf>
    <xf numFmtId="0" fontId="22" fillId="0" borderId="20" xfId="48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distributed" textRotation="255"/>
    </xf>
    <xf numFmtId="0" fontId="22" fillId="0" borderId="30" xfId="0" applyFont="1" applyFill="1" applyBorder="1" applyAlignment="1">
      <alignment horizontal="center" textRotation="255"/>
    </xf>
    <xf numFmtId="0" fontId="25" fillId="0" borderId="0" xfId="0" applyFont="1" applyFill="1" applyAlignment="1">
      <alignment/>
    </xf>
    <xf numFmtId="38" fontId="21" fillId="0" borderId="13" xfId="48" applyFont="1" applyFill="1" applyBorder="1" applyAlignment="1">
      <alignment horizontal="right" vertical="center"/>
    </xf>
    <xf numFmtId="0" fontId="22" fillId="0" borderId="12" xfId="0" applyNumberFormat="1" applyFont="1" applyFill="1" applyBorder="1" applyAlignment="1">
      <alignment vertical="center"/>
    </xf>
    <xf numFmtId="38" fontId="22" fillId="0" borderId="19" xfId="48" applyFont="1" applyFill="1" applyBorder="1" applyAlignment="1">
      <alignment horizontal="center" vertical="distributed" textRotation="255"/>
    </xf>
    <xf numFmtId="0" fontId="22" fillId="0" borderId="15" xfId="0" applyFont="1" applyFill="1" applyBorder="1" applyAlignment="1">
      <alignment horizontal="center" vertical="distributed" textRotation="255"/>
    </xf>
    <xf numFmtId="0" fontId="22" fillId="0" borderId="15" xfId="0" applyFont="1" applyFill="1" applyBorder="1" applyAlignment="1">
      <alignment horizontal="center" textRotation="255"/>
    </xf>
    <xf numFmtId="0" fontId="22" fillId="0" borderId="31" xfId="0" applyFont="1" applyFill="1" applyBorder="1" applyAlignment="1">
      <alignment horizontal="center" vertical="distributed" textRotation="255"/>
    </xf>
    <xf numFmtId="0" fontId="22" fillId="0" borderId="31" xfId="0" applyFont="1" applyFill="1" applyBorder="1" applyAlignment="1">
      <alignment horizontal="center" textRotation="255"/>
    </xf>
    <xf numFmtId="0" fontId="25" fillId="0" borderId="0" xfId="0" applyFont="1" applyFill="1" applyAlignment="1">
      <alignment/>
    </xf>
    <xf numFmtId="38" fontId="0" fillId="0" borderId="13" xfId="48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horizontal="right" vertical="center"/>
    </xf>
    <xf numFmtId="177" fontId="0" fillId="0" borderId="25" xfId="48" applyNumberFormat="1" applyFont="1" applyFill="1" applyBorder="1" applyAlignment="1">
      <alignment horizontal="right" vertical="center"/>
    </xf>
    <xf numFmtId="177" fontId="0" fillId="0" borderId="13" xfId="48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horizontal="right" vertical="center"/>
    </xf>
    <xf numFmtId="177" fontId="0" fillId="0" borderId="26" xfId="48" applyNumberFormat="1" applyFont="1" applyFill="1" applyBorder="1" applyAlignment="1">
      <alignment horizontal="right" vertical="center"/>
    </xf>
    <xf numFmtId="177" fontId="0" fillId="0" borderId="0" xfId="48" applyNumberFormat="1" applyFont="1" applyFill="1" applyBorder="1" applyAlignment="1">
      <alignment horizontal="center" vertical="center"/>
    </xf>
    <xf numFmtId="178" fontId="0" fillId="0" borderId="0" xfId="42" applyNumberFormat="1" applyFont="1" applyFill="1" applyBorder="1" applyAlignment="1">
      <alignment vertical="center"/>
    </xf>
    <xf numFmtId="179" fontId="0" fillId="0" borderId="0" xfId="42" applyNumberFormat="1" applyFont="1" applyFill="1" applyBorder="1" applyAlignment="1">
      <alignment horizontal="right" vertical="center"/>
    </xf>
    <xf numFmtId="179" fontId="0" fillId="0" borderId="26" xfId="42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38" fontId="0" fillId="0" borderId="16" xfId="48" applyFont="1" applyFill="1" applyBorder="1" applyAlignment="1">
      <alignment vertical="center"/>
    </xf>
    <xf numFmtId="177" fontId="0" fillId="0" borderId="16" xfId="48" applyNumberFormat="1" applyFont="1" applyFill="1" applyBorder="1" applyAlignment="1">
      <alignment horizontal="right" vertical="center"/>
    </xf>
    <xf numFmtId="177" fontId="0" fillId="0" borderId="27" xfId="48" applyNumberFormat="1" applyFont="1" applyFill="1" applyBorder="1" applyAlignment="1">
      <alignment horizontal="right" vertical="center"/>
    </xf>
    <xf numFmtId="177" fontId="0" fillId="0" borderId="16" xfId="48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distributed" textRotation="255"/>
    </xf>
    <xf numFmtId="0" fontId="3" fillId="0" borderId="25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justify" textRotation="255" wrapText="1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distributed" textRotation="255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justify" textRotation="255" wrapText="1"/>
    </xf>
    <xf numFmtId="0" fontId="26" fillId="0" borderId="0" xfId="62" applyFont="1" applyAlignment="1">
      <alignment vertical="center"/>
      <protection/>
    </xf>
    <xf numFmtId="181" fontId="26" fillId="0" borderId="0" xfId="62" applyNumberFormat="1" applyFont="1" applyAlignment="1">
      <alignment vertical="center"/>
      <protection/>
    </xf>
    <xf numFmtId="41" fontId="26" fillId="0" borderId="0" xfId="62" applyNumberFormat="1" applyFont="1" applyBorder="1" applyAlignment="1">
      <alignment vertical="center"/>
      <protection/>
    </xf>
    <xf numFmtId="181" fontId="26" fillId="0" borderId="0" xfId="62" applyNumberFormat="1" applyFont="1" applyBorder="1" applyAlignment="1">
      <alignment vertical="center"/>
      <protection/>
    </xf>
    <xf numFmtId="0" fontId="26" fillId="0" borderId="16" xfId="62" applyFont="1" applyBorder="1" applyAlignment="1">
      <alignment vertical="center"/>
      <protection/>
    </xf>
    <xf numFmtId="181" fontId="26" fillId="0" borderId="16" xfId="62" applyNumberFormat="1" applyFont="1" applyBorder="1" applyAlignment="1">
      <alignment vertical="center"/>
      <protection/>
    </xf>
    <xf numFmtId="41" fontId="27" fillId="0" borderId="13" xfId="62" applyNumberFormat="1" applyFont="1" applyBorder="1" applyAlignment="1">
      <alignment vertical="center"/>
      <protection/>
    </xf>
    <xf numFmtId="38" fontId="22" fillId="0" borderId="15" xfId="48" applyFont="1" applyBorder="1" applyAlignment="1" applyProtection="1">
      <alignment horizontal="center" vertical="center"/>
      <protection/>
    </xf>
    <xf numFmtId="38" fontId="22" fillId="0" borderId="13" xfId="48" applyFont="1" applyBorder="1" applyAlignment="1" applyProtection="1">
      <alignment horizontal="distributed" vertical="center"/>
      <protection/>
    </xf>
    <xf numFmtId="0" fontId="22" fillId="0" borderId="13" xfId="62" applyFont="1" applyBorder="1" applyAlignment="1">
      <alignment vertical="center"/>
      <protection/>
    </xf>
    <xf numFmtId="41" fontId="27" fillId="0" borderId="0" xfId="62" applyNumberFormat="1" applyFont="1" applyBorder="1" applyAlignment="1">
      <alignment vertical="center"/>
      <protection/>
    </xf>
    <xf numFmtId="41" fontId="27" fillId="0" borderId="26" xfId="62" applyNumberFormat="1" applyFont="1" applyBorder="1" applyAlignment="1">
      <alignment vertical="center"/>
      <protection/>
    </xf>
    <xf numFmtId="38" fontId="22" fillId="0" borderId="14" xfId="48" applyFont="1" applyBorder="1" applyAlignment="1" applyProtection="1">
      <alignment horizontal="center" vertical="center"/>
      <protection/>
    </xf>
    <xf numFmtId="38" fontId="22" fillId="0" borderId="0" xfId="48" applyFont="1" applyBorder="1" applyAlignment="1" applyProtection="1">
      <alignment horizontal="distributed" vertical="center"/>
      <protection/>
    </xf>
    <xf numFmtId="0" fontId="22" fillId="0" borderId="0" xfId="62" applyFont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181" fontId="27" fillId="0" borderId="0" xfId="62" applyNumberFormat="1" applyFont="1" applyBorder="1" applyAlignment="1">
      <alignment vertical="center"/>
      <protection/>
    </xf>
    <xf numFmtId="0" fontId="27" fillId="0" borderId="26" xfId="62" applyFont="1" applyBorder="1" applyAlignment="1">
      <alignment vertical="center"/>
      <protection/>
    </xf>
    <xf numFmtId="38" fontId="22" fillId="0" borderId="14" xfId="48" applyFont="1" applyBorder="1" applyAlignment="1" applyProtection="1">
      <alignment horizontal="distributed" vertical="center"/>
      <protection/>
    </xf>
    <xf numFmtId="38" fontId="22" fillId="0" borderId="0" xfId="48" applyFont="1" applyBorder="1" applyAlignment="1" applyProtection="1">
      <alignment horizontal="distributed" vertical="center"/>
      <protection/>
    </xf>
    <xf numFmtId="41" fontId="27" fillId="0" borderId="16" xfId="62" applyNumberFormat="1" applyFont="1" applyBorder="1" applyAlignment="1">
      <alignment vertical="center"/>
      <protection/>
    </xf>
    <xf numFmtId="181" fontId="27" fillId="0" borderId="16" xfId="62" applyNumberFormat="1" applyFont="1" applyBorder="1" applyAlignment="1">
      <alignment vertical="center"/>
      <protection/>
    </xf>
    <xf numFmtId="41" fontId="27" fillId="0" borderId="27" xfId="62" applyNumberFormat="1" applyFont="1" applyBorder="1" applyAlignment="1">
      <alignment vertical="center"/>
      <protection/>
    </xf>
    <xf numFmtId="3" fontId="26" fillId="0" borderId="11" xfId="62" applyNumberFormat="1" applyFont="1" applyBorder="1" applyAlignment="1">
      <alignment horizontal="center" vertical="center"/>
      <protection/>
    </xf>
    <xf numFmtId="3" fontId="26" fillId="0" borderId="10" xfId="62" applyNumberFormat="1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3" fontId="26" fillId="0" borderId="10" xfId="62" applyNumberFormat="1" applyFont="1" applyBorder="1" applyAlignment="1">
      <alignment horizontal="center" vertical="center"/>
      <protection/>
    </xf>
    <xf numFmtId="0" fontId="26" fillId="0" borderId="13" xfId="62" applyFont="1" applyBorder="1" applyAlignment="1">
      <alignment vertical="center"/>
      <protection/>
    </xf>
    <xf numFmtId="3" fontId="26" fillId="0" borderId="20" xfId="62" applyNumberFormat="1" applyFont="1" applyBorder="1" applyAlignment="1">
      <alignment horizontal="center" vertical="center"/>
      <protection/>
    </xf>
    <xf numFmtId="3" fontId="26" fillId="0" borderId="28" xfId="62" applyNumberFormat="1" applyFont="1" applyBorder="1" applyAlignment="1">
      <alignment horizontal="center" vertical="center"/>
      <protection/>
    </xf>
    <xf numFmtId="0" fontId="26" fillId="0" borderId="31" xfId="62" applyFont="1" applyBorder="1" applyAlignment="1">
      <alignment vertical="center"/>
      <protection/>
    </xf>
    <xf numFmtId="0" fontId="26" fillId="0" borderId="30" xfId="62" applyFont="1" applyBorder="1" applyAlignment="1">
      <alignment vertical="center"/>
      <protection/>
    </xf>
    <xf numFmtId="0" fontId="26" fillId="0" borderId="32" xfId="62" applyFont="1" applyBorder="1" applyAlignment="1">
      <alignment vertical="center"/>
      <protection/>
    </xf>
    <xf numFmtId="41" fontId="26" fillId="0" borderId="32" xfId="62" applyNumberFormat="1" applyFont="1" applyBorder="1" applyAlignment="1" quotePrefix="1">
      <alignment horizontal="right" vertical="center"/>
      <protection/>
    </xf>
    <xf numFmtId="41" fontId="26" fillId="0" borderId="0" xfId="62" applyNumberFormat="1" applyFont="1" applyAlignment="1">
      <alignment vertical="center"/>
      <protection/>
    </xf>
    <xf numFmtId="41" fontId="27" fillId="0" borderId="25" xfId="62" applyNumberFormat="1" applyFont="1" applyBorder="1" applyAlignment="1">
      <alignment vertical="center"/>
      <protection/>
    </xf>
    <xf numFmtId="38" fontId="22" fillId="0" borderId="14" xfId="48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12" xfId="48" applyFont="1" applyBorder="1" applyAlignment="1" applyProtection="1">
      <alignment horizontal="center" vertical="center"/>
      <protection/>
    </xf>
    <xf numFmtId="38" fontId="22" fillId="0" borderId="16" xfId="48" applyFont="1" applyBorder="1" applyAlignment="1" applyProtection="1">
      <alignment horizontal="distributed" vertical="center"/>
      <protection/>
    </xf>
    <xf numFmtId="0" fontId="22" fillId="0" borderId="16" xfId="62" applyFont="1" applyBorder="1" applyAlignment="1">
      <alignment vertical="center"/>
      <protection/>
    </xf>
    <xf numFmtId="0" fontId="22" fillId="0" borderId="0" xfId="62" applyFont="1" applyAlignment="1">
      <alignment vertical="center"/>
      <protection/>
    </xf>
    <xf numFmtId="3" fontId="25" fillId="0" borderId="0" xfId="62" applyNumberFormat="1" applyFont="1" applyAlignment="1">
      <alignment vertical="center"/>
      <protection/>
    </xf>
    <xf numFmtId="41" fontId="27" fillId="0" borderId="0" xfId="62" applyNumberFormat="1" applyFont="1" applyAlignment="1">
      <alignment vertical="center"/>
      <protection/>
    </xf>
    <xf numFmtId="0" fontId="26" fillId="0" borderId="11" xfId="62" applyFont="1" applyBorder="1" applyAlignment="1">
      <alignment horizontal="center"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2" fillId="0" borderId="15" xfId="62" applyFont="1" applyBorder="1" applyAlignment="1">
      <alignment vertical="center"/>
      <protection/>
    </xf>
    <xf numFmtId="0" fontId="22" fillId="0" borderId="31" xfId="62" applyFont="1" applyBorder="1" applyAlignment="1">
      <alignment vertical="center"/>
      <protection/>
    </xf>
    <xf numFmtId="0" fontId="22" fillId="0" borderId="30" xfId="62" applyFont="1" applyBorder="1" applyAlignment="1">
      <alignment vertical="center"/>
      <protection/>
    </xf>
    <xf numFmtId="41" fontId="26" fillId="0" borderId="32" xfId="62" applyNumberFormat="1" applyFont="1" applyBorder="1" applyAlignment="1" quotePrefix="1">
      <alignment horizontal="right" vertical="center"/>
      <protection/>
    </xf>
    <xf numFmtId="0" fontId="26" fillId="0" borderId="32" xfId="62" applyFont="1" applyBorder="1" applyAlignment="1">
      <alignment vertical="center"/>
      <protection/>
    </xf>
    <xf numFmtId="38" fontId="22" fillId="0" borderId="32" xfId="48" applyFont="1" applyBorder="1" applyAlignment="1" applyProtection="1">
      <alignment horizontal="center" vertical="center"/>
      <protection/>
    </xf>
    <xf numFmtId="0" fontId="22" fillId="0" borderId="32" xfId="62" applyFont="1" applyBorder="1" applyAlignment="1">
      <alignment vertical="center"/>
      <protection/>
    </xf>
    <xf numFmtId="41" fontId="28" fillId="0" borderId="30" xfId="62" applyNumberFormat="1" applyFont="1" applyBorder="1" applyAlignment="1">
      <alignment/>
      <protection/>
    </xf>
    <xf numFmtId="41" fontId="25" fillId="0" borderId="0" xfId="62" applyNumberFormat="1" applyFont="1" applyAlignment="1">
      <alignment/>
      <protection/>
    </xf>
    <xf numFmtId="37" fontId="22" fillId="0" borderId="0" xfId="60" applyFont="1" applyAlignment="1">
      <alignment vertical="center"/>
      <protection/>
    </xf>
    <xf numFmtId="37" fontId="22" fillId="0" borderId="0" xfId="60" applyFont="1" applyBorder="1" applyAlignment="1">
      <alignment vertical="center"/>
      <protection/>
    </xf>
    <xf numFmtId="181" fontId="21" fillId="0" borderId="13" xfId="48" applyNumberFormat="1" applyFont="1" applyBorder="1" applyAlignment="1">
      <alignment vertical="center"/>
    </xf>
    <xf numFmtId="181" fontId="21" fillId="0" borderId="13" xfId="48" applyNumberFormat="1" applyFont="1" applyFill="1" applyBorder="1" applyAlignment="1">
      <alignment vertical="center"/>
    </xf>
    <xf numFmtId="181" fontId="21" fillId="0" borderId="13" xfId="60" applyNumberFormat="1" applyFont="1" applyBorder="1" applyAlignment="1">
      <alignment vertical="center"/>
      <protection/>
    </xf>
    <xf numFmtId="181" fontId="21" fillId="0" borderId="25" xfId="60" applyNumberFormat="1" applyFont="1" applyBorder="1" applyAlignment="1">
      <alignment vertical="center"/>
      <protection/>
    </xf>
    <xf numFmtId="37" fontId="22" fillId="0" borderId="15" xfId="60" applyFont="1" applyBorder="1" applyAlignment="1">
      <alignment vertical="center"/>
      <protection/>
    </xf>
    <xf numFmtId="37" fontId="22" fillId="0" borderId="13" xfId="60" applyFont="1" applyBorder="1" applyAlignment="1">
      <alignment vertical="center"/>
      <protection/>
    </xf>
    <xf numFmtId="181" fontId="21" fillId="0" borderId="0" xfId="48" applyNumberFormat="1" applyFont="1" applyBorder="1" applyAlignment="1">
      <alignment vertical="center"/>
    </xf>
    <xf numFmtId="181" fontId="21" fillId="0" borderId="0" xfId="48" applyNumberFormat="1" applyFont="1" applyFill="1" applyBorder="1" applyAlignment="1">
      <alignment vertical="center"/>
    </xf>
    <xf numFmtId="181" fontId="21" fillId="0" borderId="0" xfId="60" applyNumberFormat="1" applyFont="1" applyBorder="1" applyAlignment="1">
      <alignment vertical="center"/>
      <protection/>
    </xf>
    <xf numFmtId="181" fontId="21" fillId="0" borderId="26" xfId="60" applyNumberFormat="1" applyFont="1" applyBorder="1" applyAlignment="1">
      <alignment vertical="center"/>
      <protection/>
    </xf>
    <xf numFmtId="181" fontId="21" fillId="0" borderId="16" xfId="60" applyNumberFormat="1" applyFont="1" applyBorder="1" applyAlignment="1">
      <alignment vertical="center"/>
      <protection/>
    </xf>
    <xf numFmtId="181" fontId="21" fillId="0" borderId="27" xfId="60" applyNumberFormat="1" applyFont="1" applyBorder="1" applyAlignment="1">
      <alignment vertical="center"/>
      <protection/>
    </xf>
    <xf numFmtId="37" fontId="22" fillId="0" borderId="16" xfId="60" applyFont="1" applyBorder="1" applyAlignment="1">
      <alignment vertical="center"/>
      <protection/>
    </xf>
    <xf numFmtId="37" fontId="3" fillId="0" borderId="11" xfId="60" applyFont="1" applyBorder="1" applyAlignment="1">
      <alignment horizontal="center" vertical="center" wrapText="1"/>
      <protection/>
    </xf>
    <xf numFmtId="37" fontId="3" fillId="0" borderId="19" xfId="60" applyFont="1" applyBorder="1" applyAlignment="1">
      <alignment horizontal="center" vertical="center" wrapText="1"/>
      <protection/>
    </xf>
    <xf numFmtId="37" fontId="3" fillId="0" borderId="10" xfId="60" applyFont="1" applyBorder="1" applyAlignment="1">
      <alignment horizontal="center" vertical="center" wrapText="1"/>
      <protection/>
    </xf>
    <xf numFmtId="182" fontId="3" fillId="0" borderId="11" xfId="60" applyNumberFormat="1" applyFont="1" applyBorder="1" applyAlignment="1">
      <alignment horizontal="center" vertical="center" wrapText="1"/>
      <protection/>
    </xf>
    <xf numFmtId="182" fontId="3" fillId="0" borderId="17" xfId="60" applyNumberFormat="1" applyFont="1" applyBorder="1" applyAlignment="1">
      <alignment horizontal="center" vertical="center" wrapText="1"/>
      <protection/>
    </xf>
    <xf numFmtId="182" fontId="3" fillId="0" borderId="10" xfId="60" applyNumberFormat="1" applyFont="1" applyBorder="1" applyAlignment="1">
      <alignment horizontal="center" vertical="center" wrapText="1"/>
      <protection/>
    </xf>
    <xf numFmtId="37" fontId="22" fillId="0" borderId="14" xfId="60" applyFont="1" applyBorder="1" applyAlignment="1">
      <alignment vertical="center"/>
      <protection/>
    </xf>
    <xf numFmtId="182" fontId="3" fillId="0" borderId="11" xfId="60" applyNumberFormat="1" applyFont="1" applyBorder="1" applyAlignment="1">
      <alignment horizontal="distributed" vertical="center"/>
      <protection/>
    </xf>
    <xf numFmtId="182" fontId="3" fillId="0" borderId="10" xfId="60" applyNumberFormat="1" applyFont="1" applyBorder="1" applyAlignment="1">
      <alignment horizontal="distributed" vertical="center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37" fontId="3" fillId="0" borderId="21" xfId="60" applyFont="1" applyBorder="1" applyAlignment="1">
      <alignment vertical="center"/>
      <protection/>
    </xf>
    <xf numFmtId="37" fontId="3" fillId="0" borderId="21" xfId="60" applyFont="1" applyBorder="1" applyAlignment="1">
      <alignment horizontal="center" vertical="center"/>
      <protection/>
    </xf>
    <xf numFmtId="37" fontId="3" fillId="0" borderId="20" xfId="60" applyFont="1" applyBorder="1" applyAlignment="1">
      <alignment horizontal="center" vertical="center"/>
      <protection/>
    </xf>
    <xf numFmtId="182" fontId="3" fillId="0" borderId="28" xfId="60" applyNumberFormat="1" applyFont="1" applyBorder="1" applyAlignment="1">
      <alignment horizontal="center" vertical="center"/>
      <protection/>
    </xf>
    <xf numFmtId="37" fontId="22" fillId="0" borderId="31" xfId="60" applyFont="1" applyBorder="1" applyAlignment="1">
      <alignment vertical="center"/>
      <protection/>
    </xf>
    <xf numFmtId="37" fontId="22" fillId="0" borderId="30" xfId="60" applyFont="1" applyBorder="1" applyAlignment="1">
      <alignment vertical="center"/>
      <protection/>
    </xf>
    <xf numFmtId="41" fontId="22" fillId="0" borderId="30" xfId="60" applyNumberFormat="1" applyFont="1" applyBorder="1" applyAlignment="1">
      <alignment vertical="center"/>
      <protection/>
    </xf>
    <xf numFmtId="37" fontId="25" fillId="0" borderId="0" xfId="60" applyFont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181" fontId="22" fillId="0" borderId="0" xfId="61" applyNumberFormat="1" applyFont="1" applyAlignment="1">
      <alignment vertical="center"/>
      <protection/>
    </xf>
    <xf numFmtId="182" fontId="22" fillId="0" borderId="0" xfId="61" applyNumberFormat="1" applyFont="1" applyAlignment="1">
      <alignment vertical="center"/>
      <protection/>
    </xf>
    <xf numFmtId="43" fontId="22" fillId="0" borderId="13" xfId="61" applyNumberFormat="1" applyFont="1" applyBorder="1" applyAlignment="1">
      <alignment vertical="center"/>
      <protection/>
    </xf>
    <xf numFmtId="41" fontId="22" fillId="0" borderId="13" xfId="61" applyNumberFormat="1" applyFont="1" applyBorder="1" applyAlignment="1">
      <alignment vertical="center"/>
      <protection/>
    </xf>
    <xf numFmtId="183" fontId="22" fillId="0" borderId="13" xfId="61" applyNumberFormat="1" applyFont="1" applyBorder="1" applyAlignment="1">
      <alignment vertical="center"/>
      <protection/>
    </xf>
    <xf numFmtId="41" fontId="22" fillId="0" borderId="25" xfId="61" applyNumberFormat="1" applyFont="1" applyBorder="1" applyAlignment="1">
      <alignment vertical="center"/>
      <protection/>
    </xf>
    <xf numFmtId="0" fontId="22" fillId="0" borderId="13" xfId="61" applyFont="1" applyBorder="1" applyAlignment="1">
      <alignment vertical="center"/>
      <protection/>
    </xf>
    <xf numFmtId="43" fontId="21" fillId="0" borderId="0" xfId="61" applyNumberFormat="1" applyFont="1" applyBorder="1" applyAlignment="1">
      <alignment vertical="center"/>
      <protection/>
    </xf>
    <xf numFmtId="41" fontId="21" fillId="0" borderId="0" xfId="61" applyNumberFormat="1" applyFont="1" applyBorder="1" applyAlignment="1">
      <alignment vertical="center"/>
      <protection/>
    </xf>
    <xf numFmtId="183" fontId="21" fillId="0" borderId="0" xfId="61" applyNumberFormat="1" applyFont="1" applyBorder="1" applyAlignment="1">
      <alignment vertical="center"/>
      <protection/>
    </xf>
    <xf numFmtId="41" fontId="21" fillId="0" borderId="26" xfId="61" applyNumberFormat="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182" fontId="21" fillId="0" borderId="0" xfId="61" applyNumberFormat="1" applyFont="1" applyBorder="1" applyAlignment="1">
      <alignment vertical="center"/>
      <protection/>
    </xf>
    <xf numFmtId="182" fontId="21" fillId="0" borderId="26" xfId="61" applyNumberFormat="1" applyFont="1" applyBorder="1" applyAlignment="1">
      <alignment vertical="center"/>
      <protection/>
    </xf>
    <xf numFmtId="182" fontId="22" fillId="0" borderId="16" xfId="61" applyNumberFormat="1" applyFont="1" applyBorder="1" applyAlignment="1">
      <alignment horizontal="center" vertical="center" wrapText="1"/>
      <protection/>
    </xf>
    <xf numFmtId="37" fontId="22" fillId="0" borderId="27" xfId="60" applyFont="1" applyBorder="1" applyAlignment="1">
      <alignment horizontal="center" vertical="center" wrapText="1"/>
      <protection/>
    </xf>
    <xf numFmtId="37" fontId="22" fillId="0" borderId="12" xfId="60" applyFont="1" applyBorder="1" applyAlignment="1">
      <alignment horizontal="center" vertical="center"/>
      <protection/>
    </xf>
    <xf numFmtId="37" fontId="22" fillId="0" borderId="16" xfId="60" applyFont="1" applyBorder="1" applyAlignment="1">
      <alignment horizontal="center" vertical="center"/>
      <protection/>
    </xf>
    <xf numFmtId="182" fontId="22" fillId="0" borderId="11" xfId="61" applyNumberFormat="1" applyFont="1" applyBorder="1" applyAlignment="1">
      <alignment horizontal="center" vertical="center" wrapText="1"/>
      <protection/>
    </xf>
    <xf numFmtId="182" fontId="22" fillId="0" borderId="10" xfId="61" applyNumberFormat="1" applyFont="1" applyBorder="1" applyAlignment="1">
      <alignment horizontal="center" vertical="center" wrapText="1"/>
      <protection/>
    </xf>
    <xf numFmtId="37" fontId="22" fillId="0" borderId="19" xfId="60" applyFont="1" applyBorder="1" applyAlignment="1">
      <alignment horizontal="center" vertical="center" wrapText="1"/>
      <protection/>
    </xf>
    <xf numFmtId="37" fontId="22" fillId="0" borderId="15" xfId="60" applyFont="1" applyBorder="1" applyAlignment="1">
      <alignment horizontal="center" vertical="center"/>
      <protection/>
    </xf>
    <xf numFmtId="37" fontId="22" fillId="0" borderId="13" xfId="60" applyFont="1" applyBorder="1" applyAlignment="1">
      <alignment horizontal="center" vertical="center"/>
      <protection/>
    </xf>
    <xf numFmtId="37" fontId="22" fillId="0" borderId="21" xfId="60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37" fontId="22" fillId="0" borderId="22" xfId="60" applyFont="1" applyBorder="1" applyAlignment="1">
      <alignment horizontal="center" vertical="center"/>
      <protection/>
    </xf>
    <xf numFmtId="0" fontId="22" fillId="0" borderId="24" xfId="61" applyFont="1" applyBorder="1" applyAlignment="1">
      <alignment horizontal="center" vertical="center" wrapText="1"/>
      <protection/>
    </xf>
    <xf numFmtId="37" fontId="22" fillId="0" borderId="31" xfId="60" applyFont="1" applyBorder="1" applyAlignment="1">
      <alignment horizontal="center" vertical="center"/>
      <protection/>
    </xf>
    <xf numFmtId="37" fontId="22" fillId="0" borderId="30" xfId="60" applyFont="1" applyBorder="1" applyAlignment="1">
      <alignment horizontal="center" vertical="center"/>
      <protection/>
    </xf>
    <xf numFmtId="0" fontId="22" fillId="0" borderId="30" xfId="61" applyFont="1" applyBorder="1" applyAlignment="1">
      <alignment horizontal="center" vertical="center"/>
      <protection/>
    </xf>
    <xf numFmtId="41" fontId="22" fillId="0" borderId="32" xfId="61" applyNumberFormat="1" applyFont="1" applyBorder="1" applyAlignment="1">
      <alignment horizontal="right" vertical="center"/>
      <protection/>
    </xf>
    <xf numFmtId="43" fontId="22" fillId="0" borderId="0" xfId="61" applyNumberFormat="1" applyFont="1" applyBorder="1" applyAlignment="1">
      <alignment vertical="center"/>
      <protection/>
    </xf>
    <xf numFmtId="41" fontId="22" fillId="0" borderId="0" xfId="61" applyNumberFormat="1" applyFont="1" applyBorder="1" applyAlignment="1">
      <alignment vertical="center"/>
      <protection/>
    </xf>
    <xf numFmtId="183" fontId="22" fillId="0" borderId="0" xfId="61" applyNumberFormat="1" applyFont="1" applyBorder="1" applyAlignment="1">
      <alignment vertical="center"/>
      <protection/>
    </xf>
    <xf numFmtId="38" fontId="22" fillId="0" borderId="0" xfId="48" applyFont="1" applyBorder="1" applyAlignment="1" applyProtection="1">
      <alignment horizontal="center" vertical="center"/>
      <protection/>
    </xf>
    <xf numFmtId="49" fontId="22" fillId="0" borderId="0" xfId="60" applyNumberFormat="1" applyFont="1" applyAlignment="1">
      <alignment vertical="center"/>
      <protection/>
    </xf>
    <xf numFmtId="49" fontId="22" fillId="0" borderId="0" xfId="61" applyNumberFormat="1" applyFont="1" applyBorder="1" applyAlignment="1">
      <alignment vertical="center"/>
      <protection/>
    </xf>
    <xf numFmtId="43" fontId="2" fillId="0" borderId="0" xfId="61" applyNumberFormat="1" applyFont="1" applyBorder="1" applyAlignment="1">
      <alignment vertical="center"/>
      <protection/>
    </xf>
    <xf numFmtId="41" fontId="2" fillId="0" borderId="0" xfId="61" applyNumberFormat="1" applyFont="1" applyBorder="1" applyAlignment="1">
      <alignment vertical="center"/>
      <protection/>
    </xf>
    <xf numFmtId="183" fontId="2" fillId="0" borderId="0" xfId="61" applyNumberFormat="1" applyFont="1" applyBorder="1" applyAlignment="1">
      <alignment vertical="center"/>
      <protection/>
    </xf>
    <xf numFmtId="38" fontId="2" fillId="0" borderId="0" xfId="48" applyFont="1" applyBorder="1" applyAlignment="1" applyProtection="1">
      <alignment horizontal="center" vertical="center"/>
      <protection/>
    </xf>
    <xf numFmtId="38" fontId="2" fillId="0" borderId="0" xfId="48" applyFont="1" applyBorder="1" applyAlignment="1" applyProtection="1">
      <alignment horizontal="distributed" vertical="center"/>
      <protection/>
    </xf>
    <xf numFmtId="0" fontId="2" fillId="0" borderId="0" xfId="61" applyFont="1" applyBorder="1" applyAlignment="1">
      <alignment vertical="center"/>
      <protection/>
    </xf>
    <xf numFmtId="43" fontId="2" fillId="0" borderId="13" xfId="61" applyNumberFormat="1" applyFont="1" applyBorder="1" applyAlignment="1">
      <alignment vertical="center"/>
      <protection/>
    </xf>
    <xf numFmtId="41" fontId="2" fillId="0" borderId="13" xfId="61" applyNumberFormat="1" applyFont="1" applyBorder="1" applyAlignment="1">
      <alignment vertical="center"/>
      <protection/>
    </xf>
    <xf numFmtId="183" fontId="2" fillId="0" borderId="13" xfId="61" applyNumberFormat="1" applyFont="1" applyBorder="1" applyAlignment="1">
      <alignment vertical="center"/>
      <protection/>
    </xf>
    <xf numFmtId="41" fontId="2" fillId="0" borderId="25" xfId="61" applyNumberFormat="1" applyFont="1" applyBorder="1" applyAlignment="1">
      <alignment vertical="center"/>
      <protection/>
    </xf>
    <xf numFmtId="38" fontId="2" fillId="0" borderId="15" xfId="48" applyFont="1" applyBorder="1" applyAlignment="1" applyProtection="1">
      <alignment horizontal="center" vertical="center"/>
      <protection/>
    </xf>
    <xf numFmtId="38" fontId="2" fillId="0" borderId="13" xfId="48" applyFont="1" applyBorder="1" applyAlignment="1" applyProtection="1">
      <alignment horizontal="distributed" vertical="center"/>
      <protection/>
    </xf>
    <xf numFmtId="0" fontId="2" fillId="0" borderId="13" xfId="61" applyFont="1" applyBorder="1" applyAlignment="1">
      <alignment vertical="center"/>
      <protection/>
    </xf>
    <xf numFmtId="43" fontId="22" fillId="0" borderId="0" xfId="61" applyNumberFormat="1" applyFont="1" applyBorder="1" applyAlignment="1">
      <alignment horizontal="right" vertical="center"/>
      <protection/>
    </xf>
    <xf numFmtId="0" fontId="22" fillId="0" borderId="0" xfId="61" applyFont="1" applyAlignment="1">
      <alignment horizontal="center" vertical="center"/>
      <protection/>
    </xf>
    <xf numFmtId="41" fontId="21" fillId="0" borderId="0" xfId="61" applyNumberFormat="1" applyFont="1" applyBorder="1" applyAlignment="1">
      <alignment horizontal="center" vertical="center"/>
      <protection/>
    </xf>
    <xf numFmtId="41" fontId="21" fillId="0" borderId="26" xfId="61" applyNumberFormat="1" applyFont="1" applyBorder="1" applyAlignment="1">
      <alignment horizontal="center" vertical="center"/>
      <protection/>
    </xf>
    <xf numFmtId="41" fontId="21" fillId="0" borderId="0" xfId="61" applyNumberFormat="1" applyFont="1" applyBorder="1" applyAlignment="1">
      <alignment horizontal="right" vertical="center"/>
      <protection/>
    </xf>
    <xf numFmtId="41" fontId="21" fillId="0" borderId="26" xfId="61" applyNumberFormat="1" applyFont="1" applyBorder="1" applyAlignment="1">
      <alignment horizontal="right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82" fontId="22" fillId="0" borderId="0" xfId="61" applyNumberFormat="1" applyFont="1" applyAlignment="1">
      <alignment vertical="top"/>
      <protection/>
    </xf>
    <xf numFmtId="182" fontId="31" fillId="0" borderId="0" xfId="61" applyNumberFormat="1" applyFont="1" applyAlignment="1">
      <alignment horizontal="left" vertical="top"/>
      <protection/>
    </xf>
    <xf numFmtId="181" fontId="22" fillId="0" borderId="0" xfId="61" applyNumberFormat="1" applyFont="1" applyAlignment="1">
      <alignment vertical="top"/>
      <protection/>
    </xf>
    <xf numFmtId="37" fontId="25" fillId="0" borderId="32" xfId="60" applyFont="1" applyBorder="1" applyAlignment="1">
      <alignment vertical="top"/>
      <protection/>
    </xf>
    <xf numFmtId="0" fontId="25" fillId="0" borderId="32" xfId="61" applyFont="1" applyBorder="1" applyAlignment="1">
      <alignment vertical="top"/>
      <protection/>
    </xf>
    <xf numFmtId="49" fontId="22" fillId="0" borderId="0" xfId="61" applyNumberFormat="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184" fontId="21" fillId="0" borderId="13" xfId="60" applyNumberFormat="1" applyFont="1" applyBorder="1" applyAlignment="1">
      <alignment vertical="center"/>
      <protection/>
    </xf>
    <xf numFmtId="38" fontId="23" fillId="0" borderId="13" xfId="48" applyFont="1" applyBorder="1" applyAlignment="1" applyProtection="1">
      <alignment horizontal="distributed" vertical="center"/>
      <protection/>
    </xf>
    <xf numFmtId="37" fontId="23" fillId="0" borderId="13" xfId="60" applyFont="1" applyBorder="1" applyAlignment="1">
      <alignment vertical="center"/>
      <protection/>
    </xf>
    <xf numFmtId="184" fontId="21" fillId="0" borderId="0" xfId="60" applyNumberFormat="1" applyFont="1" applyBorder="1" applyAlignment="1">
      <alignment vertical="center"/>
      <protection/>
    </xf>
    <xf numFmtId="38" fontId="23" fillId="0" borderId="14" xfId="48" applyFont="1" applyBorder="1" applyAlignment="1" applyProtection="1">
      <alignment horizontal="center" vertical="center"/>
      <protection/>
    </xf>
    <xf numFmtId="38" fontId="23" fillId="0" borderId="0" xfId="48" applyFont="1" applyBorder="1" applyAlignment="1" applyProtection="1">
      <alignment horizontal="distributed" vertical="center"/>
      <protection/>
    </xf>
    <xf numFmtId="37" fontId="23" fillId="0" borderId="0" xfId="60" applyFont="1" applyBorder="1" applyAlignment="1">
      <alignment vertical="center"/>
      <protection/>
    </xf>
    <xf numFmtId="184" fontId="21" fillId="0" borderId="0" xfId="60" applyNumberFormat="1" applyFont="1" applyFill="1" applyBorder="1" applyAlignment="1">
      <alignment vertical="center"/>
      <protection/>
    </xf>
    <xf numFmtId="38" fontId="23" fillId="0" borderId="14" xfId="48" applyFont="1" applyBorder="1" applyAlignment="1" applyProtection="1">
      <alignment horizontal="distributed" vertical="center"/>
      <protection/>
    </xf>
    <xf numFmtId="38" fontId="23" fillId="0" borderId="0" xfId="48" applyFont="1" applyBorder="1" applyAlignment="1" applyProtection="1">
      <alignment horizontal="distributed" vertical="center"/>
      <protection/>
    </xf>
    <xf numFmtId="37" fontId="21" fillId="0" borderId="0" xfId="60" applyFont="1" applyAlignment="1">
      <alignment vertical="center"/>
      <protection/>
    </xf>
    <xf numFmtId="38" fontId="23" fillId="0" borderId="14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38" fontId="23" fillId="0" borderId="12" xfId="48" applyFont="1" applyBorder="1" applyAlignment="1" applyProtection="1">
      <alignment horizontal="center" vertical="center"/>
      <protection/>
    </xf>
    <xf numFmtId="38" fontId="23" fillId="0" borderId="16" xfId="48" applyFont="1" applyBorder="1" applyAlignment="1" applyProtection="1">
      <alignment horizontal="distributed" vertical="center"/>
      <protection/>
    </xf>
    <xf numFmtId="37" fontId="23" fillId="0" borderId="16" xfId="60" applyFont="1" applyBorder="1" applyAlignment="1">
      <alignment vertical="center"/>
      <protection/>
    </xf>
    <xf numFmtId="41" fontId="22" fillId="0" borderId="25" xfId="60" applyNumberFormat="1" applyFont="1" applyBorder="1" applyAlignment="1">
      <alignment horizontal="center" vertical="center"/>
      <protection/>
    </xf>
    <xf numFmtId="41" fontId="22" fillId="0" borderId="10" xfId="60" applyNumberFormat="1" applyFont="1" applyBorder="1" applyAlignment="1">
      <alignment horizontal="center" vertical="center"/>
      <protection/>
    </xf>
    <xf numFmtId="41" fontId="22" fillId="0" borderId="19" xfId="60" applyNumberFormat="1" applyFont="1" applyBorder="1" applyAlignment="1">
      <alignment horizontal="center" vertical="center"/>
      <protection/>
    </xf>
    <xf numFmtId="41" fontId="22" fillId="0" borderId="29" xfId="60" applyNumberFormat="1" applyFont="1" applyBorder="1" applyAlignment="1">
      <alignment horizontal="center" vertical="center"/>
      <protection/>
    </xf>
    <xf numFmtId="37" fontId="22" fillId="0" borderId="22" xfId="60" applyFont="1" applyBorder="1" applyAlignment="1">
      <alignment horizontal="center" vertical="center" shrinkToFit="1"/>
      <protection/>
    </xf>
    <xf numFmtId="37" fontId="22" fillId="0" borderId="21" xfId="60" applyFont="1" applyBorder="1" applyAlignment="1">
      <alignment horizontal="center" vertical="center" shrinkToFit="1"/>
      <protection/>
    </xf>
    <xf numFmtId="41" fontId="22" fillId="0" borderId="20" xfId="60" applyNumberFormat="1" applyFont="1" applyBorder="1" applyAlignment="1">
      <alignment horizontal="center" vertical="center" shrinkToFit="1"/>
      <protection/>
    </xf>
    <xf numFmtId="37" fontId="22" fillId="0" borderId="0" xfId="60" applyFont="1" applyAlignment="1">
      <alignment horizontal="right" vertical="center"/>
      <protection/>
    </xf>
    <xf numFmtId="0" fontId="25" fillId="0" borderId="0" xfId="60" applyNumberFormat="1" applyFont="1" applyAlignment="1">
      <alignment vertical="center"/>
      <protection/>
    </xf>
    <xf numFmtId="184" fontId="21" fillId="0" borderId="25" xfId="60" applyNumberFormat="1" applyFont="1" applyBorder="1" applyAlignment="1">
      <alignment vertical="center"/>
      <protection/>
    </xf>
    <xf numFmtId="37" fontId="22" fillId="0" borderId="22" xfId="60" applyFont="1" applyBorder="1" applyAlignment="1">
      <alignment horizontal="distributed" vertical="center"/>
      <protection/>
    </xf>
    <xf numFmtId="37" fontId="22" fillId="0" borderId="21" xfId="60" applyFont="1" applyBorder="1" applyAlignment="1">
      <alignment horizontal="distributed" vertical="center"/>
      <protection/>
    </xf>
    <xf numFmtId="37" fontId="22" fillId="0" borderId="20" xfId="60" applyFont="1" applyBorder="1" applyAlignment="1">
      <alignment horizontal="distributed" vertical="center"/>
      <protection/>
    </xf>
    <xf numFmtId="37" fontId="25" fillId="0" borderId="0" xfId="60" applyFont="1" applyAlignment="1">
      <alignment vertical="center"/>
      <protection/>
    </xf>
    <xf numFmtId="37" fontId="22" fillId="0" borderId="0" xfId="60" applyFont="1" applyAlignment="1">
      <alignment horizontal="right" vertical="center"/>
      <protection/>
    </xf>
    <xf numFmtId="41" fontId="22" fillId="0" borderId="0" xfId="60" applyNumberFormat="1" applyFont="1" applyAlignment="1">
      <alignment vertical="center"/>
      <protection/>
    </xf>
    <xf numFmtId="37" fontId="22" fillId="0" borderId="0" xfId="60" applyFont="1" applyFill="1" applyAlignment="1">
      <alignment vertical="center"/>
      <protection/>
    </xf>
    <xf numFmtId="185" fontId="21" fillId="0" borderId="13" xfId="60" applyNumberFormat="1" applyFont="1" applyFill="1" applyBorder="1" applyAlignment="1">
      <alignment vertical="center"/>
      <protection/>
    </xf>
    <xf numFmtId="184" fontId="21" fillId="0" borderId="13" xfId="60" applyNumberFormat="1" applyFont="1" applyFill="1" applyBorder="1" applyAlignment="1">
      <alignment vertical="center"/>
      <protection/>
    </xf>
    <xf numFmtId="38" fontId="23" fillId="0" borderId="15" xfId="48" applyFont="1" applyFill="1" applyBorder="1" applyAlignment="1" applyProtection="1">
      <alignment horizontal="center" vertical="center"/>
      <protection/>
    </xf>
    <xf numFmtId="38" fontId="23" fillId="0" borderId="13" xfId="48" applyFont="1" applyFill="1" applyBorder="1" applyAlignment="1" applyProtection="1">
      <alignment horizontal="distributed" vertical="center"/>
      <protection/>
    </xf>
    <xf numFmtId="37" fontId="23" fillId="0" borderId="13" xfId="60" applyFont="1" applyFill="1" applyBorder="1" applyAlignment="1">
      <alignment vertical="center"/>
      <protection/>
    </xf>
    <xf numFmtId="185" fontId="21" fillId="0" borderId="0" xfId="60" applyNumberFormat="1" applyFont="1" applyFill="1" applyBorder="1" applyAlignment="1">
      <alignment vertical="center"/>
      <protection/>
    </xf>
    <xf numFmtId="38" fontId="23" fillId="0" borderId="14" xfId="48" applyFont="1" applyFill="1" applyBorder="1" applyAlignment="1" applyProtection="1">
      <alignment horizontal="center" vertical="center"/>
      <protection/>
    </xf>
    <xf numFmtId="38" fontId="23" fillId="0" borderId="0" xfId="48" applyFont="1" applyFill="1" applyBorder="1" applyAlignment="1" applyProtection="1">
      <alignment horizontal="distributed" vertical="center"/>
      <protection/>
    </xf>
    <xf numFmtId="37" fontId="23" fillId="0" borderId="0" xfId="60" applyFont="1" applyFill="1" applyBorder="1" applyAlignment="1">
      <alignment vertical="center"/>
      <protection/>
    </xf>
    <xf numFmtId="37" fontId="21" fillId="0" borderId="0" xfId="60" applyFont="1" applyFill="1" applyBorder="1" applyAlignment="1">
      <alignment vertical="center"/>
      <protection/>
    </xf>
    <xf numFmtId="38" fontId="23" fillId="0" borderId="14" xfId="48" applyFont="1" applyFill="1" applyBorder="1" applyAlignment="1" applyProtection="1">
      <alignment horizontal="distributed" vertical="center"/>
      <protection/>
    </xf>
    <xf numFmtId="38" fontId="23" fillId="0" borderId="0" xfId="48" applyFont="1" applyFill="1" applyBorder="1" applyAlignment="1" applyProtection="1">
      <alignment horizontal="distributed" vertical="center"/>
      <protection/>
    </xf>
    <xf numFmtId="184" fontId="21" fillId="0" borderId="0" xfId="60" applyNumberFormat="1" applyFont="1" applyFill="1" applyBorder="1" applyAlignment="1">
      <alignment horizontal="right" vertical="center"/>
      <protection/>
    </xf>
    <xf numFmtId="41" fontId="22" fillId="0" borderId="13" xfId="60" applyNumberFormat="1" applyFont="1" applyFill="1" applyBorder="1" applyAlignment="1">
      <alignment horizontal="center" vertical="center"/>
      <protection/>
    </xf>
    <xf numFmtId="37" fontId="22" fillId="0" borderId="19" xfId="60" applyFont="1" applyBorder="1" applyAlignment="1">
      <alignment horizontal="center" vertical="center"/>
      <protection/>
    </xf>
    <xf numFmtId="41" fontId="22" fillId="0" borderId="15" xfId="60" applyNumberFormat="1" applyFont="1" applyBorder="1" applyAlignment="1">
      <alignment horizontal="center" vertical="center"/>
      <protection/>
    </xf>
    <xf numFmtId="37" fontId="22" fillId="0" borderId="30" xfId="60" applyFont="1" applyBorder="1" applyAlignment="1">
      <alignment horizontal="center" vertical="center"/>
      <protection/>
    </xf>
    <xf numFmtId="37" fontId="22" fillId="0" borderId="24" xfId="60" applyFont="1" applyBorder="1" applyAlignment="1">
      <alignment horizontal="center" vertical="center"/>
      <protection/>
    </xf>
    <xf numFmtId="41" fontId="22" fillId="0" borderId="22" xfId="60" applyNumberFormat="1" applyFont="1" applyBorder="1" applyAlignment="1">
      <alignment horizontal="center" vertical="center"/>
      <protection/>
    </xf>
    <xf numFmtId="41" fontId="22" fillId="0" borderId="21" xfId="60" applyNumberFormat="1" applyFont="1" applyBorder="1" applyAlignment="1">
      <alignment horizontal="center" vertical="center"/>
      <protection/>
    </xf>
    <xf numFmtId="41" fontId="22" fillId="0" borderId="21" xfId="60" applyNumberFormat="1" applyFont="1" applyBorder="1" applyAlignment="1" quotePrefix="1">
      <alignment horizontal="center" vertical="center"/>
      <protection/>
    </xf>
    <xf numFmtId="37" fontId="22" fillId="0" borderId="0" xfId="60" applyFont="1" applyAlignment="1" quotePrefix="1">
      <alignment horizontal="right" vertical="center"/>
      <protection/>
    </xf>
    <xf numFmtId="37" fontId="22" fillId="0" borderId="0" xfId="60" applyFont="1" applyAlignment="1" quotePrefix="1">
      <alignment horizontal="left" vertical="center"/>
      <protection/>
    </xf>
    <xf numFmtId="37" fontId="22" fillId="0" borderId="0" xfId="60" applyFont="1" applyAlignment="1">
      <alignment horizontal="left" vertical="center"/>
      <protection/>
    </xf>
    <xf numFmtId="38" fontId="22" fillId="0" borderId="16" xfId="48" applyFont="1" applyBorder="1" applyAlignment="1" applyProtection="1">
      <alignment horizontal="center" vertical="center"/>
      <protection/>
    </xf>
    <xf numFmtId="185" fontId="21" fillId="0" borderId="0" xfId="60" applyNumberFormat="1" applyFont="1" applyFill="1" applyBorder="1" applyAlignment="1">
      <alignment horizontal="right" vertical="center"/>
      <protection/>
    </xf>
    <xf numFmtId="185" fontId="21" fillId="0" borderId="0" xfId="60" applyNumberFormat="1" applyFont="1" applyBorder="1" applyAlignment="1">
      <alignment vertical="center"/>
      <protection/>
    </xf>
    <xf numFmtId="37" fontId="22" fillId="0" borderId="29" xfId="60" applyFont="1" applyBorder="1" applyAlignment="1">
      <alignment horizontal="center" vertical="center"/>
      <protection/>
    </xf>
    <xf numFmtId="0" fontId="25" fillId="0" borderId="0" xfId="60" applyNumberFormat="1" applyFont="1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４章　母子係" xfId="61"/>
    <cellStyle name="標準_H11児童扶養手当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6" sqref="I16"/>
    </sheetView>
  </sheetViews>
  <sheetFormatPr defaultColWidth="9.00390625" defaultRowHeight="18" customHeight="1"/>
  <cols>
    <col min="1" max="1" width="3.50390625" style="180" customWidth="1"/>
    <col min="2" max="2" width="11.50390625" style="180" customWidth="1"/>
    <col min="3" max="3" width="3.50390625" style="180" customWidth="1"/>
    <col min="4" max="12" width="8.50390625" style="180" customWidth="1"/>
    <col min="13" max="16384" width="9.00390625" style="180" customWidth="1"/>
  </cols>
  <sheetData>
    <row r="1" ht="18" customHeight="1">
      <c r="A1" s="340" t="s">
        <v>340</v>
      </c>
    </row>
    <row r="2" spans="1:12" ht="14.25" customHeight="1" thickBot="1">
      <c r="A2" s="334"/>
      <c r="B2" s="248"/>
      <c r="C2" s="248"/>
      <c r="D2" s="181"/>
      <c r="E2" s="181"/>
      <c r="F2" s="181"/>
      <c r="G2" s="181"/>
      <c r="H2" s="181"/>
      <c r="I2" s="181"/>
      <c r="J2" s="181"/>
      <c r="K2" s="181"/>
      <c r="L2" s="333"/>
    </row>
    <row r="3" spans="1:12" ht="18" customHeight="1" thickTop="1">
      <c r="A3" s="210"/>
      <c r="B3" s="210"/>
      <c r="C3" s="209"/>
      <c r="D3" s="332" t="s">
        <v>331</v>
      </c>
      <c r="E3" s="331"/>
      <c r="F3" s="331"/>
      <c r="G3" s="331"/>
      <c r="H3" s="331"/>
      <c r="I3" s="331"/>
      <c r="J3" s="330"/>
      <c r="K3" s="329" t="s">
        <v>330</v>
      </c>
      <c r="L3" s="339" t="s">
        <v>329</v>
      </c>
    </row>
    <row r="4" spans="1:16" ht="18" customHeight="1">
      <c r="A4" s="187"/>
      <c r="B4" s="187"/>
      <c r="C4" s="186"/>
      <c r="D4" s="327" t="s">
        <v>328</v>
      </c>
      <c r="E4" s="297" t="s">
        <v>327</v>
      </c>
      <c r="F4" s="297" t="s">
        <v>326</v>
      </c>
      <c r="G4" s="297" t="s">
        <v>325</v>
      </c>
      <c r="H4" s="297" t="s">
        <v>324</v>
      </c>
      <c r="I4" s="297" t="s">
        <v>323</v>
      </c>
      <c r="J4" s="297" t="s">
        <v>322</v>
      </c>
      <c r="K4" s="326"/>
      <c r="L4" s="325" t="s">
        <v>339</v>
      </c>
      <c r="P4" s="311"/>
    </row>
    <row r="5" spans="1:12" ht="19.5" customHeight="1">
      <c r="A5" s="294"/>
      <c r="B5" s="293" t="s">
        <v>312</v>
      </c>
      <c r="C5" s="292"/>
      <c r="D5" s="282">
        <f>D6+D7</f>
        <v>1289</v>
      </c>
      <c r="E5" s="282">
        <f>E6+E7</f>
        <v>4705</v>
      </c>
      <c r="F5" s="282">
        <f>F6+F7</f>
        <v>6973</v>
      </c>
      <c r="G5" s="282">
        <f>G6+G7</f>
        <v>9335</v>
      </c>
      <c r="H5" s="282">
        <f>H6+H7</f>
        <v>9875</v>
      </c>
      <c r="I5" s="282">
        <f>I6+I7</f>
        <v>9908</v>
      </c>
      <c r="J5" s="282">
        <f>SUM(D5:I5)</f>
        <v>42085</v>
      </c>
      <c r="K5" s="282">
        <f>K6+K7</f>
        <v>39390</v>
      </c>
      <c r="L5" s="338">
        <f>J5/K5%</f>
        <v>106.84183802995685</v>
      </c>
    </row>
    <row r="6" spans="1:12" ht="19.5" customHeight="1">
      <c r="A6" s="285"/>
      <c r="B6" s="284" t="s">
        <v>184</v>
      </c>
      <c r="C6" s="283"/>
      <c r="D6" s="282">
        <f>SUM(D51:D62)</f>
        <v>1152</v>
      </c>
      <c r="E6" s="282">
        <f>SUM(E51:E62)</f>
        <v>4053</v>
      </c>
      <c r="F6" s="282">
        <f>SUM(F51:F62)</f>
        <v>5902</v>
      </c>
      <c r="G6" s="282">
        <f>SUM(G51:G62)</f>
        <v>7896</v>
      </c>
      <c r="H6" s="282">
        <f>SUM(H51:H62)</f>
        <v>8421</v>
      </c>
      <c r="I6" s="282">
        <f>SUM(I51:I62)</f>
        <v>8390</v>
      </c>
      <c r="J6" s="282">
        <f>SUM(D6:I6)</f>
        <v>35814</v>
      </c>
      <c r="K6" s="282">
        <f>SUM(K51:K62)</f>
        <v>33080</v>
      </c>
      <c r="L6" s="338">
        <f>J6/K6%</f>
        <v>108.26481257557437</v>
      </c>
    </row>
    <row r="7" spans="1:12" ht="19.5" customHeight="1">
      <c r="A7" s="285"/>
      <c r="B7" s="284" t="s">
        <v>183</v>
      </c>
      <c r="C7" s="283"/>
      <c r="D7" s="282">
        <f>D9+D11+D13+D16+D20+D24+D37+D42+D44</f>
        <v>137</v>
      </c>
      <c r="E7" s="282">
        <f>E9+E11+E13+E16+E20+E24+E37+E42+E44</f>
        <v>652</v>
      </c>
      <c r="F7" s="282">
        <f>F9+F11+F13+F16+F20+F24+F37+F42+F44</f>
        <v>1071</v>
      </c>
      <c r="G7" s="282">
        <f>G9+G11+G13+G16+G20+G24+G37+G42+G44</f>
        <v>1439</v>
      </c>
      <c r="H7" s="282">
        <f>H9+H11+H13+H16+H20+H24+H37+H42+H44</f>
        <v>1454</v>
      </c>
      <c r="I7" s="282">
        <f>I9+I11+I13+I16+I20+I24+I37+I42+I44</f>
        <v>1518</v>
      </c>
      <c r="J7" s="282">
        <f>J9+J13+J16+J20+J24+J37+J42+J44</f>
        <v>5704</v>
      </c>
      <c r="K7" s="282">
        <f>K9+K11+K13+K16+K20+K24+K37+K42+K44</f>
        <v>6310</v>
      </c>
      <c r="L7" s="338">
        <f>J7/K7%</f>
        <v>90.39619651347068</v>
      </c>
    </row>
    <row r="8" spans="1:12" ht="19.5" customHeight="1">
      <c r="A8" s="285"/>
      <c r="B8" s="291"/>
      <c r="C8" s="290"/>
      <c r="D8" s="282"/>
      <c r="E8" s="282"/>
      <c r="F8" s="282"/>
      <c r="G8" s="282"/>
      <c r="H8" s="282"/>
      <c r="I8" s="282"/>
      <c r="J8" s="282"/>
      <c r="K8" s="282"/>
      <c r="L8" s="338"/>
    </row>
    <row r="9" spans="1:12" s="311" customFormat="1" ht="19.5" customHeight="1">
      <c r="A9" s="323" t="s">
        <v>301</v>
      </c>
      <c r="B9" s="323"/>
      <c r="C9" s="322"/>
      <c r="D9" s="286">
        <f>SUM(D10:D10)</f>
        <v>6</v>
      </c>
      <c r="E9" s="286">
        <f>SUM(E10:E10)</f>
        <v>43</v>
      </c>
      <c r="F9" s="286">
        <f>SUM(F10:F10)</f>
        <v>73</v>
      </c>
      <c r="G9" s="286">
        <f>SUM(G10:G10)</f>
        <v>53</v>
      </c>
      <c r="H9" s="286">
        <f>SUM(H10:H10)</f>
        <v>57</v>
      </c>
      <c r="I9" s="286">
        <f>SUM(I10:I10)</f>
        <v>71</v>
      </c>
      <c r="J9" s="286">
        <f>SUM(D9:I9)</f>
        <v>303</v>
      </c>
      <c r="K9" s="286">
        <f>SUM(K10:K10)</f>
        <v>300</v>
      </c>
      <c r="L9" s="317">
        <f>J9/K9%</f>
        <v>101</v>
      </c>
    </row>
    <row r="10" spans="1:12" s="311" customFormat="1" ht="19.5" customHeight="1">
      <c r="A10" s="320"/>
      <c r="B10" s="319" t="s">
        <v>181</v>
      </c>
      <c r="C10" s="318"/>
      <c r="D10" s="286">
        <v>6</v>
      </c>
      <c r="E10" s="286">
        <v>43</v>
      </c>
      <c r="F10" s="286">
        <v>73</v>
      </c>
      <c r="G10" s="286">
        <v>53</v>
      </c>
      <c r="H10" s="286">
        <v>57</v>
      </c>
      <c r="I10" s="286">
        <v>71</v>
      </c>
      <c r="J10" s="286">
        <f>SUM(D10:I10)</f>
        <v>303</v>
      </c>
      <c r="K10" s="286">
        <v>300</v>
      </c>
      <c r="L10" s="317">
        <f>J10/K10%</f>
        <v>101</v>
      </c>
    </row>
    <row r="11" spans="1:12" s="311" customFormat="1" ht="19.5" customHeight="1">
      <c r="A11" s="323" t="s">
        <v>338</v>
      </c>
      <c r="B11" s="323"/>
      <c r="C11" s="322"/>
      <c r="D11" s="286">
        <f>SUM(D12:D12)</f>
        <v>8</v>
      </c>
      <c r="E11" s="286">
        <f>SUM(E12:E12)</f>
        <v>60</v>
      </c>
      <c r="F11" s="286">
        <f>SUM(F12:F12)</f>
        <v>78</v>
      </c>
      <c r="G11" s="286">
        <f>SUM(G12:G12)</f>
        <v>116</v>
      </c>
      <c r="H11" s="286">
        <f>SUM(H12:H12)</f>
        <v>149</v>
      </c>
      <c r="I11" s="286">
        <f>SUM(I12:I12)</f>
        <v>156</v>
      </c>
      <c r="J11" s="286">
        <f>SUM(D11:I11)</f>
        <v>567</v>
      </c>
      <c r="K11" s="286">
        <f>SUM(K12:K12)</f>
        <v>510</v>
      </c>
      <c r="L11" s="317">
        <f>J11/K11%</f>
        <v>111.1764705882353</v>
      </c>
    </row>
    <row r="12" spans="1:12" s="311" customFormat="1" ht="19.5" customHeight="1">
      <c r="A12" s="320"/>
      <c r="B12" s="319" t="s">
        <v>337</v>
      </c>
      <c r="C12" s="318"/>
      <c r="D12" s="286">
        <v>8</v>
      </c>
      <c r="E12" s="286">
        <v>60</v>
      </c>
      <c r="F12" s="286">
        <v>78</v>
      </c>
      <c r="G12" s="286">
        <v>116</v>
      </c>
      <c r="H12" s="286">
        <v>149</v>
      </c>
      <c r="I12" s="286">
        <v>156</v>
      </c>
      <c r="J12" s="286">
        <f>SUM(D12:I12)</f>
        <v>567</v>
      </c>
      <c r="K12" s="286">
        <v>510</v>
      </c>
      <c r="L12" s="317">
        <f>J12/K12%</f>
        <v>111.1764705882353</v>
      </c>
    </row>
    <row r="13" spans="1:12" s="311" customFormat="1" ht="19.5" customHeight="1">
      <c r="A13" s="323" t="s">
        <v>299</v>
      </c>
      <c r="B13" s="323"/>
      <c r="C13" s="322"/>
      <c r="D13" s="286">
        <f>SUM(D14:D15)</f>
        <v>13</v>
      </c>
      <c r="E13" s="286">
        <f>SUM(E14:E15)</f>
        <v>62</v>
      </c>
      <c r="F13" s="286">
        <f>SUM(F14:F15)</f>
        <v>134</v>
      </c>
      <c r="G13" s="286">
        <f>SUM(G14:G15)</f>
        <v>209</v>
      </c>
      <c r="H13" s="286">
        <f>SUM(H14:H15)</f>
        <v>208</v>
      </c>
      <c r="I13" s="286">
        <f>SUM(I14:I15)</f>
        <v>219</v>
      </c>
      <c r="J13" s="286">
        <f>SUM(D13:I13)</f>
        <v>845</v>
      </c>
      <c r="K13" s="286">
        <f>SUM(K14:K15)</f>
        <v>720</v>
      </c>
      <c r="L13" s="317">
        <f>J13/K13%</f>
        <v>117.36111111111111</v>
      </c>
    </row>
    <row r="14" spans="1:12" s="311" customFormat="1" ht="19.5" customHeight="1">
      <c r="A14" s="320"/>
      <c r="B14" s="319" t="s">
        <v>177</v>
      </c>
      <c r="C14" s="318"/>
      <c r="D14" s="286">
        <v>5</v>
      </c>
      <c r="E14" s="286">
        <v>28</v>
      </c>
      <c r="F14" s="286">
        <v>67</v>
      </c>
      <c r="G14" s="286">
        <v>78</v>
      </c>
      <c r="H14" s="286">
        <v>88</v>
      </c>
      <c r="I14" s="286">
        <v>77</v>
      </c>
      <c r="J14" s="286">
        <f>SUM(D14:I14)</f>
        <v>343</v>
      </c>
      <c r="K14" s="286">
        <v>300</v>
      </c>
      <c r="L14" s="317">
        <f>J14/K14%</f>
        <v>114.33333333333333</v>
      </c>
    </row>
    <row r="15" spans="1:12" s="311" customFormat="1" ht="19.5" customHeight="1">
      <c r="A15" s="320"/>
      <c r="B15" s="319" t="s">
        <v>176</v>
      </c>
      <c r="C15" s="318"/>
      <c r="D15" s="286">
        <v>8</v>
      </c>
      <c r="E15" s="286">
        <v>34</v>
      </c>
      <c r="F15" s="286">
        <v>67</v>
      </c>
      <c r="G15" s="286">
        <v>131</v>
      </c>
      <c r="H15" s="286">
        <v>120</v>
      </c>
      <c r="I15" s="286">
        <v>142</v>
      </c>
      <c r="J15" s="286">
        <f>SUM(D15:I15)</f>
        <v>502</v>
      </c>
      <c r="K15" s="286">
        <v>420</v>
      </c>
      <c r="L15" s="317">
        <f>J15/K15%</f>
        <v>119.52380952380952</v>
      </c>
    </row>
    <row r="16" spans="1:12" s="311" customFormat="1" ht="19.5" customHeight="1">
      <c r="A16" s="323" t="s">
        <v>298</v>
      </c>
      <c r="B16" s="323"/>
      <c r="C16" s="322"/>
      <c r="D16" s="286">
        <f>SUM(D17:D19)</f>
        <v>5</v>
      </c>
      <c r="E16" s="286">
        <f>SUM(E17:E19)</f>
        <v>42</v>
      </c>
      <c r="F16" s="286">
        <f>SUM(F17:F19)</f>
        <v>64</v>
      </c>
      <c r="G16" s="286">
        <f>SUM(G17:G19)</f>
        <v>101</v>
      </c>
      <c r="H16" s="286">
        <f>SUM(H17:H19)</f>
        <v>88</v>
      </c>
      <c r="I16" s="286">
        <f>SUM(I17:I19)</f>
        <v>97</v>
      </c>
      <c r="J16" s="286">
        <f>SUM(D16:I16)</f>
        <v>397</v>
      </c>
      <c r="K16" s="286">
        <f>SUM(K17:K19)</f>
        <v>405</v>
      </c>
      <c r="L16" s="317">
        <f>J16/K16%</f>
        <v>98.0246913580247</v>
      </c>
    </row>
    <row r="17" spans="1:12" s="311" customFormat="1" ht="19.5" customHeight="1">
      <c r="A17" s="320"/>
      <c r="B17" s="319" t="s">
        <v>174</v>
      </c>
      <c r="C17" s="318"/>
      <c r="D17" s="286">
        <v>5</v>
      </c>
      <c r="E17" s="286">
        <v>42</v>
      </c>
      <c r="F17" s="286">
        <v>64</v>
      </c>
      <c r="G17" s="286">
        <v>95</v>
      </c>
      <c r="H17" s="286">
        <v>81</v>
      </c>
      <c r="I17" s="286">
        <v>91</v>
      </c>
      <c r="J17" s="286">
        <f>SUM(D17:I17)</f>
        <v>378</v>
      </c>
      <c r="K17" s="286">
        <v>360</v>
      </c>
      <c r="L17" s="317">
        <f>J17/K17%</f>
        <v>105</v>
      </c>
    </row>
    <row r="18" spans="1:12" s="311" customFormat="1" ht="19.5" customHeight="1">
      <c r="A18" s="320"/>
      <c r="B18" s="319" t="s">
        <v>172</v>
      </c>
      <c r="C18" s="318"/>
      <c r="D18" s="286">
        <v>0</v>
      </c>
      <c r="E18" s="286">
        <v>0</v>
      </c>
      <c r="F18" s="286">
        <v>0</v>
      </c>
      <c r="G18" s="286">
        <v>0</v>
      </c>
      <c r="H18" s="286">
        <v>0</v>
      </c>
      <c r="I18" s="286">
        <v>0</v>
      </c>
      <c r="J18" s="286">
        <f>SUM(D18:I18)</f>
        <v>0</v>
      </c>
      <c r="K18" s="286">
        <v>0</v>
      </c>
      <c r="L18" s="337" t="s">
        <v>335</v>
      </c>
    </row>
    <row r="19" spans="1:12" s="311" customFormat="1" ht="19.5" customHeight="1">
      <c r="A19" s="320"/>
      <c r="B19" s="319" t="s">
        <v>336</v>
      </c>
      <c r="C19" s="318"/>
      <c r="D19" s="286">
        <v>0</v>
      </c>
      <c r="E19" s="286">
        <v>0</v>
      </c>
      <c r="F19" s="286">
        <v>0</v>
      </c>
      <c r="G19" s="286">
        <v>6</v>
      </c>
      <c r="H19" s="286">
        <v>7</v>
      </c>
      <c r="I19" s="286">
        <v>6</v>
      </c>
      <c r="J19" s="286">
        <f>SUM(D19:I19)</f>
        <v>19</v>
      </c>
      <c r="K19" s="286">
        <v>45</v>
      </c>
      <c r="L19" s="317">
        <f>J19/K19%</f>
        <v>42.22222222222222</v>
      </c>
    </row>
    <row r="20" spans="1:12" s="311" customFormat="1" ht="19.5" customHeight="1">
      <c r="A20" s="323" t="s">
        <v>295</v>
      </c>
      <c r="B20" s="323"/>
      <c r="C20" s="322"/>
      <c r="D20" s="286">
        <f>SUM(D21:D23)</f>
        <v>9</v>
      </c>
      <c r="E20" s="286">
        <f>SUM(E21:E23)</f>
        <v>28</v>
      </c>
      <c r="F20" s="286">
        <f>SUM(F21:F23)</f>
        <v>66</v>
      </c>
      <c r="G20" s="286">
        <f>SUM(G21:G23)</f>
        <v>94</v>
      </c>
      <c r="H20" s="286">
        <f>SUM(H21:H23)</f>
        <v>95</v>
      </c>
      <c r="I20" s="286">
        <f>SUM(I21:I23)</f>
        <v>115</v>
      </c>
      <c r="J20" s="286">
        <f>SUM(D20:I20)</f>
        <v>407</v>
      </c>
      <c r="K20" s="286">
        <f>SUM(K21:K23)</f>
        <v>350</v>
      </c>
      <c r="L20" s="317">
        <f>J20/K20%</f>
        <v>116.28571428571429</v>
      </c>
    </row>
    <row r="21" spans="1:12" s="311" customFormat="1" ht="19.5" customHeight="1">
      <c r="A21" s="320"/>
      <c r="B21" s="319" t="s">
        <v>170</v>
      </c>
      <c r="C21" s="318"/>
      <c r="D21" s="324">
        <v>4</v>
      </c>
      <c r="E21" s="286">
        <v>14</v>
      </c>
      <c r="F21" s="286">
        <v>29</v>
      </c>
      <c r="G21" s="286">
        <v>57</v>
      </c>
      <c r="H21" s="286">
        <v>56</v>
      </c>
      <c r="I21" s="286">
        <v>56</v>
      </c>
      <c r="J21" s="286">
        <f>SUM(D21:I21)</f>
        <v>216</v>
      </c>
      <c r="K21" s="321">
        <v>190</v>
      </c>
      <c r="L21" s="317">
        <f>J21/K21%</f>
        <v>113.6842105263158</v>
      </c>
    </row>
    <row r="22" spans="1:12" s="311" customFormat="1" ht="19.5" customHeight="1">
      <c r="A22" s="320"/>
      <c r="B22" s="319" t="s">
        <v>169</v>
      </c>
      <c r="C22" s="318"/>
      <c r="D22" s="286">
        <v>0</v>
      </c>
      <c r="E22" s="286">
        <v>3</v>
      </c>
      <c r="F22" s="286">
        <v>6</v>
      </c>
      <c r="G22" s="286">
        <v>6</v>
      </c>
      <c r="H22" s="286">
        <v>12</v>
      </c>
      <c r="I22" s="286">
        <v>13</v>
      </c>
      <c r="J22" s="286">
        <f>SUM(D22:I22)</f>
        <v>40</v>
      </c>
      <c r="K22" s="321">
        <v>30</v>
      </c>
      <c r="L22" s="317">
        <f>J22/K22%</f>
        <v>133.33333333333334</v>
      </c>
    </row>
    <row r="23" spans="1:12" s="311" customFormat="1" ht="19.5" customHeight="1">
      <c r="A23" s="320"/>
      <c r="B23" s="319" t="s">
        <v>168</v>
      </c>
      <c r="C23" s="318"/>
      <c r="D23" s="286">
        <v>5</v>
      </c>
      <c r="E23" s="286">
        <v>11</v>
      </c>
      <c r="F23" s="286">
        <v>31</v>
      </c>
      <c r="G23" s="286">
        <v>31</v>
      </c>
      <c r="H23" s="286">
        <v>27</v>
      </c>
      <c r="I23" s="286">
        <v>46</v>
      </c>
      <c r="J23" s="286">
        <f>SUM(D23:I23)</f>
        <v>151</v>
      </c>
      <c r="K23" s="321">
        <v>130</v>
      </c>
      <c r="L23" s="317">
        <f>J23/K23%</f>
        <v>116.15384615384615</v>
      </c>
    </row>
    <row r="24" spans="1:12" s="311" customFormat="1" ht="19.5" customHeight="1">
      <c r="A24" s="323" t="s">
        <v>294</v>
      </c>
      <c r="B24" s="323"/>
      <c r="C24" s="322"/>
      <c r="D24" s="286">
        <f>SUM(D25:D31)</f>
        <v>14</v>
      </c>
      <c r="E24" s="286">
        <f>SUM(E25:E31)</f>
        <v>78</v>
      </c>
      <c r="F24" s="286">
        <f>SUM(F25:F31)</f>
        <v>112</v>
      </c>
      <c r="G24" s="286">
        <f>SUM(G25:G31)</f>
        <v>133</v>
      </c>
      <c r="H24" s="286">
        <f>SUM(H25:H31)</f>
        <v>107</v>
      </c>
      <c r="I24" s="286">
        <f>SUM(I25:I31)</f>
        <v>127</v>
      </c>
      <c r="J24" s="286">
        <f>SUM(D24:I24)</f>
        <v>571</v>
      </c>
      <c r="K24" s="286">
        <f>SUM(K25:K31)</f>
        <v>720</v>
      </c>
      <c r="L24" s="317">
        <f>J24/K24%</f>
        <v>79.30555555555556</v>
      </c>
    </row>
    <row r="25" spans="1:12" s="311" customFormat="1" ht="19.5" customHeight="1">
      <c r="A25" s="320"/>
      <c r="B25" s="319" t="s">
        <v>166</v>
      </c>
      <c r="C25" s="318"/>
      <c r="D25" s="286">
        <v>10</v>
      </c>
      <c r="E25" s="286">
        <v>29</v>
      </c>
      <c r="F25" s="286">
        <v>36</v>
      </c>
      <c r="G25" s="286">
        <v>46</v>
      </c>
      <c r="H25" s="286">
        <v>41</v>
      </c>
      <c r="I25" s="286">
        <v>42</v>
      </c>
      <c r="J25" s="282">
        <f>SUM(D25:I25)</f>
        <v>204</v>
      </c>
      <c r="K25" s="286">
        <v>220</v>
      </c>
      <c r="L25" s="317">
        <f>J25/K25%</f>
        <v>92.72727272727272</v>
      </c>
    </row>
    <row r="26" spans="1:12" s="311" customFormat="1" ht="19.5" customHeight="1">
      <c r="A26" s="320"/>
      <c r="B26" s="319" t="s">
        <v>164</v>
      </c>
      <c r="C26" s="318"/>
      <c r="D26" s="286">
        <v>0</v>
      </c>
      <c r="E26" s="286">
        <v>0</v>
      </c>
      <c r="F26" s="286">
        <v>0</v>
      </c>
      <c r="G26" s="286">
        <v>0</v>
      </c>
      <c r="H26" s="286">
        <v>0</v>
      </c>
      <c r="I26" s="286">
        <v>0</v>
      </c>
      <c r="J26" s="286">
        <f>SUM(D26:I26)</f>
        <v>0</v>
      </c>
      <c r="K26" s="286">
        <v>0</v>
      </c>
      <c r="L26" s="337" t="s">
        <v>335</v>
      </c>
    </row>
    <row r="27" spans="1:12" s="311" customFormat="1" ht="19.5" customHeight="1">
      <c r="A27" s="320"/>
      <c r="B27" s="319" t="s">
        <v>163</v>
      </c>
      <c r="C27" s="318"/>
      <c r="D27" s="324">
        <v>1</v>
      </c>
      <c r="E27" s="286">
        <v>8</v>
      </c>
      <c r="F27" s="286">
        <v>7</v>
      </c>
      <c r="G27" s="286">
        <v>11</v>
      </c>
      <c r="H27" s="286">
        <v>4</v>
      </c>
      <c r="I27" s="286">
        <v>8</v>
      </c>
      <c r="J27" s="286">
        <f>SUM(D27:I27)</f>
        <v>39</v>
      </c>
      <c r="K27" s="286">
        <v>45</v>
      </c>
      <c r="L27" s="317">
        <f>J27/K27%</f>
        <v>86.66666666666667</v>
      </c>
    </row>
    <row r="28" spans="1:12" s="311" customFormat="1" ht="19.5" customHeight="1">
      <c r="A28" s="320"/>
      <c r="B28" s="319" t="s">
        <v>162</v>
      </c>
      <c r="C28" s="318"/>
      <c r="D28" s="286">
        <v>1</v>
      </c>
      <c r="E28" s="286">
        <v>7</v>
      </c>
      <c r="F28" s="286">
        <v>28</v>
      </c>
      <c r="G28" s="286">
        <v>32</v>
      </c>
      <c r="H28" s="286">
        <v>26</v>
      </c>
      <c r="I28" s="286">
        <v>47</v>
      </c>
      <c r="J28" s="286">
        <f>SUM(D28:I28)</f>
        <v>141</v>
      </c>
      <c r="K28" s="286">
        <v>195</v>
      </c>
      <c r="L28" s="317">
        <f>J28/K28%</f>
        <v>72.3076923076923</v>
      </c>
    </row>
    <row r="29" spans="1:12" s="311" customFormat="1" ht="19.5" customHeight="1">
      <c r="A29" s="320"/>
      <c r="B29" s="319" t="s">
        <v>161</v>
      </c>
      <c r="C29" s="318"/>
      <c r="D29" s="286">
        <v>0</v>
      </c>
      <c r="E29" s="286">
        <v>3</v>
      </c>
      <c r="F29" s="286">
        <v>3</v>
      </c>
      <c r="G29" s="286">
        <v>8</v>
      </c>
      <c r="H29" s="286">
        <v>9</v>
      </c>
      <c r="I29" s="286">
        <v>6</v>
      </c>
      <c r="J29" s="286">
        <f>SUM(D29:I29)</f>
        <v>29</v>
      </c>
      <c r="K29" s="286">
        <v>60</v>
      </c>
      <c r="L29" s="317">
        <f>J29/K29%</f>
        <v>48.333333333333336</v>
      </c>
    </row>
    <row r="30" spans="1:12" s="311" customFormat="1" ht="19.5" customHeight="1">
      <c r="A30" s="320"/>
      <c r="B30" s="319" t="s">
        <v>160</v>
      </c>
      <c r="C30" s="318"/>
      <c r="D30" s="286">
        <v>0</v>
      </c>
      <c r="E30" s="286">
        <v>0</v>
      </c>
      <c r="F30" s="286">
        <v>0</v>
      </c>
      <c r="G30" s="286">
        <v>0</v>
      </c>
      <c r="H30" s="286">
        <v>0</v>
      </c>
      <c r="I30" s="286">
        <v>0</v>
      </c>
      <c r="J30" s="286">
        <f>SUM(D30:I30)</f>
        <v>0</v>
      </c>
      <c r="K30" s="286">
        <v>0</v>
      </c>
      <c r="L30" s="337" t="s">
        <v>334</v>
      </c>
    </row>
    <row r="31" spans="1:12" s="311" customFormat="1" ht="19.5" customHeight="1">
      <c r="A31" s="316"/>
      <c r="B31" s="319" t="s">
        <v>333</v>
      </c>
      <c r="C31" s="318"/>
      <c r="D31" s="286">
        <v>2</v>
      </c>
      <c r="E31" s="286">
        <v>31</v>
      </c>
      <c r="F31" s="286">
        <v>38</v>
      </c>
      <c r="G31" s="286">
        <v>36</v>
      </c>
      <c r="H31" s="286">
        <v>27</v>
      </c>
      <c r="I31" s="286">
        <v>24</v>
      </c>
      <c r="J31" s="286">
        <f>SUM(D31:I31)</f>
        <v>158</v>
      </c>
      <c r="K31" s="286">
        <v>200</v>
      </c>
      <c r="L31" s="317">
        <f>J31/K31%</f>
        <v>79</v>
      </c>
    </row>
    <row r="32" spans="1:12" ht="18" customHeight="1">
      <c r="A32" s="335"/>
      <c r="B32" s="336"/>
      <c r="C32" s="336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7.25" customHeight="1">
      <c r="A33" s="335"/>
      <c r="B33" s="248"/>
      <c r="C33" s="248"/>
      <c r="D33" s="181"/>
      <c r="E33" s="181"/>
      <c r="F33" s="181"/>
      <c r="G33" s="181"/>
      <c r="H33" s="181"/>
      <c r="I33" s="181"/>
      <c r="J33" s="181"/>
      <c r="K33" s="181"/>
      <c r="L33" s="181"/>
    </row>
    <row r="34" spans="1:12" ht="13.5" customHeight="1" thickBot="1">
      <c r="A34" s="334"/>
      <c r="B34" s="248"/>
      <c r="C34" s="248"/>
      <c r="D34" s="181"/>
      <c r="E34" s="181"/>
      <c r="F34" s="181"/>
      <c r="G34" s="181"/>
      <c r="H34" s="181"/>
      <c r="I34" s="181"/>
      <c r="J34" s="181"/>
      <c r="K34" s="181"/>
      <c r="L34" s="333" t="s">
        <v>332</v>
      </c>
    </row>
    <row r="35" spans="1:12" ht="18" customHeight="1" thickTop="1">
      <c r="A35" s="210"/>
      <c r="B35" s="210"/>
      <c r="C35" s="209"/>
      <c r="D35" s="332" t="s">
        <v>331</v>
      </c>
      <c r="E35" s="331"/>
      <c r="F35" s="331"/>
      <c r="G35" s="331"/>
      <c r="H35" s="331"/>
      <c r="I35" s="331"/>
      <c r="J35" s="330"/>
      <c r="K35" s="329" t="s">
        <v>330</v>
      </c>
      <c r="L35" s="328" t="s">
        <v>329</v>
      </c>
    </row>
    <row r="36" spans="1:12" ht="18" customHeight="1">
      <c r="A36" s="187"/>
      <c r="B36" s="187"/>
      <c r="C36" s="186"/>
      <c r="D36" s="327" t="s">
        <v>328</v>
      </c>
      <c r="E36" s="297" t="s">
        <v>327</v>
      </c>
      <c r="F36" s="297" t="s">
        <v>326</v>
      </c>
      <c r="G36" s="297" t="s">
        <v>325</v>
      </c>
      <c r="H36" s="297" t="s">
        <v>324</v>
      </c>
      <c r="I36" s="297" t="s">
        <v>323</v>
      </c>
      <c r="J36" s="297" t="s">
        <v>322</v>
      </c>
      <c r="K36" s="326"/>
      <c r="L36" s="325" t="s">
        <v>321</v>
      </c>
    </row>
    <row r="37" spans="1:12" s="311" customFormat="1" ht="19.5" customHeight="1">
      <c r="A37" s="323" t="s">
        <v>292</v>
      </c>
      <c r="B37" s="323"/>
      <c r="C37" s="322"/>
      <c r="D37" s="286">
        <f>SUM(D38:D41)</f>
        <v>9</v>
      </c>
      <c r="E37" s="286">
        <f>SUM(E38:E41)</f>
        <v>62</v>
      </c>
      <c r="F37" s="286">
        <f>SUM(F38:F41)</f>
        <v>129</v>
      </c>
      <c r="G37" s="286">
        <f>SUM(G38:G41)</f>
        <v>178</v>
      </c>
      <c r="H37" s="286">
        <f>SUM(H38:H41)</f>
        <v>186</v>
      </c>
      <c r="I37" s="286">
        <f>SUM(I38:I41)</f>
        <v>188</v>
      </c>
      <c r="J37" s="286">
        <f>SUM(J38:J41)</f>
        <v>752</v>
      </c>
      <c r="K37" s="286">
        <f>SUM(K38:K41)</f>
        <v>835</v>
      </c>
      <c r="L37" s="317">
        <f>J37/K37%</f>
        <v>90.05988023952096</v>
      </c>
    </row>
    <row r="38" spans="1:12" s="311" customFormat="1" ht="19.5" customHeight="1">
      <c r="A38" s="320"/>
      <c r="B38" s="319" t="s">
        <v>143</v>
      </c>
      <c r="C38" s="318"/>
      <c r="D38" s="286">
        <v>0</v>
      </c>
      <c r="E38" s="286">
        <v>4</v>
      </c>
      <c r="F38" s="286">
        <v>27</v>
      </c>
      <c r="G38" s="286">
        <v>36</v>
      </c>
      <c r="H38" s="286">
        <v>44</v>
      </c>
      <c r="I38" s="286">
        <v>44</v>
      </c>
      <c r="J38" s="286">
        <f>SUM(D38:I38)</f>
        <v>155</v>
      </c>
      <c r="K38" s="286">
        <v>210</v>
      </c>
      <c r="L38" s="317">
        <f>J38/K38%</f>
        <v>73.80952380952381</v>
      </c>
    </row>
    <row r="39" spans="1:12" s="311" customFormat="1" ht="19.5" customHeight="1">
      <c r="A39" s="320"/>
      <c r="B39" s="319" t="s">
        <v>142</v>
      </c>
      <c r="C39" s="318"/>
      <c r="D39" s="286">
        <v>2</v>
      </c>
      <c r="E39" s="286">
        <v>10</v>
      </c>
      <c r="F39" s="286">
        <v>12</v>
      </c>
      <c r="G39" s="286">
        <v>13</v>
      </c>
      <c r="H39" s="286">
        <v>16</v>
      </c>
      <c r="I39" s="286">
        <v>15</v>
      </c>
      <c r="J39" s="286">
        <f>SUM(D39:I39)</f>
        <v>68</v>
      </c>
      <c r="K39" s="286">
        <v>60</v>
      </c>
      <c r="L39" s="317">
        <f>J39/K39%</f>
        <v>113.33333333333334</v>
      </c>
    </row>
    <row r="40" spans="1:12" s="311" customFormat="1" ht="19.5" customHeight="1">
      <c r="A40" s="320"/>
      <c r="B40" s="319" t="s">
        <v>246</v>
      </c>
      <c r="C40" s="318"/>
      <c r="D40" s="286">
        <v>5</v>
      </c>
      <c r="E40" s="286">
        <v>20</v>
      </c>
      <c r="F40" s="286">
        <v>34</v>
      </c>
      <c r="G40" s="286">
        <v>75</v>
      </c>
      <c r="H40" s="286">
        <v>60</v>
      </c>
      <c r="I40" s="286">
        <v>76</v>
      </c>
      <c r="J40" s="286">
        <f>SUM(D40:I40)</f>
        <v>270</v>
      </c>
      <c r="K40" s="286">
        <v>250</v>
      </c>
      <c r="L40" s="317">
        <f>J40/K40%</f>
        <v>108</v>
      </c>
    </row>
    <row r="41" spans="1:12" s="311" customFormat="1" ht="19.5" customHeight="1">
      <c r="A41" s="320"/>
      <c r="B41" s="319" t="s">
        <v>202</v>
      </c>
      <c r="C41" s="318"/>
      <c r="D41" s="324">
        <v>2</v>
      </c>
      <c r="E41" s="286">
        <v>28</v>
      </c>
      <c r="F41" s="286">
        <v>56</v>
      </c>
      <c r="G41" s="286">
        <v>54</v>
      </c>
      <c r="H41" s="286">
        <v>66</v>
      </c>
      <c r="I41" s="286">
        <v>53</v>
      </c>
      <c r="J41" s="286">
        <f>SUM(D41:I41)</f>
        <v>259</v>
      </c>
      <c r="K41" s="286">
        <v>315</v>
      </c>
      <c r="L41" s="317">
        <f>J41/K41%</f>
        <v>82.22222222222223</v>
      </c>
    </row>
    <row r="42" spans="1:12" s="311" customFormat="1" ht="19.5" customHeight="1">
      <c r="A42" s="323" t="s">
        <v>291</v>
      </c>
      <c r="B42" s="323"/>
      <c r="C42" s="322"/>
      <c r="D42" s="286">
        <f>SUM(D43:D43)</f>
        <v>20</v>
      </c>
      <c r="E42" s="286">
        <f>SUM(E43:E43)</f>
        <v>83</v>
      </c>
      <c r="F42" s="286">
        <f>SUM(F43:F43)</f>
        <v>129</v>
      </c>
      <c r="G42" s="286">
        <f>SUM(G43:G43)</f>
        <v>207</v>
      </c>
      <c r="H42" s="286">
        <f>SUM(H43:H43)</f>
        <v>211</v>
      </c>
      <c r="I42" s="286">
        <f>SUM(I43:I43)</f>
        <v>225</v>
      </c>
      <c r="J42" s="286">
        <f>SUM(D42:I42)</f>
        <v>875</v>
      </c>
      <c r="K42" s="286">
        <f>SUM(K43:K43)</f>
        <v>940</v>
      </c>
      <c r="L42" s="317">
        <f>J42/K42%</f>
        <v>93.08510638297872</v>
      </c>
    </row>
    <row r="43" spans="1:12" s="311" customFormat="1" ht="19.5" customHeight="1">
      <c r="A43" s="320"/>
      <c r="B43" s="319" t="s">
        <v>138</v>
      </c>
      <c r="C43" s="318"/>
      <c r="D43" s="286">
        <v>20</v>
      </c>
      <c r="E43" s="286">
        <v>83</v>
      </c>
      <c r="F43" s="286">
        <v>129</v>
      </c>
      <c r="G43" s="286">
        <v>207</v>
      </c>
      <c r="H43" s="286">
        <v>211</v>
      </c>
      <c r="I43" s="286">
        <v>225</v>
      </c>
      <c r="J43" s="286">
        <f>SUM(D43:I43)</f>
        <v>875</v>
      </c>
      <c r="K43" s="286">
        <v>940</v>
      </c>
      <c r="L43" s="317">
        <f>J43/K43%</f>
        <v>93.08510638297872</v>
      </c>
    </row>
    <row r="44" spans="1:12" s="311" customFormat="1" ht="19.5" customHeight="1">
      <c r="A44" s="323" t="s">
        <v>290</v>
      </c>
      <c r="B44" s="323"/>
      <c r="C44" s="322"/>
      <c r="D44" s="286">
        <f>SUM(D45:D49)</f>
        <v>53</v>
      </c>
      <c r="E44" s="286">
        <f>SUM(E45:E49)</f>
        <v>194</v>
      </c>
      <c r="F44" s="286">
        <f>SUM(F45:F49)</f>
        <v>286</v>
      </c>
      <c r="G44" s="286">
        <f>SUM(G45:G49)</f>
        <v>348</v>
      </c>
      <c r="H44" s="286">
        <f>SUM(H45:H49)</f>
        <v>353</v>
      </c>
      <c r="I44" s="286">
        <f>SUM(I45:I49)</f>
        <v>320</v>
      </c>
      <c r="J44" s="286">
        <f>SUM(D44:I44)</f>
        <v>1554</v>
      </c>
      <c r="K44" s="286">
        <f>SUM(K45:K49)</f>
        <v>1530</v>
      </c>
      <c r="L44" s="317">
        <f>J44/K44%</f>
        <v>101.56862745098039</v>
      </c>
    </row>
    <row r="45" spans="1:12" s="311" customFormat="1" ht="19.5" customHeight="1">
      <c r="A45" s="320"/>
      <c r="B45" s="319" t="s">
        <v>136</v>
      </c>
      <c r="C45" s="318"/>
      <c r="D45" s="286">
        <v>3</v>
      </c>
      <c r="E45" s="286">
        <v>18</v>
      </c>
      <c r="F45" s="286">
        <v>31</v>
      </c>
      <c r="G45" s="286">
        <v>46</v>
      </c>
      <c r="H45" s="286">
        <v>41</v>
      </c>
      <c r="I45" s="286">
        <v>30</v>
      </c>
      <c r="J45" s="286">
        <f>SUM(D45:I45)</f>
        <v>169</v>
      </c>
      <c r="K45" s="286">
        <v>180</v>
      </c>
      <c r="L45" s="317">
        <f>J45/K45%</f>
        <v>93.88888888888889</v>
      </c>
    </row>
    <row r="46" spans="1:12" s="311" customFormat="1" ht="19.5" customHeight="1">
      <c r="A46" s="320"/>
      <c r="B46" s="319" t="s">
        <v>289</v>
      </c>
      <c r="C46" s="318"/>
      <c r="D46" s="286">
        <v>7</v>
      </c>
      <c r="E46" s="286">
        <v>13</v>
      </c>
      <c r="F46" s="286">
        <v>23</v>
      </c>
      <c r="G46" s="286">
        <v>14</v>
      </c>
      <c r="H46" s="286">
        <v>20</v>
      </c>
      <c r="I46" s="286">
        <v>29</v>
      </c>
      <c r="J46" s="286">
        <f>SUM(D46:I46)</f>
        <v>106</v>
      </c>
      <c r="K46" s="286">
        <v>150</v>
      </c>
      <c r="L46" s="317">
        <f>J46/K46%</f>
        <v>70.66666666666667</v>
      </c>
    </row>
    <row r="47" spans="1:12" s="311" customFormat="1" ht="19.5" customHeight="1">
      <c r="A47" s="320"/>
      <c r="B47" s="319" t="s">
        <v>134</v>
      </c>
      <c r="C47" s="318"/>
      <c r="D47" s="286">
        <v>9</v>
      </c>
      <c r="E47" s="286">
        <v>24</v>
      </c>
      <c r="F47" s="286">
        <v>30</v>
      </c>
      <c r="G47" s="286">
        <v>44</v>
      </c>
      <c r="H47" s="286">
        <v>53</v>
      </c>
      <c r="I47" s="286">
        <v>43</v>
      </c>
      <c r="J47" s="286">
        <f>SUM(D47:I47)</f>
        <v>203</v>
      </c>
      <c r="K47" s="286">
        <v>210</v>
      </c>
      <c r="L47" s="317">
        <f>J47/K47%</f>
        <v>96.66666666666666</v>
      </c>
    </row>
    <row r="48" spans="1:12" s="311" customFormat="1" ht="19.5" customHeight="1">
      <c r="A48" s="320"/>
      <c r="B48" s="319" t="s">
        <v>133</v>
      </c>
      <c r="C48" s="318"/>
      <c r="D48" s="286">
        <v>20</v>
      </c>
      <c r="E48" s="286">
        <v>86</v>
      </c>
      <c r="F48" s="286">
        <v>134</v>
      </c>
      <c r="G48" s="286">
        <v>146</v>
      </c>
      <c r="H48" s="286">
        <v>139</v>
      </c>
      <c r="I48" s="286">
        <v>130</v>
      </c>
      <c r="J48" s="286">
        <f>SUM(D48:I48)</f>
        <v>655</v>
      </c>
      <c r="K48" s="286">
        <v>630</v>
      </c>
      <c r="L48" s="317">
        <f>J48/K48%</f>
        <v>103.96825396825398</v>
      </c>
    </row>
    <row r="49" spans="1:12" s="311" customFormat="1" ht="19.5" customHeight="1">
      <c r="A49" s="320"/>
      <c r="B49" s="319" t="s">
        <v>132</v>
      </c>
      <c r="C49" s="318"/>
      <c r="D49" s="286">
        <v>14</v>
      </c>
      <c r="E49" s="286">
        <v>53</v>
      </c>
      <c r="F49" s="286">
        <v>68</v>
      </c>
      <c r="G49" s="286">
        <v>98</v>
      </c>
      <c r="H49" s="286">
        <v>100</v>
      </c>
      <c r="I49" s="286">
        <v>88</v>
      </c>
      <c r="J49" s="286">
        <f>SUM(D49:I49)</f>
        <v>421</v>
      </c>
      <c r="K49" s="286">
        <v>360</v>
      </c>
      <c r="L49" s="317">
        <f>J49/K49%</f>
        <v>116.94444444444444</v>
      </c>
    </row>
    <row r="50" spans="1:12" ht="19.5" customHeight="1">
      <c r="A50" s="285"/>
      <c r="B50" s="284"/>
      <c r="C50" s="283"/>
      <c r="D50" s="282"/>
      <c r="E50" s="282"/>
      <c r="F50" s="282"/>
      <c r="G50" s="282"/>
      <c r="H50" s="282"/>
      <c r="I50" s="282"/>
      <c r="J50" s="282"/>
      <c r="K50" s="282"/>
      <c r="L50" s="317"/>
    </row>
    <row r="51" spans="1:12" s="311" customFormat="1" ht="19.5" customHeight="1">
      <c r="A51" s="320"/>
      <c r="B51" s="319" t="s">
        <v>131</v>
      </c>
      <c r="C51" s="318"/>
      <c r="D51" s="286">
        <v>196</v>
      </c>
      <c r="E51" s="286">
        <v>717</v>
      </c>
      <c r="F51" s="286">
        <v>999</v>
      </c>
      <c r="G51" s="286">
        <v>1202</v>
      </c>
      <c r="H51" s="286">
        <v>1346</v>
      </c>
      <c r="I51" s="286">
        <v>1256</v>
      </c>
      <c r="J51" s="286">
        <f>SUM(D51:I51)</f>
        <v>5716</v>
      </c>
      <c r="K51" s="286">
        <v>5455</v>
      </c>
      <c r="L51" s="317">
        <f>J51/K51%</f>
        <v>104.78460128322641</v>
      </c>
    </row>
    <row r="52" spans="1:12" s="311" customFormat="1" ht="19.5" customHeight="1">
      <c r="A52" s="320"/>
      <c r="B52" s="319" t="s">
        <v>130</v>
      </c>
      <c r="C52" s="318"/>
      <c r="D52" s="286">
        <v>267</v>
      </c>
      <c r="E52" s="286">
        <v>745</v>
      </c>
      <c r="F52" s="286">
        <v>1092</v>
      </c>
      <c r="G52" s="286">
        <v>1514</v>
      </c>
      <c r="H52" s="286">
        <v>1570</v>
      </c>
      <c r="I52" s="286">
        <v>1616</v>
      </c>
      <c r="J52" s="286">
        <f>SUM(D52:I52)</f>
        <v>6804</v>
      </c>
      <c r="K52" s="286">
        <v>6370</v>
      </c>
      <c r="L52" s="317">
        <f>J52/K52%</f>
        <v>106.8131868131868</v>
      </c>
    </row>
    <row r="53" spans="1:12" s="311" customFormat="1" ht="19.5" customHeight="1">
      <c r="A53" s="320"/>
      <c r="B53" s="319" t="s">
        <v>129</v>
      </c>
      <c r="C53" s="318"/>
      <c r="D53" s="286">
        <v>84</v>
      </c>
      <c r="E53" s="286">
        <v>336</v>
      </c>
      <c r="F53" s="286">
        <v>492</v>
      </c>
      <c r="G53" s="286">
        <v>691</v>
      </c>
      <c r="H53" s="286">
        <v>718</v>
      </c>
      <c r="I53" s="286">
        <v>682</v>
      </c>
      <c r="J53" s="286">
        <f>SUM(D53:I53)</f>
        <v>3003</v>
      </c>
      <c r="K53" s="286">
        <v>2910</v>
      </c>
      <c r="L53" s="317">
        <f>J53/K53%</f>
        <v>103.19587628865979</v>
      </c>
    </row>
    <row r="54" spans="1:12" s="311" customFormat="1" ht="19.5" customHeight="1">
      <c r="A54" s="320"/>
      <c r="B54" s="319" t="s">
        <v>128</v>
      </c>
      <c r="C54" s="318"/>
      <c r="D54" s="286">
        <v>194</v>
      </c>
      <c r="E54" s="286">
        <v>650</v>
      </c>
      <c r="F54" s="286">
        <v>944</v>
      </c>
      <c r="G54" s="286">
        <v>1235</v>
      </c>
      <c r="H54" s="286">
        <v>1336</v>
      </c>
      <c r="I54" s="286">
        <v>1295</v>
      </c>
      <c r="J54" s="286">
        <f>SUM(D54:I54)</f>
        <v>5654</v>
      </c>
      <c r="K54" s="286">
        <v>5005</v>
      </c>
      <c r="L54" s="317">
        <f>J54/K54%</f>
        <v>112.96703296703298</v>
      </c>
    </row>
    <row r="55" spans="1:12" s="311" customFormat="1" ht="19.5" customHeight="1">
      <c r="A55" s="320"/>
      <c r="B55" s="319" t="s">
        <v>127</v>
      </c>
      <c r="C55" s="318"/>
      <c r="D55" s="286">
        <v>170</v>
      </c>
      <c r="E55" s="286">
        <v>615</v>
      </c>
      <c r="F55" s="286">
        <v>829</v>
      </c>
      <c r="G55" s="286">
        <v>1083</v>
      </c>
      <c r="H55" s="286">
        <v>1105</v>
      </c>
      <c r="I55" s="286">
        <v>1065</v>
      </c>
      <c r="J55" s="286">
        <f>SUM(D55:I55)</f>
        <v>4867</v>
      </c>
      <c r="K55" s="286">
        <v>4220</v>
      </c>
      <c r="L55" s="317">
        <f>J55/K55%</f>
        <v>115.33175355450236</v>
      </c>
    </row>
    <row r="56" spans="1:12" s="311" customFormat="1" ht="19.5" customHeight="1">
      <c r="A56" s="320"/>
      <c r="B56" s="319" t="s">
        <v>126</v>
      </c>
      <c r="C56" s="318"/>
      <c r="D56" s="286">
        <v>19</v>
      </c>
      <c r="E56" s="286">
        <v>110</v>
      </c>
      <c r="F56" s="286">
        <v>140</v>
      </c>
      <c r="G56" s="286">
        <v>214</v>
      </c>
      <c r="H56" s="286">
        <v>209</v>
      </c>
      <c r="I56" s="286">
        <v>232</v>
      </c>
      <c r="J56" s="286">
        <f>SUM(D56:I56)</f>
        <v>924</v>
      </c>
      <c r="K56" s="286">
        <v>850</v>
      </c>
      <c r="L56" s="317">
        <f>J56/K56%</f>
        <v>108.70588235294117</v>
      </c>
    </row>
    <row r="57" spans="1:12" s="311" customFormat="1" ht="19.5" customHeight="1">
      <c r="A57" s="320"/>
      <c r="B57" s="319" t="s">
        <v>125</v>
      </c>
      <c r="C57" s="318"/>
      <c r="D57" s="286">
        <v>51</v>
      </c>
      <c r="E57" s="286">
        <v>155</v>
      </c>
      <c r="F57" s="286">
        <v>270</v>
      </c>
      <c r="G57" s="286">
        <v>375</v>
      </c>
      <c r="H57" s="286">
        <v>425</v>
      </c>
      <c r="I57" s="286">
        <v>434</v>
      </c>
      <c r="J57" s="286">
        <f>SUM(D57:I57)</f>
        <v>1710</v>
      </c>
      <c r="K57" s="286">
        <v>1660</v>
      </c>
      <c r="L57" s="317">
        <f>J57/K57%</f>
        <v>103.01204819277108</v>
      </c>
    </row>
    <row r="58" spans="1:12" s="311" customFormat="1" ht="19.5" customHeight="1">
      <c r="A58" s="320"/>
      <c r="B58" s="319" t="s">
        <v>124</v>
      </c>
      <c r="C58" s="318"/>
      <c r="D58" s="286">
        <v>31</v>
      </c>
      <c r="E58" s="286">
        <v>182</v>
      </c>
      <c r="F58" s="286">
        <v>257</v>
      </c>
      <c r="G58" s="286">
        <v>341</v>
      </c>
      <c r="H58" s="286">
        <v>334</v>
      </c>
      <c r="I58" s="286">
        <v>364</v>
      </c>
      <c r="J58" s="286">
        <f>SUM(D58:I58)</f>
        <v>1509</v>
      </c>
      <c r="K58" s="286">
        <v>1360</v>
      </c>
      <c r="L58" s="317">
        <f>J58/K58%</f>
        <v>110.95588235294117</v>
      </c>
    </row>
    <row r="59" spans="1:12" s="311" customFormat="1" ht="19.5" customHeight="1">
      <c r="A59" s="320"/>
      <c r="B59" s="319" t="s">
        <v>123</v>
      </c>
      <c r="C59" s="318"/>
      <c r="D59" s="286">
        <v>70</v>
      </c>
      <c r="E59" s="286">
        <v>197</v>
      </c>
      <c r="F59" s="286">
        <v>292</v>
      </c>
      <c r="G59" s="286">
        <v>445</v>
      </c>
      <c r="H59" s="286">
        <v>425</v>
      </c>
      <c r="I59" s="286">
        <v>460</v>
      </c>
      <c r="J59" s="286">
        <f>SUM(D59:I59)</f>
        <v>1889</v>
      </c>
      <c r="K59" s="286">
        <v>1710</v>
      </c>
      <c r="L59" s="317">
        <f>J59/K59%</f>
        <v>110.46783625730993</v>
      </c>
    </row>
    <row r="60" spans="1:12" s="311" customFormat="1" ht="19.5" customHeight="1">
      <c r="A60" s="320"/>
      <c r="B60" s="319" t="s">
        <v>122</v>
      </c>
      <c r="C60" s="318"/>
      <c r="D60" s="286">
        <v>23</v>
      </c>
      <c r="E60" s="286">
        <v>126</v>
      </c>
      <c r="F60" s="286">
        <v>213</v>
      </c>
      <c r="G60" s="286">
        <v>303</v>
      </c>
      <c r="H60" s="286">
        <v>353</v>
      </c>
      <c r="I60" s="286">
        <v>357</v>
      </c>
      <c r="J60" s="286">
        <f>SUM(D60:I60)</f>
        <v>1375</v>
      </c>
      <c r="K60" s="321">
        <v>1325</v>
      </c>
      <c r="L60" s="317">
        <f>J60/K60%</f>
        <v>103.77358490566037</v>
      </c>
    </row>
    <row r="61" spans="1:12" s="311" customFormat="1" ht="19.5" customHeight="1">
      <c r="A61" s="320"/>
      <c r="B61" s="319" t="s">
        <v>121</v>
      </c>
      <c r="C61" s="318"/>
      <c r="D61" s="286">
        <v>12</v>
      </c>
      <c r="E61" s="286">
        <v>89</v>
      </c>
      <c r="F61" s="286">
        <v>144</v>
      </c>
      <c r="G61" s="286">
        <v>248</v>
      </c>
      <c r="H61" s="286">
        <v>306</v>
      </c>
      <c r="I61" s="286">
        <v>338</v>
      </c>
      <c r="J61" s="286">
        <f>SUM(D61:I61)</f>
        <v>1137</v>
      </c>
      <c r="K61" s="286">
        <v>1090</v>
      </c>
      <c r="L61" s="317">
        <f>J61/K61%</f>
        <v>104.31192660550458</v>
      </c>
    </row>
    <row r="62" spans="1:12" s="311" customFormat="1" ht="19.5" customHeight="1">
      <c r="A62" s="320"/>
      <c r="B62" s="319" t="s">
        <v>320</v>
      </c>
      <c r="C62" s="318"/>
      <c r="D62" s="286">
        <v>35</v>
      </c>
      <c r="E62" s="286">
        <v>131</v>
      </c>
      <c r="F62" s="286">
        <v>230</v>
      </c>
      <c r="G62" s="286">
        <v>245</v>
      </c>
      <c r="H62" s="286">
        <v>294</v>
      </c>
      <c r="I62" s="286">
        <v>291</v>
      </c>
      <c r="J62" s="286">
        <f>SUM(D62:I62)</f>
        <v>1226</v>
      </c>
      <c r="K62" s="286">
        <v>1125</v>
      </c>
      <c r="L62" s="317">
        <f>J62/K62%</f>
        <v>108.97777777777777</v>
      </c>
    </row>
    <row r="63" spans="1:12" s="311" customFormat="1" ht="19.5" customHeight="1">
      <c r="A63" s="316"/>
      <c r="B63" s="315"/>
      <c r="C63" s="314"/>
      <c r="D63" s="313"/>
      <c r="E63" s="313"/>
      <c r="F63" s="313"/>
      <c r="G63" s="313"/>
      <c r="H63" s="313"/>
      <c r="I63" s="313"/>
      <c r="J63" s="313"/>
      <c r="K63" s="313"/>
      <c r="L63" s="312"/>
    </row>
  </sheetData>
  <sheetProtection/>
  <mergeCells count="13">
    <mergeCell ref="A44:C44"/>
    <mergeCell ref="A13:C13"/>
    <mergeCell ref="A16:C16"/>
    <mergeCell ref="A20:C20"/>
    <mergeCell ref="A24:C24"/>
    <mergeCell ref="A37:C37"/>
    <mergeCell ref="A42:C42"/>
    <mergeCell ref="D3:J3"/>
    <mergeCell ref="K3:K4"/>
    <mergeCell ref="A9:C9"/>
    <mergeCell ref="D35:J35"/>
    <mergeCell ref="K35:K36"/>
    <mergeCell ref="A11:C11"/>
  </mergeCells>
  <printOptions horizontalCentered="1"/>
  <pageMargins left="0.984251968503937" right="0.984251968503937" top="0.984251968503937" bottom="0.984251968503937" header="0.3937007874015748" footer="0.5118110236220472"/>
  <pageSetup fitToHeight="2" horizontalDpi="300" verticalDpi="300" orientation="portrait" paperSize="9" scale="84" r:id="rId1"/>
  <rowBreaks count="1" manualBreakCount="1">
    <brk id="3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1.00390625" style="1" customWidth="1"/>
    <col min="2" max="2" width="6.625" style="1" customWidth="1"/>
    <col min="3" max="19" width="5.875" style="1" customWidth="1"/>
    <col min="20" max="16384" width="9.00390625" style="1" customWidth="1"/>
  </cols>
  <sheetData>
    <row r="1" ht="17.25">
      <c r="A1" s="95" t="s">
        <v>98</v>
      </c>
    </row>
    <row r="2" ht="13.5" customHeight="1" thickBot="1"/>
    <row r="3" spans="1:19" ht="15.75" customHeight="1" thickTop="1">
      <c r="A3" s="94"/>
      <c r="B3" s="93" t="s">
        <v>89</v>
      </c>
      <c r="C3" s="78" t="s">
        <v>88</v>
      </c>
      <c r="D3" s="76"/>
      <c r="E3" s="82" t="s">
        <v>87</v>
      </c>
      <c r="F3" s="81" t="s">
        <v>86</v>
      </c>
      <c r="G3" s="80"/>
      <c r="H3" s="80"/>
      <c r="I3" s="80"/>
      <c r="J3" s="80"/>
      <c r="K3" s="79"/>
      <c r="L3" s="78" t="s">
        <v>85</v>
      </c>
      <c r="M3" s="76"/>
      <c r="N3" s="78" t="s">
        <v>84</v>
      </c>
      <c r="O3" s="77"/>
      <c r="P3" s="77"/>
      <c r="Q3" s="76"/>
      <c r="R3" s="75" t="s">
        <v>97</v>
      </c>
      <c r="S3" s="75" t="s">
        <v>82</v>
      </c>
    </row>
    <row r="4" spans="1:19" ht="105" customHeight="1">
      <c r="A4" s="92"/>
      <c r="B4" s="91"/>
      <c r="C4" s="72" t="s">
        <v>38</v>
      </c>
      <c r="D4" s="90" t="s">
        <v>13</v>
      </c>
      <c r="E4" s="71"/>
      <c r="F4" s="70" t="s">
        <v>81</v>
      </c>
      <c r="G4" s="70" t="s">
        <v>80</v>
      </c>
      <c r="H4" s="70" t="s">
        <v>79</v>
      </c>
      <c r="I4" s="70" t="s">
        <v>78</v>
      </c>
      <c r="J4" s="69" t="s">
        <v>77</v>
      </c>
      <c r="K4" s="69" t="s">
        <v>76</v>
      </c>
      <c r="L4" s="69" t="s">
        <v>75</v>
      </c>
      <c r="M4" s="69" t="s">
        <v>74</v>
      </c>
      <c r="N4" s="69" t="s">
        <v>73</v>
      </c>
      <c r="O4" s="69" t="s">
        <v>72</v>
      </c>
      <c r="P4" s="69" t="s">
        <v>71</v>
      </c>
      <c r="Q4" s="69" t="s">
        <v>96</v>
      </c>
      <c r="R4" s="68"/>
      <c r="S4" s="68"/>
    </row>
    <row r="5" spans="1:19" ht="13.5" customHeight="1">
      <c r="A5" s="89" t="s">
        <v>58</v>
      </c>
      <c r="B5" s="59">
        <f>SUM(C5:R5)</f>
        <v>7621</v>
      </c>
      <c r="C5" s="58">
        <v>485</v>
      </c>
      <c r="D5" s="58">
        <v>1049</v>
      </c>
      <c r="E5" s="58">
        <v>502</v>
      </c>
      <c r="F5" s="58">
        <v>54</v>
      </c>
      <c r="G5" s="58">
        <v>30</v>
      </c>
      <c r="H5" s="58">
        <v>429</v>
      </c>
      <c r="I5" s="58">
        <v>199</v>
      </c>
      <c r="J5" s="58">
        <v>1671</v>
      </c>
      <c r="K5" s="58">
        <v>191</v>
      </c>
      <c r="L5" s="58">
        <v>239</v>
      </c>
      <c r="M5" s="58">
        <v>149</v>
      </c>
      <c r="N5" s="58">
        <v>640</v>
      </c>
      <c r="O5" s="58">
        <v>156</v>
      </c>
      <c r="P5" s="58">
        <v>280</v>
      </c>
      <c r="Q5" s="58">
        <v>678</v>
      </c>
      <c r="R5" s="58">
        <v>869</v>
      </c>
      <c r="S5" s="58">
        <v>129</v>
      </c>
    </row>
    <row r="6" spans="1:19" ht="13.5" customHeight="1">
      <c r="A6" s="61" t="s">
        <v>56</v>
      </c>
      <c r="B6" s="59">
        <v>5956</v>
      </c>
      <c r="C6" s="58">
        <v>424</v>
      </c>
      <c r="D6" s="58">
        <v>817</v>
      </c>
      <c r="E6" s="58">
        <v>263</v>
      </c>
      <c r="F6" s="58">
        <v>41</v>
      </c>
      <c r="G6" s="58">
        <v>46</v>
      </c>
      <c r="H6" s="58">
        <v>316</v>
      </c>
      <c r="I6" s="58">
        <v>184</v>
      </c>
      <c r="J6" s="58">
        <v>1564</v>
      </c>
      <c r="K6" s="58">
        <v>135</v>
      </c>
      <c r="L6" s="58">
        <v>231</v>
      </c>
      <c r="M6" s="58">
        <v>115</v>
      </c>
      <c r="N6" s="58">
        <v>569</v>
      </c>
      <c r="O6" s="58">
        <v>143</v>
      </c>
      <c r="P6" s="58">
        <v>126</v>
      </c>
      <c r="Q6" s="58">
        <v>420</v>
      </c>
      <c r="R6" s="58">
        <v>562</v>
      </c>
      <c r="S6" s="58">
        <v>107</v>
      </c>
    </row>
    <row r="7" spans="1:19" ht="13.5" customHeight="1">
      <c r="A7" s="61" t="s">
        <v>54</v>
      </c>
      <c r="B7" s="59">
        <v>5304</v>
      </c>
      <c r="C7" s="58">
        <v>358</v>
      </c>
      <c r="D7" s="58">
        <v>574</v>
      </c>
      <c r="E7" s="58">
        <v>181</v>
      </c>
      <c r="F7" s="58">
        <v>67</v>
      </c>
      <c r="G7" s="58">
        <v>45</v>
      </c>
      <c r="H7" s="58">
        <v>382</v>
      </c>
      <c r="I7" s="58">
        <v>233</v>
      </c>
      <c r="J7" s="58">
        <v>1642</v>
      </c>
      <c r="K7" s="58">
        <v>150</v>
      </c>
      <c r="L7" s="58">
        <v>191</v>
      </c>
      <c r="M7" s="58">
        <v>95</v>
      </c>
      <c r="N7" s="58">
        <v>348</v>
      </c>
      <c r="O7" s="58">
        <v>147</v>
      </c>
      <c r="P7" s="58">
        <v>121</v>
      </c>
      <c r="Q7" s="58">
        <v>379</v>
      </c>
      <c r="R7" s="58">
        <v>391</v>
      </c>
      <c r="S7" s="58">
        <v>103</v>
      </c>
    </row>
    <row r="8" spans="1:19" ht="13.5" customHeight="1">
      <c r="A8" s="61" t="s">
        <v>95</v>
      </c>
      <c r="B8" s="59">
        <f>SUM(C8:R8)</f>
        <v>6808</v>
      </c>
      <c r="C8" s="58">
        <v>325</v>
      </c>
      <c r="D8" s="58">
        <v>667</v>
      </c>
      <c r="E8" s="58">
        <v>125</v>
      </c>
      <c r="F8" s="58">
        <v>120</v>
      </c>
      <c r="G8" s="58">
        <v>92</v>
      </c>
      <c r="H8" s="58">
        <v>406</v>
      </c>
      <c r="I8" s="58">
        <v>701</v>
      </c>
      <c r="J8" s="58">
        <v>2366</v>
      </c>
      <c r="K8" s="58">
        <v>145</v>
      </c>
      <c r="L8" s="58">
        <v>168</v>
      </c>
      <c r="M8" s="58">
        <v>83</v>
      </c>
      <c r="N8" s="58">
        <v>357</v>
      </c>
      <c r="O8" s="58">
        <v>135</v>
      </c>
      <c r="P8" s="58">
        <v>389</v>
      </c>
      <c r="Q8" s="58">
        <v>317</v>
      </c>
      <c r="R8" s="58">
        <v>412</v>
      </c>
      <c r="S8" s="58">
        <v>83</v>
      </c>
    </row>
    <row r="9" spans="1:19" ht="13.5" customHeight="1">
      <c r="A9" s="61" t="s">
        <v>68</v>
      </c>
      <c r="B9" s="59">
        <f>SUM(C9:R9)</f>
        <v>6686</v>
      </c>
      <c r="C9" s="58">
        <v>341</v>
      </c>
      <c r="D9" s="58">
        <v>593</v>
      </c>
      <c r="E9" s="58">
        <v>90</v>
      </c>
      <c r="F9" s="58">
        <v>173</v>
      </c>
      <c r="G9" s="58">
        <v>88</v>
      </c>
      <c r="H9" s="58">
        <v>426</v>
      </c>
      <c r="I9" s="58">
        <v>831</v>
      </c>
      <c r="J9" s="58">
        <v>2216</v>
      </c>
      <c r="K9" s="58">
        <v>116</v>
      </c>
      <c r="L9" s="58">
        <v>133</v>
      </c>
      <c r="M9" s="58">
        <v>120</v>
      </c>
      <c r="N9" s="58">
        <v>268</v>
      </c>
      <c r="O9" s="58">
        <v>101</v>
      </c>
      <c r="P9" s="58">
        <v>430</v>
      </c>
      <c r="Q9" s="58">
        <v>315</v>
      </c>
      <c r="R9" s="58">
        <v>445</v>
      </c>
      <c r="S9" s="58">
        <v>177</v>
      </c>
    </row>
    <row r="10" spans="1:19" ht="13.5" customHeight="1">
      <c r="A10" s="61" t="s">
        <v>66</v>
      </c>
      <c r="B10" s="59">
        <f>SUM(C10:R10)</f>
        <v>6606</v>
      </c>
      <c r="C10" s="58">
        <v>327</v>
      </c>
      <c r="D10" s="58">
        <v>545</v>
      </c>
      <c r="E10" s="58">
        <v>108</v>
      </c>
      <c r="F10" s="58">
        <v>156</v>
      </c>
      <c r="G10" s="58">
        <v>67</v>
      </c>
      <c r="H10" s="58">
        <v>488</v>
      </c>
      <c r="I10" s="58">
        <v>602</v>
      </c>
      <c r="J10" s="58">
        <v>2116</v>
      </c>
      <c r="K10" s="58">
        <v>118</v>
      </c>
      <c r="L10" s="58">
        <v>153</v>
      </c>
      <c r="M10" s="58">
        <v>99</v>
      </c>
      <c r="N10" s="58">
        <v>297</v>
      </c>
      <c r="O10" s="58">
        <v>114</v>
      </c>
      <c r="P10" s="58">
        <v>582</v>
      </c>
      <c r="Q10" s="58">
        <v>380</v>
      </c>
      <c r="R10" s="58">
        <v>454</v>
      </c>
      <c r="S10" s="58">
        <v>183</v>
      </c>
    </row>
    <row r="11" spans="1:19" ht="13.5" customHeight="1">
      <c r="A11" s="61" t="s">
        <v>64</v>
      </c>
      <c r="B11" s="59">
        <f>SUM(C11:R11)</f>
        <v>5579</v>
      </c>
      <c r="C11" s="58">
        <v>175</v>
      </c>
      <c r="D11" s="58">
        <v>427</v>
      </c>
      <c r="E11" s="58">
        <v>77</v>
      </c>
      <c r="F11" s="58">
        <v>159</v>
      </c>
      <c r="G11" s="58">
        <v>66</v>
      </c>
      <c r="H11" s="58">
        <v>462</v>
      </c>
      <c r="I11" s="58">
        <v>484</v>
      </c>
      <c r="J11" s="58">
        <v>1878</v>
      </c>
      <c r="K11" s="58">
        <v>110</v>
      </c>
      <c r="L11" s="58">
        <v>187</v>
      </c>
      <c r="M11" s="58">
        <v>87</v>
      </c>
      <c r="N11" s="58">
        <v>223</v>
      </c>
      <c r="O11" s="58">
        <v>90</v>
      </c>
      <c r="P11" s="58">
        <v>481</v>
      </c>
      <c r="Q11" s="58">
        <v>232</v>
      </c>
      <c r="R11" s="58">
        <v>441</v>
      </c>
      <c r="S11" s="58">
        <v>106</v>
      </c>
    </row>
    <row r="12" spans="1:19" ht="13.5" customHeight="1">
      <c r="A12" s="61" t="s">
        <v>94</v>
      </c>
      <c r="B12" s="59">
        <f>SUM(C12:R12)</f>
        <v>5244</v>
      </c>
      <c r="C12" s="58">
        <v>105</v>
      </c>
      <c r="D12" s="58">
        <v>484</v>
      </c>
      <c r="E12" s="58">
        <v>72</v>
      </c>
      <c r="F12" s="58">
        <v>109</v>
      </c>
      <c r="G12" s="58">
        <v>67</v>
      </c>
      <c r="H12" s="58">
        <v>510</v>
      </c>
      <c r="I12" s="58">
        <v>340</v>
      </c>
      <c r="J12" s="58">
        <v>1544</v>
      </c>
      <c r="K12" s="58">
        <v>111</v>
      </c>
      <c r="L12" s="58">
        <v>194</v>
      </c>
      <c r="M12" s="58">
        <v>110</v>
      </c>
      <c r="N12" s="58">
        <v>280</v>
      </c>
      <c r="O12" s="58">
        <v>123</v>
      </c>
      <c r="P12" s="58">
        <v>594</v>
      </c>
      <c r="Q12" s="58">
        <v>201</v>
      </c>
      <c r="R12" s="58">
        <v>400</v>
      </c>
      <c r="S12" s="58">
        <v>59</v>
      </c>
    </row>
    <row r="13" spans="1:19" ht="13.5" customHeight="1">
      <c r="A13" s="61" t="s">
        <v>93</v>
      </c>
      <c r="B13" s="59">
        <f>SUM(C13:R13)</f>
        <v>5075</v>
      </c>
      <c r="C13" s="58">
        <v>76</v>
      </c>
      <c r="D13" s="58">
        <v>435</v>
      </c>
      <c r="E13" s="58">
        <v>53</v>
      </c>
      <c r="F13" s="58">
        <v>107</v>
      </c>
      <c r="G13" s="58">
        <v>70</v>
      </c>
      <c r="H13" s="58">
        <v>579</v>
      </c>
      <c r="I13" s="58">
        <v>403</v>
      </c>
      <c r="J13" s="58">
        <v>1625</v>
      </c>
      <c r="K13" s="58">
        <v>120</v>
      </c>
      <c r="L13" s="58">
        <v>187</v>
      </c>
      <c r="M13" s="58">
        <v>106</v>
      </c>
      <c r="N13" s="58">
        <v>272</v>
      </c>
      <c r="O13" s="58">
        <v>127</v>
      </c>
      <c r="P13" s="58">
        <v>563</v>
      </c>
      <c r="Q13" s="58">
        <v>193</v>
      </c>
      <c r="R13" s="58">
        <v>159</v>
      </c>
      <c r="S13" s="58">
        <v>27</v>
      </c>
    </row>
    <row r="14" spans="1:19" ht="13.5" customHeight="1">
      <c r="A14" s="67" t="s">
        <v>92</v>
      </c>
      <c r="B14" s="56">
        <f>SUM(C14:R14)</f>
        <v>4461</v>
      </c>
      <c r="C14" s="55">
        <v>27</v>
      </c>
      <c r="D14" s="55">
        <v>337</v>
      </c>
      <c r="E14" s="55">
        <v>44</v>
      </c>
      <c r="F14" s="55">
        <v>98</v>
      </c>
      <c r="G14" s="55">
        <v>105</v>
      </c>
      <c r="H14" s="55">
        <v>553</v>
      </c>
      <c r="I14" s="55">
        <v>236</v>
      </c>
      <c r="J14" s="55">
        <v>1462</v>
      </c>
      <c r="K14" s="55">
        <v>113</v>
      </c>
      <c r="L14" s="55">
        <v>126</v>
      </c>
      <c r="M14" s="55">
        <v>106</v>
      </c>
      <c r="N14" s="55">
        <v>252</v>
      </c>
      <c r="O14" s="55">
        <v>96</v>
      </c>
      <c r="P14" s="55">
        <v>560</v>
      </c>
      <c r="Q14" s="55">
        <v>193</v>
      </c>
      <c r="R14" s="55">
        <v>153</v>
      </c>
      <c r="S14" s="88" t="s">
        <v>91</v>
      </c>
    </row>
  </sheetData>
  <sheetProtection/>
  <mergeCells count="9">
    <mergeCell ref="A3:A4"/>
    <mergeCell ref="B3:B4"/>
    <mergeCell ref="E3:E4"/>
    <mergeCell ref="C3:D3"/>
    <mergeCell ref="S3:S4"/>
    <mergeCell ref="F3:K3"/>
    <mergeCell ref="L3:M3"/>
    <mergeCell ref="N3:Q3"/>
    <mergeCell ref="R3:R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125" style="1" customWidth="1"/>
    <col min="2" max="2" width="7.75390625" style="1" customWidth="1"/>
    <col min="3" max="9" width="6.625" style="1" customWidth="1"/>
    <col min="10" max="16384" width="9.00390625" style="1" customWidth="1"/>
  </cols>
  <sheetData>
    <row r="1" ht="13.5">
      <c r="A1" s="1" t="s">
        <v>46</v>
      </c>
    </row>
    <row r="2" ht="14.25" thickBot="1">
      <c r="I2" s="2" t="s">
        <v>35</v>
      </c>
    </row>
    <row r="3" spans="1:9" ht="14.25" customHeight="1" thickTop="1">
      <c r="A3" s="27"/>
      <c r="B3" s="54" t="s">
        <v>8</v>
      </c>
      <c r="C3" s="54" t="s">
        <v>43</v>
      </c>
      <c r="D3" s="54" t="s">
        <v>42</v>
      </c>
      <c r="E3" s="54" t="s">
        <v>41</v>
      </c>
      <c r="F3" s="54" t="s">
        <v>45</v>
      </c>
      <c r="G3" s="53" t="s">
        <v>39</v>
      </c>
      <c r="H3" s="52"/>
      <c r="I3" s="51" t="s">
        <v>13</v>
      </c>
    </row>
    <row r="4" spans="1:9" ht="110.25" customHeight="1">
      <c r="A4" s="28"/>
      <c r="B4" s="50"/>
      <c r="C4" s="50"/>
      <c r="D4" s="50"/>
      <c r="E4" s="50"/>
      <c r="F4" s="50"/>
      <c r="G4" s="49" t="s">
        <v>38</v>
      </c>
      <c r="H4" s="49" t="s">
        <v>13</v>
      </c>
      <c r="I4" s="48"/>
    </row>
    <row r="5" spans="1:9" ht="18" customHeight="1">
      <c r="A5" s="47" t="s">
        <v>37</v>
      </c>
      <c r="B5" s="46">
        <f>SUM(C5:I5)</f>
        <v>1596</v>
      </c>
      <c r="C5" s="45">
        <f>SUM(C6:C8)</f>
        <v>45</v>
      </c>
      <c r="D5" s="45">
        <f>SUM(D6:D8)</f>
        <v>9</v>
      </c>
      <c r="E5" s="45">
        <f>SUM(E6:E8)</f>
        <v>43</v>
      </c>
      <c r="F5" s="45">
        <f>SUM(F6:F8)</f>
        <v>243</v>
      </c>
      <c r="G5" s="45">
        <f>SUM(G6:G8)</f>
        <v>525</v>
      </c>
      <c r="H5" s="45">
        <f>SUM(H6:H8)</f>
        <v>334</v>
      </c>
      <c r="I5" s="45">
        <f>SUM(I6:I8)</f>
        <v>397</v>
      </c>
    </row>
    <row r="6" spans="1:9" ht="18" customHeight="1">
      <c r="A6" s="44" t="s">
        <v>7</v>
      </c>
      <c r="B6" s="43">
        <f>SUM(C6:I6)</f>
        <v>924</v>
      </c>
      <c r="C6" s="42">
        <v>16</v>
      </c>
      <c r="D6" s="42">
        <v>1</v>
      </c>
      <c r="E6" s="42">
        <v>36</v>
      </c>
      <c r="F6" s="42">
        <v>180</v>
      </c>
      <c r="G6" s="42">
        <v>231</v>
      </c>
      <c r="H6" s="42">
        <v>174</v>
      </c>
      <c r="I6" s="42">
        <v>286</v>
      </c>
    </row>
    <row r="7" spans="1:9" ht="18" customHeight="1">
      <c r="A7" s="44" t="s">
        <v>32</v>
      </c>
      <c r="B7" s="43">
        <f>SUM(C7:I7)</f>
        <v>282</v>
      </c>
      <c r="C7" s="42">
        <v>11</v>
      </c>
      <c r="D7" s="42">
        <v>1</v>
      </c>
      <c r="E7" s="42">
        <v>1</v>
      </c>
      <c r="F7" s="42">
        <v>29</v>
      </c>
      <c r="G7" s="42">
        <v>141</v>
      </c>
      <c r="H7" s="42">
        <v>60</v>
      </c>
      <c r="I7" s="42">
        <v>39</v>
      </c>
    </row>
    <row r="8" spans="1:9" ht="18" customHeight="1">
      <c r="A8" s="41" t="s">
        <v>33</v>
      </c>
      <c r="B8" s="40">
        <f>SUM(C8:I8)</f>
        <v>390</v>
      </c>
      <c r="C8" s="39">
        <v>18</v>
      </c>
      <c r="D8" s="39">
        <v>7</v>
      </c>
      <c r="E8" s="39">
        <v>6</v>
      </c>
      <c r="F8" s="39">
        <v>34</v>
      </c>
      <c r="G8" s="39">
        <v>153</v>
      </c>
      <c r="H8" s="39">
        <v>100</v>
      </c>
      <c r="I8" s="39">
        <v>72</v>
      </c>
    </row>
  </sheetData>
  <sheetProtection/>
  <mergeCells count="8">
    <mergeCell ref="G3:H3"/>
    <mergeCell ref="I3:I4"/>
    <mergeCell ref="A3:A4"/>
    <mergeCell ref="B3:B4"/>
    <mergeCell ref="C3:C4"/>
    <mergeCell ref="D3:D4"/>
    <mergeCell ref="E3:E4"/>
    <mergeCell ref="F3:F4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125" style="1" customWidth="1"/>
    <col min="2" max="2" width="7.75390625" style="1" customWidth="1"/>
    <col min="3" max="9" width="6.625" style="1" customWidth="1"/>
    <col min="10" max="16384" width="9.00390625" style="1" customWidth="1"/>
  </cols>
  <sheetData>
    <row r="1" ht="13.5">
      <c r="A1" s="1" t="s">
        <v>44</v>
      </c>
    </row>
    <row r="2" ht="14.25" thickBot="1">
      <c r="I2" s="2" t="s">
        <v>35</v>
      </c>
    </row>
    <row r="3" spans="1:9" ht="14.25" customHeight="1" thickTop="1">
      <c r="A3" s="27"/>
      <c r="B3" s="54" t="s">
        <v>8</v>
      </c>
      <c r="C3" s="54" t="s">
        <v>43</v>
      </c>
      <c r="D3" s="54" t="s">
        <v>42</v>
      </c>
      <c r="E3" s="54" t="s">
        <v>41</v>
      </c>
      <c r="F3" s="54" t="s">
        <v>40</v>
      </c>
      <c r="G3" s="53" t="s">
        <v>39</v>
      </c>
      <c r="H3" s="52"/>
      <c r="I3" s="51" t="s">
        <v>13</v>
      </c>
    </row>
    <row r="4" spans="1:9" ht="110.25" customHeight="1">
      <c r="A4" s="28"/>
      <c r="B4" s="50"/>
      <c r="C4" s="50"/>
      <c r="D4" s="50"/>
      <c r="E4" s="50"/>
      <c r="F4" s="50"/>
      <c r="G4" s="49" t="s">
        <v>38</v>
      </c>
      <c r="H4" s="49" t="s">
        <v>13</v>
      </c>
      <c r="I4" s="48"/>
    </row>
    <row r="5" spans="1:9" ht="18" customHeight="1">
      <c r="A5" s="47" t="s">
        <v>37</v>
      </c>
      <c r="B5" s="46">
        <f>SUM(C5:I5)</f>
        <v>1534</v>
      </c>
      <c r="C5" s="45">
        <v>45</v>
      </c>
      <c r="D5" s="45">
        <v>8</v>
      </c>
      <c r="E5" s="45">
        <v>43</v>
      </c>
      <c r="F5" s="45">
        <v>245</v>
      </c>
      <c r="G5" s="45">
        <v>485</v>
      </c>
      <c r="H5" s="45">
        <v>402</v>
      </c>
      <c r="I5" s="45">
        <v>306</v>
      </c>
    </row>
    <row r="6" spans="1:9" ht="18" customHeight="1">
      <c r="A6" s="44" t="s">
        <v>7</v>
      </c>
      <c r="B6" s="43">
        <f>SUM(C6:I6)</f>
        <v>881</v>
      </c>
      <c r="C6" s="42">
        <v>16</v>
      </c>
      <c r="D6" s="42">
        <v>1</v>
      </c>
      <c r="E6" s="42">
        <v>36</v>
      </c>
      <c r="F6" s="42">
        <v>179</v>
      </c>
      <c r="G6" s="42">
        <v>209</v>
      </c>
      <c r="H6" s="42">
        <v>195</v>
      </c>
      <c r="I6" s="42">
        <v>245</v>
      </c>
    </row>
    <row r="7" spans="1:9" ht="18" customHeight="1">
      <c r="A7" s="44" t="s">
        <v>32</v>
      </c>
      <c r="B7" s="43">
        <f>SUM(C7:I7)</f>
        <v>263</v>
      </c>
      <c r="C7" s="42">
        <v>11</v>
      </c>
      <c r="D7" s="42">
        <v>0</v>
      </c>
      <c r="E7" s="42">
        <v>1</v>
      </c>
      <c r="F7" s="42">
        <v>30</v>
      </c>
      <c r="G7" s="42">
        <v>126</v>
      </c>
      <c r="H7" s="42">
        <v>78</v>
      </c>
      <c r="I7" s="42">
        <v>17</v>
      </c>
    </row>
    <row r="8" spans="1:9" ht="18" customHeight="1">
      <c r="A8" s="41" t="s">
        <v>33</v>
      </c>
      <c r="B8" s="40">
        <f>SUM(C8:I8)</f>
        <v>390</v>
      </c>
      <c r="C8" s="39">
        <v>18</v>
      </c>
      <c r="D8" s="39">
        <v>7</v>
      </c>
      <c r="E8" s="39">
        <v>6</v>
      </c>
      <c r="F8" s="39">
        <v>36</v>
      </c>
      <c r="G8" s="39">
        <v>150</v>
      </c>
      <c r="H8" s="39">
        <v>129</v>
      </c>
      <c r="I8" s="39">
        <v>44</v>
      </c>
    </row>
  </sheetData>
  <sheetProtection/>
  <mergeCells count="8">
    <mergeCell ref="A3:A4"/>
    <mergeCell ref="B3:B4"/>
    <mergeCell ref="G3:H3"/>
    <mergeCell ref="I3:I4"/>
    <mergeCell ref="C3:C4"/>
    <mergeCell ref="D3:D4"/>
    <mergeCell ref="E3:E4"/>
    <mergeCell ref="F3:F4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625" style="1" customWidth="1"/>
    <col min="2" max="2" width="9.00390625" style="1" customWidth="1"/>
    <col min="3" max="28" width="6.125" style="1" customWidth="1"/>
    <col min="29" max="16384" width="9.00390625" style="1" customWidth="1"/>
  </cols>
  <sheetData>
    <row r="1" spans="1:13" ht="33.75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8:31" ht="14.25" thickBot="1">
      <c r="AB2" s="2" t="s">
        <v>35</v>
      </c>
      <c r="AE2" s="2"/>
    </row>
    <row r="3" spans="1:28" ht="18" customHeight="1" thickTop="1">
      <c r="A3" s="27"/>
      <c r="B3" s="29" t="s">
        <v>8</v>
      </c>
      <c r="C3" s="22" t="s">
        <v>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2" t="s">
        <v>14</v>
      </c>
      <c r="P3" s="23"/>
      <c r="Q3" s="23"/>
      <c r="R3" s="23"/>
      <c r="S3" s="24"/>
      <c r="T3" s="22" t="s">
        <v>19</v>
      </c>
      <c r="U3" s="23"/>
      <c r="V3" s="23"/>
      <c r="W3" s="24"/>
      <c r="X3" s="22" t="s">
        <v>21</v>
      </c>
      <c r="Y3" s="23"/>
      <c r="Z3" s="23"/>
      <c r="AA3" s="23"/>
      <c r="AB3" s="23"/>
    </row>
    <row r="4" spans="1:31" ht="99.75" customHeight="1">
      <c r="A4" s="28"/>
      <c r="B4" s="30"/>
      <c r="C4" s="3" t="s">
        <v>10</v>
      </c>
      <c r="D4" s="3" t="s">
        <v>31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11</v>
      </c>
      <c r="J4" s="3" t="s">
        <v>6</v>
      </c>
      <c r="K4" s="4" t="s">
        <v>12</v>
      </c>
      <c r="L4" s="3" t="s">
        <v>0</v>
      </c>
      <c r="M4" s="3" t="s">
        <v>1</v>
      </c>
      <c r="N4" s="3" t="s">
        <v>13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13</v>
      </c>
      <c r="T4" s="3" t="s">
        <v>29</v>
      </c>
      <c r="U4" s="3" t="s">
        <v>30</v>
      </c>
      <c r="V4" s="3" t="s">
        <v>28</v>
      </c>
      <c r="W4" s="3" t="s">
        <v>20</v>
      </c>
      <c r="X4" s="3" t="s">
        <v>22</v>
      </c>
      <c r="Y4" s="3" t="s">
        <v>23</v>
      </c>
      <c r="Z4" s="3" t="s">
        <v>24</v>
      </c>
      <c r="AA4" s="3" t="s">
        <v>25</v>
      </c>
      <c r="AB4" s="5" t="s">
        <v>26</v>
      </c>
      <c r="AE4" s="37"/>
    </row>
    <row r="5" spans="1:29" ht="21.75" customHeight="1">
      <c r="A5" s="6" t="s">
        <v>27</v>
      </c>
      <c r="B5" s="36">
        <f>SUM(C5:N5)</f>
        <v>525</v>
      </c>
      <c r="C5" s="34">
        <f>C6+C7+C8</f>
        <v>80</v>
      </c>
      <c r="D5" s="34">
        <f>D6+D7+D8</f>
        <v>30</v>
      </c>
      <c r="E5" s="34">
        <f>E6+E7+E8</f>
        <v>84</v>
      </c>
      <c r="F5" s="34">
        <f>F6+F7+F8</f>
        <v>6</v>
      </c>
      <c r="G5" s="34">
        <f>G6+G7+G8</f>
        <v>56</v>
      </c>
      <c r="H5" s="34">
        <f>H6+H7+H8</f>
        <v>4</v>
      </c>
      <c r="I5" s="34">
        <f>I6+I7+I8</f>
        <v>0</v>
      </c>
      <c r="J5" s="34">
        <f>J6+J7+J8</f>
        <v>34</v>
      </c>
      <c r="K5" s="34">
        <f>K6+K7+K8</f>
        <v>14</v>
      </c>
      <c r="L5" s="34">
        <f>L6+L7+L8</f>
        <v>31</v>
      </c>
      <c r="M5" s="34">
        <f>M6+M7+M8</f>
        <v>83</v>
      </c>
      <c r="N5" s="34">
        <f>N6+N7+N8</f>
        <v>103</v>
      </c>
      <c r="O5" s="34">
        <f>O6+O7+O8</f>
        <v>104</v>
      </c>
      <c r="P5" s="34">
        <f>P6+P7+P8</f>
        <v>48</v>
      </c>
      <c r="Q5" s="34">
        <f>Q6+Q7+Q8</f>
        <v>317</v>
      </c>
      <c r="R5" s="34">
        <f>R6+R7+R8</f>
        <v>13</v>
      </c>
      <c r="S5" s="34">
        <f>S6+S7+S8</f>
        <v>43</v>
      </c>
      <c r="T5" s="34">
        <f>T6+T7+T8</f>
        <v>207</v>
      </c>
      <c r="U5" s="34">
        <f>U6+U7+U8</f>
        <v>145</v>
      </c>
      <c r="V5" s="34">
        <f>V6+V7+V8</f>
        <v>18</v>
      </c>
      <c r="W5" s="34">
        <f>W6+W7+W8</f>
        <v>155</v>
      </c>
      <c r="X5" s="35">
        <f>SUM(X6:X8)</f>
        <v>99</v>
      </c>
      <c r="Y5" s="34">
        <f>SUM(Y6:Y8)</f>
        <v>136</v>
      </c>
      <c r="Z5" s="34">
        <f>SUM(Z6:Z8)</f>
        <v>213</v>
      </c>
      <c r="AA5" s="34">
        <f>SUM(AA6:AA8)</f>
        <v>55</v>
      </c>
      <c r="AB5" s="7">
        <f>SUM(AB6:AB8)</f>
        <v>22</v>
      </c>
      <c r="AC5" s="33"/>
    </row>
    <row r="6" spans="1:28" ht="21.75" customHeight="1">
      <c r="A6" s="12" t="s">
        <v>7</v>
      </c>
      <c r="B6" s="32">
        <f>SUM(C6:N6)</f>
        <v>231</v>
      </c>
      <c r="C6" s="8">
        <v>44</v>
      </c>
      <c r="D6" s="8">
        <v>12</v>
      </c>
      <c r="E6" s="8">
        <v>33</v>
      </c>
      <c r="F6" s="8">
        <v>2</v>
      </c>
      <c r="G6" s="8">
        <v>24</v>
      </c>
      <c r="H6" s="8">
        <v>3</v>
      </c>
      <c r="I6" s="8">
        <v>0</v>
      </c>
      <c r="J6" s="8">
        <v>14</v>
      </c>
      <c r="K6" s="8">
        <v>4</v>
      </c>
      <c r="L6" s="8">
        <v>15</v>
      </c>
      <c r="M6" s="8">
        <v>28</v>
      </c>
      <c r="N6" s="8">
        <v>52</v>
      </c>
      <c r="O6" s="8">
        <v>47</v>
      </c>
      <c r="P6" s="8">
        <v>11</v>
      </c>
      <c r="Q6" s="8">
        <v>149</v>
      </c>
      <c r="R6" s="8">
        <v>4</v>
      </c>
      <c r="S6" s="8">
        <v>20</v>
      </c>
      <c r="T6" s="8">
        <v>65</v>
      </c>
      <c r="U6" s="8">
        <v>63</v>
      </c>
      <c r="V6" s="8">
        <v>9</v>
      </c>
      <c r="W6" s="8">
        <v>94</v>
      </c>
      <c r="X6" s="8">
        <v>40</v>
      </c>
      <c r="Y6" s="8">
        <v>61</v>
      </c>
      <c r="Z6" s="8">
        <v>90</v>
      </c>
      <c r="AA6" s="8">
        <v>28</v>
      </c>
      <c r="AB6" s="7">
        <v>12</v>
      </c>
    </row>
    <row r="7" spans="1:28" ht="21.75" customHeight="1">
      <c r="A7" s="12" t="s">
        <v>32</v>
      </c>
      <c r="B7" s="32">
        <f>SUM(C7:N7)</f>
        <v>141</v>
      </c>
      <c r="C7" s="8">
        <v>17</v>
      </c>
      <c r="D7" s="8">
        <v>7</v>
      </c>
      <c r="E7" s="8">
        <v>41</v>
      </c>
      <c r="F7" s="8">
        <v>1</v>
      </c>
      <c r="G7" s="8">
        <v>4</v>
      </c>
      <c r="H7" s="8">
        <v>0</v>
      </c>
      <c r="I7" s="8">
        <v>0</v>
      </c>
      <c r="J7" s="8">
        <v>7</v>
      </c>
      <c r="K7" s="8">
        <v>6</v>
      </c>
      <c r="L7" s="8">
        <v>4</v>
      </c>
      <c r="M7" s="8">
        <v>32</v>
      </c>
      <c r="N7" s="8">
        <v>22</v>
      </c>
      <c r="O7" s="8">
        <v>23</v>
      </c>
      <c r="P7" s="8">
        <v>9</v>
      </c>
      <c r="Q7" s="8">
        <v>102</v>
      </c>
      <c r="R7" s="8">
        <v>3</v>
      </c>
      <c r="S7" s="8">
        <v>4</v>
      </c>
      <c r="T7" s="8">
        <v>63</v>
      </c>
      <c r="U7" s="8">
        <v>44</v>
      </c>
      <c r="V7" s="8">
        <v>1</v>
      </c>
      <c r="W7" s="8">
        <v>33</v>
      </c>
      <c r="X7" s="8">
        <v>27</v>
      </c>
      <c r="Y7" s="8">
        <v>35</v>
      </c>
      <c r="Z7" s="8">
        <v>66</v>
      </c>
      <c r="AA7" s="8">
        <v>11</v>
      </c>
      <c r="AB7" s="7">
        <v>2</v>
      </c>
    </row>
    <row r="8" spans="1:28" ht="21.75" customHeight="1">
      <c r="A8" s="13" t="s">
        <v>33</v>
      </c>
      <c r="B8" s="31">
        <f>SUM(C8:N8)</f>
        <v>153</v>
      </c>
      <c r="C8" s="9">
        <v>19</v>
      </c>
      <c r="D8" s="9">
        <v>11</v>
      </c>
      <c r="E8" s="9">
        <v>10</v>
      </c>
      <c r="F8" s="9">
        <v>3</v>
      </c>
      <c r="G8" s="9">
        <v>28</v>
      </c>
      <c r="H8" s="9">
        <v>1</v>
      </c>
      <c r="I8" s="9">
        <v>0</v>
      </c>
      <c r="J8" s="9">
        <v>13</v>
      </c>
      <c r="K8" s="9">
        <v>4</v>
      </c>
      <c r="L8" s="9">
        <v>12</v>
      </c>
      <c r="M8" s="9">
        <v>23</v>
      </c>
      <c r="N8" s="9">
        <v>29</v>
      </c>
      <c r="O8" s="9">
        <v>34</v>
      </c>
      <c r="P8" s="9">
        <v>28</v>
      </c>
      <c r="Q8" s="9">
        <v>66</v>
      </c>
      <c r="R8" s="9">
        <v>6</v>
      </c>
      <c r="S8" s="9">
        <v>19</v>
      </c>
      <c r="T8" s="9">
        <v>79</v>
      </c>
      <c r="U8" s="9">
        <v>38</v>
      </c>
      <c r="V8" s="9">
        <v>8</v>
      </c>
      <c r="W8" s="9">
        <v>28</v>
      </c>
      <c r="X8" s="9">
        <v>32</v>
      </c>
      <c r="Y8" s="9">
        <v>40</v>
      </c>
      <c r="Z8" s="9">
        <v>57</v>
      </c>
      <c r="AA8" s="9">
        <v>16</v>
      </c>
      <c r="AB8" s="9">
        <v>8</v>
      </c>
    </row>
    <row r="9" spans="1:19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sheetProtection/>
  <mergeCells count="7">
    <mergeCell ref="X3:AB3"/>
    <mergeCell ref="A3:A4"/>
    <mergeCell ref="B3:B4"/>
    <mergeCell ref="C3:N3"/>
    <mergeCell ref="O3:S3"/>
    <mergeCell ref="A1:M1"/>
    <mergeCell ref="T3:W3"/>
  </mergeCells>
  <printOptions/>
  <pageMargins left="0.984251968503937" right="0.984251968503937" top="0.984251968503937" bottom="0.984251968503937" header="0.5118110236220472" footer="0.5118110236220472"/>
  <pageSetup fitToWidth="2" horizontalDpi="300" verticalDpi="300" orientation="portrait" paperSize="9" scale="82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625" style="1" customWidth="1"/>
    <col min="2" max="2" width="9.00390625" style="1" customWidth="1"/>
    <col min="3" max="28" width="6.125" style="1" customWidth="1"/>
    <col min="29" max="16384" width="9.00390625" style="1" customWidth="1"/>
  </cols>
  <sheetData>
    <row r="1" spans="1:19" ht="33.75" customHeight="1">
      <c r="A1" s="25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0"/>
      <c r="O1" s="10"/>
      <c r="P1" s="10"/>
      <c r="Q1" s="10"/>
      <c r="R1" s="10"/>
      <c r="S1" s="10"/>
    </row>
    <row r="2" spans="1:28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AB2" s="2" t="s">
        <v>35</v>
      </c>
    </row>
    <row r="3" spans="1:28" ht="18" customHeight="1" thickTop="1">
      <c r="A3" s="27"/>
      <c r="B3" s="29" t="s">
        <v>8</v>
      </c>
      <c r="C3" s="22" t="s">
        <v>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2" t="s">
        <v>14</v>
      </c>
      <c r="P3" s="23"/>
      <c r="Q3" s="23"/>
      <c r="R3" s="23"/>
      <c r="S3" s="24"/>
      <c r="T3" s="22" t="s">
        <v>19</v>
      </c>
      <c r="U3" s="23"/>
      <c r="V3" s="23"/>
      <c r="W3" s="24"/>
      <c r="X3" s="22" t="s">
        <v>21</v>
      </c>
      <c r="Y3" s="23"/>
      <c r="Z3" s="23"/>
      <c r="AA3" s="23"/>
      <c r="AB3" s="23"/>
    </row>
    <row r="4" spans="1:28" ht="99.75" customHeight="1">
      <c r="A4" s="28"/>
      <c r="B4" s="30"/>
      <c r="C4" s="3" t="s">
        <v>10</v>
      </c>
      <c r="D4" s="3" t="s">
        <v>31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11</v>
      </c>
      <c r="J4" s="3" t="s">
        <v>6</v>
      </c>
      <c r="K4" s="4" t="s">
        <v>12</v>
      </c>
      <c r="L4" s="3" t="s">
        <v>0</v>
      </c>
      <c r="M4" s="3" t="s">
        <v>1</v>
      </c>
      <c r="N4" s="3" t="s">
        <v>13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13</v>
      </c>
      <c r="T4" s="3" t="s">
        <v>29</v>
      </c>
      <c r="U4" s="3" t="s">
        <v>30</v>
      </c>
      <c r="V4" s="3" t="s">
        <v>28</v>
      </c>
      <c r="W4" s="3" t="s">
        <v>20</v>
      </c>
      <c r="X4" s="3" t="s">
        <v>22</v>
      </c>
      <c r="Y4" s="3" t="s">
        <v>23</v>
      </c>
      <c r="Z4" s="3" t="s">
        <v>24</v>
      </c>
      <c r="AA4" s="3" t="s">
        <v>25</v>
      </c>
      <c r="AB4" s="5" t="s">
        <v>26</v>
      </c>
    </row>
    <row r="5" spans="1:28" ht="21.75" customHeight="1">
      <c r="A5" s="6" t="s">
        <v>27</v>
      </c>
      <c r="B5" s="15">
        <f>SUM(B6:B8)</f>
        <v>485</v>
      </c>
      <c r="C5" s="14">
        <f aca="true" t="shared" si="0" ref="C5:AB5">SUM(C6:C8)</f>
        <v>77</v>
      </c>
      <c r="D5" s="14">
        <f t="shared" si="0"/>
        <v>23</v>
      </c>
      <c r="E5" s="14">
        <f t="shared" si="0"/>
        <v>76</v>
      </c>
      <c r="F5" s="14">
        <f t="shared" si="0"/>
        <v>6</v>
      </c>
      <c r="G5" s="14">
        <f t="shared" si="0"/>
        <v>62</v>
      </c>
      <c r="H5" s="14">
        <f t="shared" si="0"/>
        <v>4</v>
      </c>
      <c r="I5" s="14">
        <f t="shared" si="0"/>
        <v>0</v>
      </c>
      <c r="J5" s="14">
        <f t="shared" si="0"/>
        <v>31</v>
      </c>
      <c r="K5" s="14">
        <f t="shared" si="0"/>
        <v>12</v>
      </c>
      <c r="L5" s="14">
        <f t="shared" si="0"/>
        <v>29</v>
      </c>
      <c r="M5" s="14">
        <f t="shared" si="0"/>
        <v>78</v>
      </c>
      <c r="N5" s="18">
        <f t="shared" si="0"/>
        <v>87</v>
      </c>
      <c r="O5" s="14">
        <f t="shared" si="0"/>
        <v>100</v>
      </c>
      <c r="P5" s="14">
        <f t="shared" si="0"/>
        <v>45</v>
      </c>
      <c r="Q5" s="14">
        <f t="shared" si="0"/>
        <v>292</v>
      </c>
      <c r="R5" s="14">
        <f t="shared" si="0"/>
        <v>11</v>
      </c>
      <c r="S5" s="18">
        <f t="shared" si="0"/>
        <v>37</v>
      </c>
      <c r="T5" s="14">
        <f t="shared" si="0"/>
        <v>216</v>
      </c>
      <c r="U5" s="14">
        <f t="shared" si="0"/>
        <v>119</v>
      </c>
      <c r="V5" s="14">
        <f t="shared" si="0"/>
        <v>17</v>
      </c>
      <c r="W5" s="18">
        <f t="shared" si="0"/>
        <v>133</v>
      </c>
      <c r="X5" s="14">
        <f t="shared" si="0"/>
        <v>91</v>
      </c>
      <c r="Y5" s="14">
        <f t="shared" si="0"/>
        <v>116</v>
      </c>
      <c r="Z5" s="14">
        <f t="shared" si="0"/>
        <v>208</v>
      </c>
      <c r="AA5" s="14">
        <f t="shared" si="0"/>
        <v>53</v>
      </c>
      <c r="AB5" s="14">
        <f t="shared" si="0"/>
        <v>17</v>
      </c>
    </row>
    <row r="6" spans="1:28" ht="21.75" customHeight="1">
      <c r="A6" s="12" t="s">
        <v>7</v>
      </c>
      <c r="B6" s="16">
        <f>SUM(C6:N6)</f>
        <v>209</v>
      </c>
      <c r="C6" s="8">
        <v>44</v>
      </c>
      <c r="D6" s="8">
        <v>9</v>
      </c>
      <c r="E6" s="8">
        <v>33</v>
      </c>
      <c r="F6" s="8">
        <v>2</v>
      </c>
      <c r="G6" s="8">
        <v>28</v>
      </c>
      <c r="H6" s="8">
        <v>2</v>
      </c>
      <c r="I6" s="8">
        <v>0</v>
      </c>
      <c r="J6" s="8">
        <v>13</v>
      </c>
      <c r="K6" s="8">
        <v>4</v>
      </c>
      <c r="L6" s="8">
        <v>13</v>
      </c>
      <c r="M6" s="8">
        <v>22</v>
      </c>
      <c r="N6" s="19">
        <v>39</v>
      </c>
      <c r="O6" s="8">
        <v>43</v>
      </c>
      <c r="P6" s="8">
        <v>9</v>
      </c>
      <c r="Q6" s="8">
        <v>139</v>
      </c>
      <c r="R6" s="8">
        <v>3</v>
      </c>
      <c r="S6" s="19">
        <v>15</v>
      </c>
      <c r="T6" s="8">
        <v>74</v>
      </c>
      <c r="U6" s="8">
        <v>47</v>
      </c>
      <c r="V6" s="8">
        <v>8</v>
      </c>
      <c r="W6" s="19">
        <v>80</v>
      </c>
      <c r="X6" s="8">
        <v>35</v>
      </c>
      <c r="Y6" s="8">
        <v>48</v>
      </c>
      <c r="Z6" s="8">
        <v>91</v>
      </c>
      <c r="AA6" s="8">
        <v>29</v>
      </c>
      <c r="AB6" s="7">
        <v>6</v>
      </c>
    </row>
    <row r="7" spans="1:28" ht="21.75" customHeight="1">
      <c r="A7" s="12" t="s">
        <v>32</v>
      </c>
      <c r="B7" s="16">
        <f>SUM(C7:N7)</f>
        <v>126</v>
      </c>
      <c r="C7" s="8">
        <v>15</v>
      </c>
      <c r="D7" s="8">
        <v>3</v>
      </c>
      <c r="E7" s="8">
        <v>33</v>
      </c>
      <c r="F7" s="8">
        <v>1</v>
      </c>
      <c r="G7" s="8">
        <v>8</v>
      </c>
      <c r="H7" s="8">
        <v>0</v>
      </c>
      <c r="I7" s="8">
        <v>0</v>
      </c>
      <c r="J7" s="8">
        <v>6</v>
      </c>
      <c r="K7" s="8">
        <v>4</v>
      </c>
      <c r="L7" s="8">
        <v>4</v>
      </c>
      <c r="M7" s="8">
        <v>33</v>
      </c>
      <c r="N7" s="19">
        <v>19</v>
      </c>
      <c r="O7" s="8">
        <v>24</v>
      </c>
      <c r="P7" s="8">
        <v>9</v>
      </c>
      <c r="Q7" s="8">
        <v>88</v>
      </c>
      <c r="R7" s="8">
        <v>2</v>
      </c>
      <c r="S7" s="19">
        <v>3</v>
      </c>
      <c r="T7" s="8">
        <v>62</v>
      </c>
      <c r="U7" s="8">
        <v>36</v>
      </c>
      <c r="V7" s="8">
        <v>1</v>
      </c>
      <c r="W7" s="19">
        <v>27</v>
      </c>
      <c r="X7" s="8">
        <v>24</v>
      </c>
      <c r="Y7" s="8">
        <v>29</v>
      </c>
      <c r="Z7" s="8">
        <v>61</v>
      </c>
      <c r="AA7" s="8">
        <v>8</v>
      </c>
      <c r="AB7" s="7">
        <v>4</v>
      </c>
    </row>
    <row r="8" spans="1:28" ht="21.75" customHeight="1">
      <c r="A8" s="13" t="s">
        <v>33</v>
      </c>
      <c r="B8" s="17">
        <f>SUM(C8:N8)</f>
        <v>150</v>
      </c>
      <c r="C8" s="9">
        <v>18</v>
      </c>
      <c r="D8" s="9">
        <v>11</v>
      </c>
      <c r="E8" s="9">
        <v>10</v>
      </c>
      <c r="F8" s="9">
        <v>3</v>
      </c>
      <c r="G8" s="9">
        <v>26</v>
      </c>
      <c r="H8" s="9">
        <v>2</v>
      </c>
      <c r="I8" s="9">
        <v>0</v>
      </c>
      <c r="J8" s="9">
        <v>12</v>
      </c>
      <c r="K8" s="9">
        <v>4</v>
      </c>
      <c r="L8" s="9">
        <v>12</v>
      </c>
      <c r="M8" s="9">
        <v>23</v>
      </c>
      <c r="N8" s="20">
        <v>29</v>
      </c>
      <c r="O8" s="9">
        <v>33</v>
      </c>
      <c r="P8" s="9">
        <v>27</v>
      </c>
      <c r="Q8" s="9">
        <v>65</v>
      </c>
      <c r="R8" s="9">
        <v>6</v>
      </c>
      <c r="S8" s="20">
        <v>19</v>
      </c>
      <c r="T8" s="9">
        <v>80</v>
      </c>
      <c r="U8" s="9">
        <v>36</v>
      </c>
      <c r="V8" s="9">
        <v>8</v>
      </c>
      <c r="W8" s="20">
        <v>26</v>
      </c>
      <c r="X8" s="9">
        <v>32</v>
      </c>
      <c r="Y8" s="9">
        <v>39</v>
      </c>
      <c r="Z8" s="9">
        <v>56</v>
      </c>
      <c r="AA8" s="9">
        <v>16</v>
      </c>
      <c r="AB8" s="9">
        <v>7</v>
      </c>
    </row>
    <row r="9" spans="1:14" ht="13.5">
      <c r="A9" s="11"/>
      <c r="N9" s="10"/>
    </row>
  </sheetData>
  <sheetProtection/>
  <mergeCells count="7">
    <mergeCell ref="T3:W3"/>
    <mergeCell ref="X3:AB3"/>
    <mergeCell ref="A1:M1"/>
    <mergeCell ref="A3:A4"/>
    <mergeCell ref="B3:B4"/>
    <mergeCell ref="C3:N3"/>
    <mergeCell ref="O3:S3"/>
  </mergeCells>
  <printOptions/>
  <pageMargins left="0.984251968503937" right="0.984251968503937" top="0.984251968503937" bottom="0.984251968503937" header="0.5118110236220472" footer="0.5118110236220472"/>
  <pageSetup fitToWidth="2" horizontalDpi="300" verticalDpi="300" orientation="portrait" paperSize="9" scale="82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3.375" style="180" customWidth="1"/>
    <col min="2" max="2" width="11.50390625" style="180" customWidth="1"/>
    <col min="3" max="3" width="3.375" style="180" customWidth="1"/>
    <col min="4" max="7" width="11.25390625" style="180" customWidth="1"/>
    <col min="8" max="8" width="3.375" style="180" customWidth="1"/>
    <col min="9" max="9" width="13.25390625" style="180" customWidth="1"/>
    <col min="10" max="16384" width="9.00390625" style="180" customWidth="1"/>
  </cols>
  <sheetData>
    <row r="1" ht="17.25">
      <c r="A1" s="303" t="s">
        <v>319</v>
      </c>
    </row>
    <row r="2" spans="1:7" ht="13.5" customHeight="1" thickBot="1">
      <c r="A2" s="310"/>
      <c r="E2" s="309" t="s">
        <v>318</v>
      </c>
      <c r="F2" s="308"/>
      <c r="G2" s="308"/>
    </row>
    <row r="3" spans="1:7" ht="17.25" customHeight="1" thickTop="1">
      <c r="A3" s="210"/>
      <c r="B3" s="210"/>
      <c r="C3" s="209"/>
      <c r="D3" s="307" t="s">
        <v>317</v>
      </c>
      <c r="E3" s="306"/>
      <c r="F3" s="305"/>
      <c r="G3" s="298" t="s">
        <v>316</v>
      </c>
    </row>
    <row r="4" spans="1:7" ht="17.25" customHeight="1">
      <c r="A4" s="187"/>
      <c r="B4" s="187"/>
      <c r="C4" s="186"/>
      <c r="D4" s="297" t="s">
        <v>315</v>
      </c>
      <c r="E4" s="297" t="s">
        <v>314</v>
      </c>
      <c r="F4" s="297" t="s">
        <v>313</v>
      </c>
      <c r="G4" s="295"/>
    </row>
    <row r="5" spans="1:7" ht="17.25" customHeight="1">
      <c r="A5" s="294"/>
      <c r="B5" s="293" t="s">
        <v>312</v>
      </c>
      <c r="C5" s="292"/>
      <c r="D5" s="282">
        <f>D6+D7</f>
        <v>44</v>
      </c>
      <c r="E5" s="282">
        <f>E6+E7</f>
        <v>154</v>
      </c>
      <c r="F5" s="282">
        <f>F6+F7</f>
        <v>85</v>
      </c>
      <c r="G5" s="282">
        <f>SUM(D5:F5)</f>
        <v>283</v>
      </c>
    </row>
    <row r="6" spans="1:7" ht="17.25" customHeight="1">
      <c r="A6" s="285"/>
      <c r="B6" s="284" t="s">
        <v>184</v>
      </c>
      <c r="C6" s="283"/>
      <c r="D6" s="282">
        <f>SUM(D46:D57)</f>
        <v>21</v>
      </c>
      <c r="E6" s="282">
        <f>SUM(E46:E57)</f>
        <v>129</v>
      </c>
      <c r="F6" s="282">
        <f>SUM(F46:F57)</f>
        <v>77</v>
      </c>
      <c r="G6" s="282">
        <f>SUM(D6:F6)</f>
        <v>227</v>
      </c>
    </row>
    <row r="7" spans="1:7" ht="17.25" customHeight="1">
      <c r="A7" s="285"/>
      <c r="B7" s="284" t="s">
        <v>183</v>
      </c>
      <c r="C7" s="283"/>
      <c r="D7" s="282">
        <f>D9+D11+D13+D16+D20+D24+D32+D37+D39</f>
        <v>23</v>
      </c>
      <c r="E7" s="282">
        <f>E9+E11+E13+E16+E20+E24+E32+E37+E39</f>
        <v>25</v>
      </c>
      <c r="F7" s="282">
        <f>F9+F11+F13+F16+F20+F24+F32+F37+F39</f>
        <v>8</v>
      </c>
      <c r="G7" s="282">
        <f>SUM(D7:F7)</f>
        <v>56</v>
      </c>
    </row>
    <row r="8" spans="1:7" ht="17.25" customHeight="1">
      <c r="A8" s="285"/>
      <c r="B8" s="291"/>
      <c r="C8" s="290"/>
      <c r="D8" s="282"/>
      <c r="E8" s="282"/>
      <c r="F8" s="282"/>
      <c r="G8" s="282"/>
    </row>
    <row r="9" spans="1:7" ht="17.25" customHeight="1">
      <c r="A9" s="288" t="s">
        <v>301</v>
      </c>
      <c r="B9" s="288"/>
      <c r="C9" s="287"/>
      <c r="D9" s="282">
        <f>SUM(D10:D10)</f>
        <v>0</v>
      </c>
      <c r="E9" s="282">
        <f>SUM(E10:E10)</f>
        <v>2</v>
      </c>
      <c r="F9" s="282">
        <f>SUM(F10:F10)</f>
        <v>0</v>
      </c>
      <c r="G9" s="282">
        <f>SUM(D9:F9)</f>
        <v>2</v>
      </c>
    </row>
    <row r="10" spans="1:7" ht="17.25" customHeight="1">
      <c r="A10" s="285"/>
      <c r="B10" s="284" t="s">
        <v>181</v>
      </c>
      <c r="C10" s="283"/>
      <c r="D10" s="282">
        <v>0</v>
      </c>
      <c r="E10" s="282">
        <v>2</v>
      </c>
      <c r="F10" s="282">
        <v>0</v>
      </c>
      <c r="G10" s="282">
        <f>SUM(D10:F10)</f>
        <v>2</v>
      </c>
    </row>
    <row r="11" spans="1:7" ht="17.25" customHeight="1">
      <c r="A11" s="288" t="s">
        <v>300</v>
      </c>
      <c r="B11" s="288"/>
      <c r="C11" s="287"/>
      <c r="D11" s="282">
        <f>SUM(D12:D12)</f>
        <v>0</v>
      </c>
      <c r="E11" s="282">
        <f>SUM(E12:E12)</f>
        <v>7</v>
      </c>
      <c r="F11" s="282">
        <f>SUM(F12:F12)</f>
        <v>0</v>
      </c>
      <c r="G11" s="282">
        <f>SUM(D11:F11)</f>
        <v>7</v>
      </c>
    </row>
    <row r="12" spans="1:7" ht="17.25" customHeight="1">
      <c r="A12" s="285"/>
      <c r="B12" s="284" t="s">
        <v>179</v>
      </c>
      <c r="C12" s="283"/>
      <c r="D12" s="282">
        <v>0</v>
      </c>
      <c r="E12" s="282">
        <v>7</v>
      </c>
      <c r="F12" s="282">
        <v>0</v>
      </c>
      <c r="G12" s="282">
        <f>SUM(D12:F12)</f>
        <v>7</v>
      </c>
    </row>
    <row r="13" spans="1:7" ht="17.25" customHeight="1">
      <c r="A13" s="288" t="s">
        <v>299</v>
      </c>
      <c r="B13" s="288"/>
      <c r="C13" s="287"/>
      <c r="D13" s="282">
        <f>SUM(D14:D15)</f>
        <v>4</v>
      </c>
      <c r="E13" s="282">
        <f>SUM(E14:E15)</f>
        <v>0</v>
      </c>
      <c r="F13" s="282">
        <f>SUM(F14:F15)</f>
        <v>1</v>
      </c>
      <c r="G13" s="282">
        <f>SUM(D13:F13)</f>
        <v>5</v>
      </c>
    </row>
    <row r="14" spans="1:7" ht="17.25" customHeight="1">
      <c r="A14" s="285"/>
      <c r="B14" s="284" t="s">
        <v>177</v>
      </c>
      <c r="C14" s="283"/>
      <c r="D14" s="282">
        <v>1</v>
      </c>
      <c r="E14" s="282">
        <v>0</v>
      </c>
      <c r="F14" s="282">
        <v>1</v>
      </c>
      <c r="G14" s="282">
        <f>SUM(D14:F14)</f>
        <v>2</v>
      </c>
    </row>
    <row r="15" spans="1:7" ht="17.25" customHeight="1">
      <c r="A15" s="285"/>
      <c r="B15" s="284" t="s">
        <v>176</v>
      </c>
      <c r="C15" s="283"/>
      <c r="D15" s="282">
        <v>3</v>
      </c>
      <c r="E15" s="282">
        <v>0</v>
      </c>
      <c r="F15" s="282">
        <v>0</v>
      </c>
      <c r="G15" s="282">
        <f>SUM(D15:F15)</f>
        <v>3</v>
      </c>
    </row>
    <row r="16" spans="1:7" ht="17.25" customHeight="1">
      <c r="A16" s="288" t="s">
        <v>298</v>
      </c>
      <c r="B16" s="288"/>
      <c r="C16" s="287"/>
      <c r="D16" s="282">
        <f>SUM(D17:D19)</f>
        <v>0</v>
      </c>
      <c r="E16" s="282">
        <f>SUM(E17:E19)</f>
        <v>3</v>
      </c>
      <c r="F16" s="282">
        <f>SUM(F17:F19)</f>
        <v>0</v>
      </c>
      <c r="G16" s="282">
        <f>SUM(D16:F16)</f>
        <v>3</v>
      </c>
    </row>
    <row r="17" spans="1:7" ht="17.25" customHeight="1">
      <c r="A17" s="285"/>
      <c r="B17" s="284" t="s">
        <v>174</v>
      </c>
      <c r="C17" s="283"/>
      <c r="D17" s="282">
        <v>0</v>
      </c>
      <c r="E17" s="282">
        <v>3</v>
      </c>
      <c r="F17" s="282">
        <v>0</v>
      </c>
      <c r="G17" s="282">
        <f>SUM(D17:F17)</f>
        <v>3</v>
      </c>
    </row>
    <row r="18" spans="1:7" ht="17.25" customHeight="1">
      <c r="A18" s="285"/>
      <c r="B18" s="284" t="s">
        <v>297</v>
      </c>
      <c r="C18" s="283"/>
      <c r="D18" s="282">
        <v>0</v>
      </c>
      <c r="E18" s="282">
        <v>0</v>
      </c>
      <c r="F18" s="282">
        <v>0</v>
      </c>
      <c r="G18" s="282">
        <f>SUM(D18:F18)</f>
        <v>0</v>
      </c>
    </row>
    <row r="19" spans="1:7" ht="17.25" customHeight="1">
      <c r="A19" s="285"/>
      <c r="B19" s="284" t="s">
        <v>296</v>
      </c>
      <c r="C19" s="283"/>
      <c r="D19" s="282">
        <v>0</v>
      </c>
      <c r="E19" s="282">
        <v>0</v>
      </c>
      <c r="F19" s="282">
        <v>0</v>
      </c>
      <c r="G19" s="282">
        <f>SUM(D19:F19)</f>
        <v>0</v>
      </c>
    </row>
    <row r="20" spans="1:7" ht="17.25" customHeight="1">
      <c r="A20" s="288" t="s">
        <v>295</v>
      </c>
      <c r="B20" s="288"/>
      <c r="C20" s="287"/>
      <c r="D20" s="282">
        <f>SUM(D21:D23)</f>
        <v>0</v>
      </c>
      <c r="E20" s="282">
        <f>SUM(E21:E23)</f>
        <v>6</v>
      </c>
      <c r="F20" s="282">
        <f>SUM(F21:F23)</f>
        <v>0</v>
      </c>
      <c r="G20" s="282">
        <f>SUM(D20:F20)</f>
        <v>6</v>
      </c>
    </row>
    <row r="21" spans="1:7" ht="17.25" customHeight="1">
      <c r="A21" s="285"/>
      <c r="B21" s="284" t="s">
        <v>170</v>
      </c>
      <c r="C21" s="283"/>
      <c r="D21" s="282">
        <v>0</v>
      </c>
      <c r="E21" s="282">
        <v>4</v>
      </c>
      <c r="F21" s="282">
        <v>0</v>
      </c>
      <c r="G21" s="282">
        <f>SUM(D21:F21)</f>
        <v>4</v>
      </c>
    </row>
    <row r="22" spans="1:7" ht="17.25" customHeight="1">
      <c r="A22" s="285"/>
      <c r="B22" s="284" t="s">
        <v>169</v>
      </c>
      <c r="C22" s="283"/>
      <c r="D22" s="282">
        <v>0</v>
      </c>
      <c r="E22" s="282">
        <v>1</v>
      </c>
      <c r="F22" s="282">
        <v>0</v>
      </c>
      <c r="G22" s="282">
        <f>SUM(D22:F22)</f>
        <v>1</v>
      </c>
    </row>
    <row r="23" spans="1:7" ht="17.25" customHeight="1">
      <c r="A23" s="285"/>
      <c r="B23" s="284" t="s">
        <v>168</v>
      </c>
      <c r="C23" s="283"/>
      <c r="D23" s="282">
        <v>0</v>
      </c>
      <c r="E23" s="282">
        <v>1</v>
      </c>
      <c r="F23" s="282">
        <v>0</v>
      </c>
      <c r="G23" s="282">
        <f>SUM(D23:F23)</f>
        <v>1</v>
      </c>
    </row>
    <row r="24" spans="1:7" ht="17.25" customHeight="1">
      <c r="A24" s="288" t="s">
        <v>294</v>
      </c>
      <c r="B24" s="288"/>
      <c r="C24" s="287"/>
      <c r="D24" s="282">
        <f>SUM(D25:D31)</f>
        <v>3</v>
      </c>
      <c r="E24" s="282">
        <f>SUM(E25:E31)</f>
        <v>0</v>
      </c>
      <c r="F24" s="282">
        <f>SUM(F25:F31)</f>
        <v>2</v>
      </c>
      <c r="G24" s="282">
        <f>SUM(D24:F24)</f>
        <v>5</v>
      </c>
    </row>
    <row r="25" spans="1:7" ht="17.25" customHeight="1">
      <c r="A25" s="285"/>
      <c r="B25" s="284" t="s">
        <v>166</v>
      </c>
      <c r="C25" s="283"/>
      <c r="D25" s="282">
        <v>0</v>
      </c>
      <c r="E25" s="282">
        <v>0</v>
      </c>
      <c r="F25" s="282">
        <v>2</v>
      </c>
      <c r="G25" s="282">
        <f>SUM(D25:F25)</f>
        <v>2</v>
      </c>
    </row>
    <row r="26" spans="1:7" ht="17.25" customHeight="1">
      <c r="A26" s="285"/>
      <c r="B26" s="284" t="s">
        <v>164</v>
      </c>
      <c r="C26" s="283"/>
      <c r="D26" s="282">
        <v>0</v>
      </c>
      <c r="E26" s="282">
        <v>0</v>
      </c>
      <c r="F26" s="282">
        <v>0</v>
      </c>
      <c r="G26" s="282">
        <f>SUM(D26:F26)</f>
        <v>0</v>
      </c>
    </row>
    <row r="27" spans="1:7" ht="17.25" customHeight="1">
      <c r="A27" s="285"/>
      <c r="B27" s="284" t="s">
        <v>163</v>
      </c>
      <c r="C27" s="283"/>
      <c r="D27" s="282">
        <v>0</v>
      </c>
      <c r="E27" s="282">
        <v>0</v>
      </c>
      <c r="F27" s="282">
        <v>0</v>
      </c>
      <c r="G27" s="282">
        <f>SUM(D27:F27)</f>
        <v>0</v>
      </c>
    </row>
    <row r="28" spans="1:7" ht="17.25" customHeight="1">
      <c r="A28" s="285"/>
      <c r="B28" s="284" t="s">
        <v>162</v>
      </c>
      <c r="C28" s="283"/>
      <c r="D28" s="282">
        <v>1</v>
      </c>
      <c r="E28" s="282">
        <v>0</v>
      </c>
      <c r="F28" s="282">
        <v>0</v>
      </c>
      <c r="G28" s="282">
        <f>SUM(D28:F28)</f>
        <v>1</v>
      </c>
    </row>
    <row r="29" spans="1:7" ht="17.25" customHeight="1">
      <c r="A29" s="285"/>
      <c r="B29" s="284" t="s">
        <v>161</v>
      </c>
      <c r="C29" s="283"/>
      <c r="D29" s="282">
        <v>0</v>
      </c>
      <c r="E29" s="282">
        <v>0</v>
      </c>
      <c r="F29" s="282">
        <v>0</v>
      </c>
      <c r="G29" s="282">
        <f>SUM(D29:F29)</f>
        <v>0</v>
      </c>
    </row>
    <row r="30" spans="1:7" ht="17.25" customHeight="1">
      <c r="A30" s="285"/>
      <c r="B30" s="284" t="s">
        <v>160</v>
      </c>
      <c r="C30" s="283"/>
      <c r="D30" s="282">
        <v>1</v>
      </c>
      <c r="E30" s="282">
        <v>0</v>
      </c>
      <c r="F30" s="282">
        <v>0</v>
      </c>
      <c r="G30" s="282">
        <f>SUM(D30:F30)</f>
        <v>1</v>
      </c>
    </row>
    <row r="31" spans="1:7" ht="17.25" customHeight="1">
      <c r="A31" s="285"/>
      <c r="B31" s="284" t="s">
        <v>293</v>
      </c>
      <c r="C31" s="283"/>
      <c r="D31" s="282">
        <v>1</v>
      </c>
      <c r="E31" s="282">
        <v>0</v>
      </c>
      <c r="F31" s="282">
        <v>0</v>
      </c>
      <c r="G31" s="282">
        <f>SUM(D31:F31)</f>
        <v>1</v>
      </c>
    </row>
    <row r="32" spans="1:8" ht="17.25" customHeight="1">
      <c r="A32" s="288" t="s">
        <v>292</v>
      </c>
      <c r="B32" s="288"/>
      <c r="C32" s="287"/>
      <c r="D32" s="282">
        <f>SUM(D33:D36)</f>
        <v>3</v>
      </c>
      <c r="E32" s="282">
        <f>SUM(E33:E36)</f>
        <v>4</v>
      </c>
      <c r="F32" s="282">
        <f>SUM(F33:F36)</f>
        <v>1</v>
      </c>
      <c r="G32" s="282">
        <f>SUM(D32:F32)</f>
        <v>8</v>
      </c>
      <c r="H32" s="181"/>
    </row>
    <row r="33" spans="1:7" ht="17.25" customHeight="1">
      <c r="A33" s="285"/>
      <c r="B33" s="284" t="s">
        <v>143</v>
      </c>
      <c r="C33" s="283"/>
      <c r="D33" s="282">
        <v>0</v>
      </c>
      <c r="E33" s="282">
        <v>0</v>
      </c>
      <c r="F33" s="282">
        <v>0</v>
      </c>
      <c r="G33" s="282">
        <f>SUM(D33:F33)</f>
        <v>0</v>
      </c>
    </row>
    <row r="34" spans="1:7" ht="17.25" customHeight="1">
      <c r="A34" s="285"/>
      <c r="B34" s="284" t="s">
        <v>142</v>
      </c>
      <c r="C34" s="283"/>
      <c r="D34" s="282">
        <v>1</v>
      </c>
      <c r="E34" s="282">
        <v>0</v>
      </c>
      <c r="F34" s="282">
        <v>0</v>
      </c>
      <c r="G34" s="282">
        <f>SUM(D34:F34)</f>
        <v>1</v>
      </c>
    </row>
    <row r="35" spans="1:7" ht="17.25" customHeight="1">
      <c r="A35" s="285"/>
      <c r="B35" s="284" t="s">
        <v>311</v>
      </c>
      <c r="C35" s="283"/>
      <c r="D35" s="282">
        <v>0</v>
      </c>
      <c r="E35" s="282">
        <v>3</v>
      </c>
      <c r="F35" s="282">
        <v>0</v>
      </c>
      <c r="G35" s="282">
        <f>SUM(D35:F35)</f>
        <v>3</v>
      </c>
    </row>
    <row r="36" spans="1:7" ht="17.25" customHeight="1">
      <c r="A36" s="285"/>
      <c r="B36" s="284" t="s">
        <v>202</v>
      </c>
      <c r="C36" s="283"/>
      <c r="D36" s="282">
        <v>2</v>
      </c>
      <c r="E36" s="282">
        <v>1</v>
      </c>
      <c r="F36" s="282">
        <v>1</v>
      </c>
      <c r="G36" s="282">
        <f>SUM(D36:F36)</f>
        <v>4</v>
      </c>
    </row>
    <row r="37" spans="1:7" ht="17.25" customHeight="1">
      <c r="A37" s="288" t="s">
        <v>291</v>
      </c>
      <c r="B37" s="288"/>
      <c r="C37" s="287"/>
      <c r="D37" s="282">
        <f>SUM(D38)</f>
        <v>5</v>
      </c>
      <c r="E37" s="282">
        <f>SUM(E38)</f>
        <v>0</v>
      </c>
      <c r="F37" s="282">
        <f>SUM(F38)</f>
        <v>0</v>
      </c>
      <c r="G37" s="282">
        <f>SUM(D37:F37)</f>
        <v>5</v>
      </c>
    </row>
    <row r="38" spans="1:7" ht="17.25" customHeight="1">
      <c r="A38" s="285"/>
      <c r="B38" s="284" t="s">
        <v>138</v>
      </c>
      <c r="C38" s="283"/>
      <c r="D38" s="282">
        <v>5</v>
      </c>
      <c r="E38" s="282">
        <v>0</v>
      </c>
      <c r="F38" s="282">
        <v>0</v>
      </c>
      <c r="G38" s="282">
        <f>SUM(D38:F38)</f>
        <v>5</v>
      </c>
    </row>
    <row r="39" spans="1:7" ht="17.25" customHeight="1">
      <c r="A39" s="288" t="s">
        <v>290</v>
      </c>
      <c r="B39" s="288"/>
      <c r="C39" s="287"/>
      <c r="D39" s="282">
        <f>SUM(D40:D44)</f>
        <v>8</v>
      </c>
      <c r="E39" s="282">
        <f>SUM(E40:E44)</f>
        <v>3</v>
      </c>
      <c r="F39" s="282">
        <f>SUM(F40:F44)</f>
        <v>4</v>
      </c>
      <c r="G39" s="282">
        <f>SUM(D39:F39)</f>
        <v>15</v>
      </c>
    </row>
    <row r="40" spans="1:7" ht="17.25" customHeight="1">
      <c r="A40" s="285"/>
      <c r="B40" s="284" t="s">
        <v>136</v>
      </c>
      <c r="C40" s="283"/>
      <c r="D40" s="282">
        <v>0</v>
      </c>
      <c r="E40" s="282">
        <v>1</v>
      </c>
      <c r="F40" s="282">
        <v>2</v>
      </c>
      <c r="G40" s="282">
        <f>SUM(D40:F40)</f>
        <v>3</v>
      </c>
    </row>
    <row r="41" spans="1:7" ht="17.25" customHeight="1">
      <c r="A41" s="285"/>
      <c r="B41" s="284" t="s">
        <v>289</v>
      </c>
      <c r="C41" s="283"/>
      <c r="D41" s="282">
        <v>0</v>
      </c>
      <c r="E41" s="282">
        <v>2</v>
      </c>
      <c r="F41" s="282">
        <v>0</v>
      </c>
      <c r="G41" s="282">
        <f>SUM(D41:F41)</f>
        <v>2</v>
      </c>
    </row>
    <row r="42" spans="1:7" ht="17.25" customHeight="1">
      <c r="A42" s="285"/>
      <c r="B42" s="284" t="s">
        <v>134</v>
      </c>
      <c r="C42" s="283"/>
      <c r="D42" s="282">
        <v>0</v>
      </c>
      <c r="E42" s="282">
        <v>0</v>
      </c>
      <c r="F42" s="282">
        <v>0</v>
      </c>
      <c r="G42" s="282">
        <f>SUM(D42:F42)</f>
        <v>0</v>
      </c>
    </row>
    <row r="43" spans="1:7" ht="17.25" customHeight="1">
      <c r="A43" s="285"/>
      <c r="B43" s="284" t="s">
        <v>133</v>
      </c>
      <c r="C43" s="283"/>
      <c r="D43" s="282">
        <v>4</v>
      </c>
      <c r="E43" s="282">
        <v>0</v>
      </c>
      <c r="F43" s="282">
        <v>0</v>
      </c>
      <c r="G43" s="282">
        <f>SUM(D43:F43)</f>
        <v>4</v>
      </c>
    </row>
    <row r="44" spans="1:7" ht="17.25" customHeight="1">
      <c r="A44" s="285"/>
      <c r="B44" s="284" t="s">
        <v>132</v>
      </c>
      <c r="C44" s="283"/>
      <c r="D44" s="282">
        <v>4</v>
      </c>
      <c r="E44" s="282">
        <v>0</v>
      </c>
      <c r="F44" s="282">
        <v>2</v>
      </c>
      <c r="G44" s="282">
        <f>SUM(D44:F44)</f>
        <v>6</v>
      </c>
    </row>
    <row r="45" spans="1:7" ht="17.25" customHeight="1">
      <c r="A45" s="285"/>
      <c r="B45" s="284"/>
      <c r="C45" s="283"/>
      <c r="D45" s="282"/>
      <c r="E45" s="282"/>
      <c r="F45" s="282"/>
      <c r="G45" s="282"/>
    </row>
    <row r="46" spans="2:7" ht="17.25" customHeight="1">
      <c r="B46" s="284" t="s">
        <v>131</v>
      </c>
      <c r="C46" s="283"/>
      <c r="D46" s="282">
        <v>0</v>
      </c>
      <c r="E46" s="282">
        <v>15</v>
      </c>
      <c r="F46" s="282">
        <v>19</v>
      </c>
      <c r="G46" s="282">
        <f>SUM(D46:F46)</f>
        <v>34</v>
      </c>
    </row>
    <row r="47" spans="1:7" ht="17.25" customHeight="1">
      <c r="A47" s="285"/>
      <c r="B47" s="284" t="s">
        <v>130</v>
      </c>
      <c r="C47" s="283"/>
      <c r="D47" s="282">
        <v>4</v>
      </c>
      <c r="E47" s="282">
        <v>39</v>
      </c>
      <c r="F47" s="282">
        <v>0</v>
      </c>
      <c r="G47" s="282">
        <f>SUM(D47:F47)</f>
        <v>43</v>
      </c>
    </row>
    <row r="48" spans="1:7" ht="17.25" customHeight="1">
      <c r="A48" s="285"/>
      <c r="B48" s="284" t="s">
        <v>129</v>
      </c>
      <c r="C48" s="283"/>
      <c r="D48" s="282">
        <v>0</v>
      </c>
      <c r="E48" s="282">
        <v>20</v>
      </c>
      <c r="F48" s="282">
        <v>0</v>
      </c>
      <c r="G48" s="282">
        <f>SUM(D48:F48)</f>
        <v>20</v>
      </c>
    </row>
    <row r="49" spans="1:7" ht="17.25" customHeight="1">
      <c r="A49" s="285"/>
      <c r="B49" s="284" t="s">
        <v>128</v>
      </c>
      <c r="C49" s="283"/>
      <c r="D49" s="282">
        <v>6</v>
      </c>
      <c r="E49" s="282">
        <v>3</v>
      </c>
      <c r="F49" s="282">
        <v>17</v>
      </c>
      <c r="G49" s="282">
        <f>SUM(D49:F49)</f>
        <v>26</v>
      </c>
    </row>
    <row r="50" spans="1:7" ht="17.25" customHeight="1">
      <c r="A50" s="285"/>
      <c r="B50" s="284" t="s">
        <v>127</v>
      </c>
      <c r="C50" s="283"/>
      <c r="D50" s="282">
        <v>3</v>
      </c>
      <c r="E50" s="282">
        <v>21</v>
      </c>
      <c r="F50" s="282">
        <v>7</v>
      </c>
      <c r="G50" s="282">
        <f>SUM(D50:F50)</f>
        <v>31</v>
      </c>
    </row>
    <row r="51" spans="1:7" ht="17.25" customHeight="1">
      <c r="A51" s="285"/>
      <c r="B51" s="284" t="s">
        <v>126</v>
      </c>
      <c r="C51" s="283"/>
      <c r="D51" s="282">
        <v>0</v>
      </c>
      <c r="E51" s="282">
        <v>3</v>
      </c>
      <c r="F51" s="282">
        <v>4</v>
      </c>
      <c r="G51" s="282">
        <f>SUM(D51:F51)</f>
        <v>7</v>
      </c>
    </row>
    <row r="52" spans="1:7" ht="17.25" customHeight="1">
      <c r="A52" s="285"/>
      <c r="B52" s="284" t="s">
        <v>125</v>
      </c>
      <c r="C52" s="283"/>
      <c r="D52" s="282">
        <v>0</v>
      </c>
      <c r="E52" s="282">
        <v>8</v>
      </c>
      <c r="F52" s="282">
        <v>3</v>
      </c>
      <c r="G52" s="282">
        <f>SUM(D52:F52)</f>
        <v>11</v>
      </c>
    </row>
    <row r="53" spans="1:7" ht="17.25" customHeight="1">
      <c r="A53" s="285"/>
      <c r="B53" s="284" t="s">
        <v>124</v>
      </c>
      <c r="C53" s="283"/>
      <c r="D53" s="282">
        <v>4</v>
      </c>
      <c r="E53" s="282">
        <v>6</v>
      </c>
      <c r="F53" s="282">
        <v>3</v>
      </c>
      <c r="G53" s="282">
        <f>SUM(D53:F53)</f>
        <v>13</v>
      </c>
    </row>
    <row r="54" spans="1:7" ht="17.25" customHeight="1">
      <c r="A54" s="285"/>
      <c r="B54" s="284" t="s">
        <v>123</v>
      </c>
      <c r="C54" s="283"/>
      <c r="D54" s="282">
        <v>0</v>
      </c>
      <c r="E54" s="282">
        <v>3</v>
      </c>
      <c r="F54" s="282">
        <v>12</v>
      </c>
      <c r="G54" s="282">
        <f>SUM(D54:F54)</f>
        <v>15</v>
      </c>
    </row>
    <row r="55" spans="1:7" ht="17.25" customHeight="1">
      <c r="A55" s="285"/>
      <c r="B55" s="284" t="s">
        <v>122</v>
      </c>
      <c r="C55" s="283"/>
      <c r="D55" s="282">
        <v>0</v>
      </c>
      <c r="E55" s="282">
        <v>3</v>
      </c>
      <c r="F55" s="282">
        <v>5</v>
      </c>
      <c r="G55" s="282">
        <f>SUM(D55:F55)</f>
        <v>8</v>
      </c>
    </row>
    <row r="56" spans="1:7" ht="17.25" customHeight="1">
      <c r="A56" s="285"/>
      <c r="B56" s="284" t="s">
        <v>121</v>
      </c>
      <c r="C56" s="283"/>
      <c r="D56" s="282">
        <v>4</v>
      </c>
      <c r="E56" s="282">
        <v>1</v>
      </c>
      <c r="F56" s="282">
        <v>5</v>
      </c>
      <c r="G56" s="282">
        <f>SUM(D56:F56)</f>
        <v>10</v>
      </c>
    </row>
    <row r="57" spans="1:7" ht="17.25" customHeight="1">
      <c r="A57" s="281"/>
      <c r="B57" s="280" t="s">
        <v>201</v>
      </c>
      <c r="C57" s="187"/>
      <c r="D57" s="304">
        <v>0</v>
      </c>
      <c r="E57" s="279">
        <v>7</v>
      </c>
      <c r="F57" s="279">
        <v>2</v>
      </c>
      <c r="G57" s="279">
        <f>SUM(D57:F57)</f>
        <v>9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12">
    <mergeCell ref="A37:C37"/>
    <mergeCell ref="A13:C13"/>
    <mergeCell ref="A16:C16"/>
    <mergeCell ref="A20:C20"/>
    <mergeCell ref="A39:C39"/>
    <mergeCell ref="E2:G2"/>
    <mergeCell ref="A9:C9"/>
    <mergeCell ref="A11:C11"/>
    <mergeCell ref="G3:G4"/>
    <mergeCell ref="D3:F3"/>
    <mergeCell ref="A32:C32"/>
    <mergeCell ref="A24:C24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3.375" style="180" customWidth="1"/>
    <col min="2" max="2" width="12.375" style="180" customWidth="1"/>
    <col min="3" max="3" width="3.375" style="180" customWidth="1"/>
    <col min="4" max="9" width="11.625" style="180" customWidth="1"/>
    <col min="10" max="10" width="4.50390625" style="180" customWidth="1"/>
    <col min="11" max="16384" width="9.00390625" style="180" customWidth="1"/>
  </cols>
  <sheetData>
    <row r="1" ht="17.25">
      <c r="A1" s="303" t="s">
        <v>310</v>
      </c>
    </row>
    <row r="2" ht="13.5" customHeight="1" thickBot="1">
      <c r="I2" s="302" t="s">
        <v>309</v>
      </c>
    </row>
    <row r="3" spans="1:9" ht="17.25" customHeight="1" thickTop="1">
      <c r="A3" s="210"/>
      <c r="B3" s="210"/>
      <c r="C3" s="209"/>
      <c r="D3" s="301" t="s">
        <v>308</v>
      </c>
      <c r="E3" s="300"/>
      <c r="F3" s="300"/>
      <c r="G3" s="300"/>
      <c r="H3" s="299"/>
      <c r="I3" s="298" t="s">
        <v>307</v>
      </c>
    </row>
    <row r="4" spans="1:9" ht="17.25" customHeight="1">
      <c r="A4" s="181"/>
      <c r="D4" s="297" t="s">
        <v>306</v>
      </c>
      <c r="E4" s="297" t="s">
        <v>305</v>
      </c>
      <c r="F4" s="297" t="s">
        <v>304</v>
      </c>
      <c r="G4" s="297" t="s">
        <v>303</v>
      </c>
      <c r="H4" s="296" t="s">
        <v>302</v>
      </c>
      <c r="I4" s="295"/>
    </row>
    <row r="5" spans="1:9" ht="17.25" customHeight="1">
      <c r="A5" s="294"/>
      <c r="B5" s="293" t="s">
        <v>185</v>
      </c>
      <c r="C5" s="292"/>
      <c r="D5" s="282">
        <f>D6+D7</f>
        <v>4261</v>
      </c>
      <c r="E5" s="282">
        <f>E6+E7</f>
        <v>3802</v>
      </c>
      <c r="F5" s="282">
        <f>F6+F7</f>
        <v>2881</v>
      </c>
      <c r="G5" s="282">
        <f>G6+G7</f>
        <v>2486</v>
      </c>
      <c r="H5" s="282">
        <f>H6+H7</f>
        <v>15</v>
      </c>
      <c r="I5" s="282">
        <f>SUM(D5:H5)</f>
        <v>13445</v>
      </c>
    </row>
    <row r="6" spans="1:9" ht="17.25" customHeight="1">
      <c r="A6" s="285"/>
      <c r="B6" s="284" t="s">
        <v>184</v>
      </c>
      <c r="C6" s="283"/>
      <c r="D6" s="282">
        <f>SUM(D46:D57)</f>
        <v>3532</v>
      </c>
      <c r="E6" s="282">
        <f>SUM(E46:E57)</f>
        <v>3145</v>
      </c>
      <c r="F6" s="282">
        <f>SUM(F46:F57)</f>
        <v>2414</v>
      </c>
      <c r="G6" s="282">
        <f>SUM(G46:G57)</f>
        <v>2147</v>
      </c>
      <c r="H6" s="282">
        <f>SUM(H46:H57)</f>
        <v>9</v>
      </c>
      <c r="I6" s="282">
        <f>SUM(D6:H6)</f>
        <v>11247</v>
      </c>
    </row>
    <row r="7" spans="1:9" ht="17.25" customHeight="1">
      <c r="A7" s="285"/>
      <c r="B7" s="284" t="s">
        <v>183</v>
      </c>
      <c r="C7" s="283"/>
      <c r="D7" s="282">
        <f>D9+D11+D13+D16+D20+D24+D32+D37+D39</f>
        <v>729</v>
      </c>
      <c r="E7" s="282">
        <f>E9+E11+E13+E16+E20+E24+E32+E37+E39</f>
        <v>657</v>
      </c>
      <c r="F7" s="282">
        <f>F9+F11+F13+F16+F20+F24+F32+F37+F39</f>
        <v>467</v>
      </c>
      <c r="G7" s="282">
        <f>G9+G11+G13+G16+G20+G24+G32+G37+G39</f>
        <v>339</v>
      </c>
      <c r="H7" s="282">
        <f>H9+H11+H13+H16+H20+H24+H32+H37+H39</f>
        <v>6</v>
      </c>
      <c r="I7" s="282">
        <f>I9+I11+I13+I16+I20+I24+I32+I37+I39</f>
        <v>2198</v>
      </c>
    </row>
    <row r="8" spans="1:9" ht="17.25" customHeight="1">
      <c r="A8" s="285"/>
      <c r="B8" s="291"/>
      <c r="C8" s="290"/>
      <c r="D8" s="282"/>
      <c r="E8" s="282"/>
      <c r="F8" s="282"/>
      <c r="G8" s="282"/>
      <c r="H8" s="282"/>
      <c r="I8" s="289"/>
    </row>
    <row r="9" spans="1:9" ht="17.25" customHeight="1">
      <c r="A9" s="288" t="s">
        <v>301</v>
      </c>
      <c r="B9" s="288"/>
      <c r="C9" s="287"/>
      <c r="D9" s="282">
        <f>SUM(D10:D10)</f>
        <v>39</v>
      </c>
      <c r="E9" s="282">
        <f>SUM(E10:E10)</f>
        <v>27</v>
      </c>
      <c r="F9" s="282">
        <f>SUM(F10:F10)</f>
        <v>20</v>
      </c>
      <c r="G9" s="282">
        <f>SUM(G10:G10)</f>
        <v>25</v>
      </c>
      <c r="H9" s="282">
        <f>SUM(H10:H10)</f>
        <v>0</v>
      </c>
      <c r="I9" s="282">
        <f>SUM(D9:H9)</f>
        <v>111</v>
      </c>
    </row>
    <row r="10" spans="1:9" ht="17.25" customHeight="1">
      <c r="A10" s="285"/>
      <c r="B10" s="284" t="s">
        <v>181</v>
      </c>
      <c r="C10" s="283"/>
      <c r="D10" s="282">
        <v>39</v>
      </c>
      <c r="E10" s="282">
        <v>27</v>
      </c>
      <c r="F10" s="282">
        <v>20</v>
      </c>
      <c r="G10" s="282">
        <v>25</v>
      </c>
      <c r="H10" s="282">
        <v>0</v>
      </c>
      <c r="I10" s="282">
        <f>SUM(D10:H10)</f>
        <v>111</v>
      </c>
    </row>
    <row r="11" spans="1:9" ht="17.25" customHeight="1">
      <c r="A11" s="288" t="s">
        <v>300</v>
      </c>
      <c r="B11" s="288"/>
      <c r="C11" s="287"/>
      <c r="D11" s="282">
        <f>SUM(D12)</f>
        <v>28</v>
      </c>
      <c r="E11" s="282">
        <f>SUM(E12)</f>
        <v>43</v>
      </c>
      <c r="F11" s="282">
        <f>SUM(F12)</f>
        <v>29</v>
      </c>
      <c r="G11" s="282">
        <f>SUM(G12)</f>
        <v>33</v>
      </c>
      <c r="H11" s="282">
        <f>SUM(H12)</f>
        <v>0</v>
      </c>
      <c r="I11" s="282">
        <f>SUM(D11:H11)</f>
        <v>133</v>
      </c>
    </row>
    <row r="12" spans="1:9" ht="17.25" customHeight="1">
      <c r="A12" s="285"/>
      <c r="B12" s="284" t="s">
        <v>179</v>
      </c>
      <c r="C12" s="283"/>
      <c r="D12" s="282">
        <v>28</v>
      </c>
      <c r="E12" s="282">
        <v>43</v>
      </c>
      <c r="F12" s="282">
        <v>29</v>
      </c>
      <c r="G12" s="282">
        <v>33</v>
      </c>
      <c r="H12" s="282">
        <v>0</v>
      </c>
      <c r="I12" s="282">
        <f>SUM(D12:H12)</f>
        <v>133</v>
      </c>
    </row>
    <row r="13" spans="1:9" ht="17.25" customHeight="1">
      <c r="A13" s="288" t="s">
        <v>299</v>
      </c>
      <c r="B13" s="288"/>
      <c r="C13" s="287"/>
      <c r="D13" s="282">
        <f>SUM(D14:D15)</f>
        <v>77</v>
      </c>
      <c r="E13" s="282">
        <f>SUM(E14:E15)</f>
        <v>54</v>
      </c>
      <c r="F13" s="282">
        <f>SUM(F14:F15)</f>
        <v>37</v>
      </c>
      <c r="G13" s="282">
        <f>SUM(G14:G15)</f>
        <v>0</v>
      </c>
      <c r="H13" s="282">
        <f>SUM(H14:H15)</f>
        <v>0</v>
      </c>
      <c r="I13" s="282">
        <f>SUM(D13:H13)</f>
        <v>168</v>
      </c>
    </row>
    <row r="14" spans="1:9" ht="17.25" customHeight="1">
      <c r="A14" s="285"/>
      <c r="B14" s="284" t="s">
        <v>177</v>
      </c>
      <c r="C14" s="283"/>
      <c r="D14" s="282">
        <v>37</v>
      </c>
      <c r="E14" s="282">
        <v>28</v>
      </c>
      <c r="F14" s="282">
        <v>10</v>
      </c>
      <c r="G14" s="282">
        <v>0</v>
      </c>
      <c r="H14" s="282">
        <v>0</v>
      </c>
      <c r="I14" s="282">
        <f>SUM(D14:H14)</f>
        <v>75</v>
      </c>
    </row>
    <row r="15" spans="1:9" ht="17.25" customHeight="1">
      <c r="A15" s="285"/>
      <c r="B15" s="284" t="s">
        <v>176</v>
      </c>
      <c r="C15" s="283"/>
      <c r="D15" s="282">
        <v>40</v>
      </c>
      <c r="E15" s="282">
        <v>26</v>
      </c>
      <c r="F15" s="282">
        <v>27</v>
      </c>
      <c r="G15" s="282">
        <v>0</v>
      </c>
      <c r="H15" s="282">
        <v>0</v>
      </c>
      <c r="I15" s="282">
        <f>SUM(D15:H15)</f>
        <v>93</v>
      </c>
    </row>
    <row r="16" spans="1:9" ht="17.25" customHeight="1">
      <c r="A16" s="288" t="s">
        <v>298</v>
      </c>
      <c r="B16" s="288"/>
      <c r="C16" s="287"/>
      <c r="D16" s="282">
        <f>SUM(D17:D19)</f>
        <v>24</v>
      </c>
      <c r="E16" s="282">
        <f>SUM(E17:E19)</f>
        <v>20</v>
      </c>
      <c r="F16" s="282">
        <f>SUM(F17:F19)</f>
        <v>12</v>
      </c>
      <c r="G16" s="282">
        <f>SUM(G17:G19)</f>
        <v>0</v>
      </c>
      <c r="H16" s="282">
        <f>SUM(H17:H19)</f>
        <v>0</v>
      </c>
      <c r="I16" s="282">
        <f>SUM(D16:H16)</f>
        <v>56</v>
      </c>
    </row>
    <row r="17" spans="1:9" ht="17.25" customHeight="1">
      <c r="A17" s="285"/>
      <c r="B17" s="284" t="s">
        <v>174</v>
      </c>
      <c r="C17" s="283"/>
      <c r="D17" s="282">
        <v>24</v>
      </c>
      <c r="E17" s="282">
        <v>20</v>
      </c>
      <c r="F17" s="282">
        <v>12</v>
      </c>
      <c r="G17" s="282">
        <v>0</v>
      </c>
      <c r="H17" s="282">
        <v>0</v>
      </c>
      <c r="I17" s="282">
        <f>SUM(D17:H17)</f>
        <v>56</v>
      </c>
    </row>
    <row r="18" spans="1:9" ht="17.25" customHeight="1">
      <c r="A18" s="285"/>
      <c r="B18" s="284" t="s">
        <v>297</v>
      </c>
      <c r="C18" s="283"/>
      <c r="D18" s="282">
        <v>0</v>
      </c>
      <c r="E18" s="282">
        <v>0</v>
      </c>
      <c r="F18" s="282">
        <v>0</v>
      </c>
      <c r="G18" s="282">
        <v>0</v>
      </c>
      <c r="H18" s="282">
        <v>0</v>
      </c>
      <c r="I18" s="282">
        <f>SUM(D18:H18)</f>
        <v>0</v>
      </c>
    </row>
    <row r="19" spans="1:9" ht="17.25" customHeight="1">
      <c r="A19" s="285"/>
      <c r="B19" s="284" t="s">
        <v>296</v>
      </c>
      <c r="C19" s="283"/>
      <c r="D19" s="282">
        <v>0</v>
      </c>
      <c r="E19" s="282">
        <v>0</v>
      </c>
      <c r="F19" s="282">
        <v>0</v>
      </c>
      <c r="G19" s="282">
        <v>0</v>
      </c>
      <c r="H19" s="282">
        <v>0</v>
      </c>
      <c r="I19" s="282">
        <f>SUM(D19:H19)</f>
        <v>0</v>
      </c>
    </row>
    <row r="20" spans="1:9" ht="17.25" customHeight="1">
      <c r="A20" s="288" t="s">
        <v>295</v>
      </c>
      <c r="B20" s="288"/>
      <c r="C20" s="287"/>
      <c r="D20" s="282">
        <f>SUM(D21:D23)</f>
        <v>42</v>
      </c>
      <c r="E20" s="282">
        <f>SUM(E21:E23)</f>
        <v>47</v>
      </c>
      <c r="F20" s="282">
        <f>SUM(F21:F23)</f>
        <v>28</v>
      </c>
      <c r="G20" s="282">
        <f>SUM(G21:G23)</f>
        <v>32</v>
      </c>
      <c r="H20" s="282">
        <f>SUM(H21:H23)</f>
        <v>0</v>
      </c>
      <c r="I20" s="282">
        <f>SUM(D20:H20)</f>
        <v>149</v>
      </c>
    </row>
    <row r="21" spans="1:9" ht="17.25" customHeight="1">
      <c r="A21" s="285"/>
      <c r="B21" s="284" t="s">
        <v>170</v>
      </c>
      <c r="C21" s="283"/>
      <c r="D21" s="282">
        <v>23</v>
      </c>
      <c r="E21" s="282">
        <v>22</v>
      </c>
      <c r="F21" s="282">
        <v>13</v>
      </c>
      <c r="G21" s="282">
        <v>22</v>
      </c>
      <c r="H21" s="282">
        <v>0</v>
      </c>
      <c r="I21" s="282">
        <f>SUM(D21:H21)</f>
        <v>80</v>
      </c>
    </row>
    <row r="22" spans="1:9" ht="17.25" customHeight="1">
      <c r="A22" s="285"/>
      <c r="B22" s="284" t="s">
        <v>169</v>
      </c>
      <c r="C22" s="283"/>
      <c r="D22" s="282">
        <v>5</v>
      </c>
      <c r="E22" s="282">
        <v>6</v>
      </c>
      <c r="F22" s="282">
        <v>7</v>
      </c>
      <c r="G22" s="282">
        <v>1</v>
      </c>
      <c r="H22" s="282">
        <v>0</v>
      </c>
      <c r="I22" s="282">
        <f>SUM(D22:H22)</f>
        <v>19</v>
      </c>
    </row>
    <row r="23" spans="1:9" ht="17.25" customHeight="1">
      <c r="A23" s="285"/>
      <c r="B23" s="284" t="s">
        <v>168</v>
      </c>
      <c r="C23" s="283"/>
      <c r="D23" s="282">
        <v>14</v>
      </c>
      <c r="E23" s="282">
        <v>19</v>
      </c>
      <c r="F23" s="282">
        <v>8</v>
      </c>
      <c r="G23" s="282">
        <v>9</v>
      </c>
      <c r="H23" s="282">
        <v>0</v>
      </c>
      <c r="I23" s="282">
        <f>SUM(D23:H23)</f>
        <v>50</v>
      </c>
    </row>
    <row r="24" spans="1:9" ht="17.25" customHeight="1">
      <c r="A24" s="288" t="s">
        <v>294</v>
      </c>
      <c r="B24" s="288"/>
      <c r="C24" s="287"/>
      <c r="D24" s="282">
        <f>SUM(D25:D31)</f>
        <v>41</v>
      </c>
      <c r="E24" s="282">
        <f>SUM(E25:E31)</f>
        <v>34</v>
      </c>
      <c r="F24" s="282">
        <f>SUM(F25:F31)</f>
        <v>19</v>
      </c>
      <c r="G24" s="282">
        <f>SUM(G25:G31)</f>
        <v>14</v>
      </c>
      <c r="H24" s="282">
        <f>SUM(H25:H31)</f>
        <v>6</v>
      </c>
      <c r="I24" s="282">
        <f>SUM(D24:H24)</f>
        <v>114</v>
      </c>
    </row>
    <row r="25" spans="1:9" ht="17.25" customHeight="1">
      <c r="A25" s="285"/>
      <c r="B25" s="284" t="s">
        <v>166</v>
      </c>
      <c r="C25" s="283"/>
      <c r="D25" s="282">
        <v>13</v>
      </c>
      <c r="E25" s="282">
        <v>18</v>
      </c>
      <c r="F25" s="282">
        <v>7</v>
      </c>
      <c r="G25" s="282">
        <v>12</v>
      </c>
      <c r="H25" s="282">
        <v>6</v>
      </c>
      <c r="I25" s="282">
        <f>SUM(D25:H25)</f>
        <v>56</v>
      </c>
    </row>
    <row r="26" spans="1:9" ht="17.25" customHeight="1">
      <c r="A26" s="285"/>
      <c r="B26" s="284" t="s">
        <v>164</v>
      </c>
      <c r="C26" s="283"/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2">
        <f>SUM(D26:H26)</f>
        <v>0</v>
      </c>
    </row>
    <row r="27" spans="1:9" ht="17.25" customHeight="1">
      <c r="A27" s="285"/>
      <c r="B27" s="284" t="s">
        <v>163</v>
      </c>
      <c r="C27" s="283"/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f>SUM(D27:H27)</f>
        <v>0</v>
      </c>
    </row>
    <row r="28" spans="1:9" ht="17.25" customHeight="1">
      <c r="A28" s="285"/>
      <c r="B28" s="284" t="s">
        <v>162</v>
      </c>
      <c r="C28" s="283"/>
      <c r="D28" s="282">
        <v>7</v>
      </c>
      <c r="E28" s="282">
        <v>2</v>
      </c>
      <c r="F28" s="282">
        <v>1</v>
      </c>
      <c r="G28" s="282">
        <v>0</v>
      </c>
      <c r="H28" s="282">
        <v>0</v>
      </c>
      <c r="I28" s="282">
        <f>SUM(D28:H28)</f>
        <v>10</v>
      </c>
    </row>
    <row r="29" spans="1:9" ht="17.25" customHeight="1">
      <c r="A29" s="285"/>
      <c r="B29" s="284" t="s">
        <v>161</v>
      </c>
      <c r="C29" s="283"/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f>SUM(D29:H29)</f>
        <v>0</v>
      </c>
    </row>
    <row r="30" spans="1:10" ht="17.25" customHeight="1">
      <c r="A30" s="285"/>
      <c r="B30" s="284" t="s">
        <v>160</v>
      </c>
      <c r="C30" s="283"/>
      <c r="D30" s="282">
        <v>15</v>
      </c>
      <c r="E30" s="282">
        <v>14</v>
      </c>
      <c r="F30" s="282">
        <v>8</v>
      </c>
      <c r="G30" s="282">
        <v>0</v>
      </c>
      <c r="H30" s="282">
        <v>0</v>
      </c>
      <c r="I30" s="282">
        <f>SUM(D30:H30)</f>
        <v>37</v>
      </c>
      <c r="J30" s="181"/>
    </row>
    <row r="31" spans="1:10" ht="17.25" customHeight="1">
      <c r="A31" s="285"/>
      <c r="B31" s="284" t="s">
        <v>293</v>
      </c>
      <c r="C31" s="283"/>
      <c r="D31" s="282">
        <v>6</v>
      </c>
      <c r="E31" s="282">
        <v>0</v>
      </c>
      <c r="F31" s="282">
        <v>3</v>
      </c>
      <c r="G31" s="282">
        <v>2</v>
      </c>
      <c r="H31" s="282">
        <v>0</v>
      </c>
      <c r="I31" s="282">
        <f>SUM(D31:H31)</f>
        <v>11</v>
      </c>
      <c r="J31" s="181"/>
    </row>
    <row r="32" spans="1:11" ht="17.25" customHeight="1">
      <c r="A32" s="288" t="s">
        <v>292</v>
      </c>
      <c r="B32" s="288"/>
      <c r="C32" s="287"/>
      <c r="D32" s="282">
        <f>SUM(D33:D36)</f>
        <v>96</v>
      </c>
      <c r="E32" s="282">
        <f>SUM(E33:E36)</f>
        <v>69</v>
      </c>
      <c r="F32" s="282">
        <f>SUM(F33:F36)</f>
        <v>50</v>
      </c>
      <c r="G32" s="282">
        <f>SUM(G33:G36)</f>
        <v>64</v>
      </c>
      <c r="H32" s="282">
        <f>SUM(H33:H36)</f>
        <v>0</v>
      </c>
      <c r="I32" s="282">
        <f>SUM(D32:H32)</f>
        <v>279</v>
      </c>
      <c r="J32" s="181"/>
      <c r="K32" s="181"/>
    </row>
    <row r="33" spans="1:9" ht="17.25" customHeight="1">
      <c r="A33" s="285"/>
      <c r="B33" s="284" t="s">
        <v>143</v>
      </c>
      <c r="C33" s="283"/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f>SUM(D33:H33)</f>
        <v>0</v>
      </c>
    </row>
    <row r="34" spans="1:9" ht="17.25" customHeight="1">
      <c r="A34" s="285"/>
      <c r="B34" s="284" t="s">
        <v>142</v>
      </c>
      <c r="C34" s="283"/>
      <c r="D34" s="282">
        <v>23</v>
      </c>
      <c r="E34" s="282">
        <v>15</v>
      </c>
      <c r="F34" s="282">
        <v>10</v>
      </c>
      <c r="G34" s="282">
        <v>13</v>
      </c>
      <c r="H34" s="282">
        <v>0</v>
      </c>
      <c r="I34" s="282">
        <f>SUM(D34:H34)</f>
        <v>61</v>
      </c>
    </row>
    <row r="35" spans="1:9" ht="17.25" customHeight="1">
      <c r="A35" s="285"/>
      <c r="B35" s="284" t="s">
        <v>246</v>
      </c>
      <c r="C35" s="283"/>
      <c r="D35" s="282">
        <v>33</v>
      </c>
      <c r="E35" s="282">
        <v>22</v>
      </c>
      <c r="F35" s="282">
        <v>13</v>
      </c>
      <c r="G35" s="282">
        <v>25</v>
      </c>
      <c r="H35" s="282">
        <v>0</v>
      </c>
      <c r="I35" s="282">
        <f>SUM(D35:H35)</f>
        <v>93</v>
      </c>
    </row>
    <row r="36" spans="1:9" ht="17.25" customHeight="1">
      <c r="A36" s="285"/>
      <c r="B36" s="284" t="s">
        <v>202</v>
      </c>
      <c r="C36" s="283"/>
      <c r="D36" s="282">
        <v>40</v>
      </c>
      <c r="E36" s="282">
        <v>32</v>
      </c>
      <c r="F36" s="282">
        <v>27</v>
      </c>
      <c r="G36" s="282">
        <v>26</v>
      </c>
      <c r="H36" s="282">
        <v>0</v>
      </c>
      <c r="I36" s="282">
        <f>SUM(D36:H36)</f>
        <v>125</v>
      </c>
    </row>
    <row r="37" spans="1:9" ht="17.25" customHeight="1">
      <c r="A37" s="288" t="s">
        <v>291</v>
      </c>
      <c r="B37" s="288"/>
      <c r="C37" s="287"/>
      <c r="D37" s="282">
        <f>SUM(D38)</f>
        <v>153</v>
      </c>
      <c r="E37" s="282">
        <f>SUM(E38)</f>
        <v>98</v>
      </c>
      <c r="F37" s="282">
        <f>SUM(F38)</f>
        <v>73</v>
      </c>
      <c r="G37" s="282">
        <f>SUM(G38)</f>
        <v>0</v>
      </c>
      <c r="H37" s="282">
        <f>SUM(H38)</f>
        <v>0</v>
      </c>
      <c r="I37" s="282">
        <f>SUM(D37:H37)</f>
        <v>324</v>
      </c>
    </row>
    <row r="38" spans="1:9" ht="17.25" customHeight="1">
      <c r="A38" s="285"/>
      <c r="B38" s="284" t="s">
        <v>138</v>
      </c>
      <c r="C38" s="283"/>
      <c r="D38" s="282">
        <v>153</v>
      </c>
      <c r="E38" s="282">
        <v>98</v>
      </c>
      <c r="F38" s="282">
        <v>73</v>
      </c>
      <c r="G38" s="286">
        <v>0</v>
      </c>
      <c r="H38" s="282">
        <v>0</v>
      </c>
      <c r="I38" s="282">
        <f>SUM(D38:H38)</f>
        <v>324</v>
      </c>
    </row>
    <row r="39" spans="1:9" ht="17.25" customHeight="1">
      <c r="A39" s="288" t="s">
        <v>290</v>
      </c>
      <c r="B39" s="288"/>
      <c r="C39" s="287"/>
      <c r="D39" s="282">
        <f>SUM(D40:D44)</f>
        <v>229</v>
      </c>
      <c r="E39" s="282">
        <f>SUM(E40:E44)</f>
        <v>265</v>
      </c>
      <c r="F39" s="282">
        <f>SUM(F40:F44)</f>
        <v>199</v>
      </c>
      <c r="G39" s="282">
        <f>SUM(G40:G44)</f>
        <v>171</v>
      </c>
      <c r="H39" s="282">
        <f>SUM(H40:H44)</f>
        <v>0</v>
      </c>
      <c r="I39" s="282">
        <f>SUM(D39:H39)</f>
        <v>864</v>
      </c>
    </row>
    <row r="40" spans="1:9" ht="17.25" customHeight="1">
      <c r="A40" s="285"/>
      <c r="B40" s="284" t="s">
        <v>136</v>
      </c>
      <c r="C40" s="283"/>
      <c r="D40" s="282">
        <v>14</v>
      </c>
      <c r="E40" s="282">
        <v>16</v>
      </c>
      <c r="F40" s="282">
        <v>11</v>
      </c>
      <c r="G40" s="282">
        <v>21</v>
      </c>
      <c r="H40" s="282">
        <v>0</v>
      </c>
      <c r="I40" s="282">
        <f>SUM(D40:H40)</f>
        <v>62</v>
      </c>
    </row>
    <row r="41" spans="1:9" ht="17.25" customHeight="1">
      <c r="A41" s="285"/>
      <c r="B41" s="284" t="s">
        <v>289</v>
      </c>
      <c r="C41" s="283"/>
      <c r="D41" s="282">
        <v>17</v>
      </c>
      <c r="E41" s="282">
        <v>15</v>
      </c>
      <c r="F41" s="282">
        <v>6</v>
      </c>
      <c r="G41" s="282">
        <v>6</v>
      </c>
      <c r="H41" s="282">
        <v>0</v>
      </c>
      <c r="I41" s="282">
        <f>SUM(D41:H41)</f>
        <v>44</v>
      </c>
    </row>
    <row r="42" spans="1:9" ht="17.25" customHeight="1">
      <c r="A42" s="285"/>
      <c r="B42" s="284" t="s">
        <v>134</v>
      </c>
      <c r="C42" s="283"/>
      <c r="D42" s="282">
        <v>0</v>
      </c>
      <c r="E42" s="282">
        <v>0</v>
      </c>
      <c r="F42" s="282">
        <v>0</v>
      </c>
      <c r="G42" s="282">
        <v>0</v>
      </c>
      <c r="H42" s="282">
        <v>0</v>
      </c>
      <c r="I42" s="282">
        <f>SUM(D42:H42)</f>
        <v>0</v>
      </c>
    </row>
    <row r="43" spans="1:9" ht="17.25" customHeight="1">
      <c r="A43" s="285"/>
      <c r="B43" s="284" t="s">
        <v>133</v>
      </c>
      <c r="C43" s="283"/>
      <c r="D43" s="282">
        <v>120</v>
      </c>
      <c r="E43" s="282">
        <v>143</v>
      </c>
      <c r="F43" s="282">
        <v>114</v>
      </c>
      <c r="G43" s="282">
        <v>0</v>
      </c>
      <c r="H43" s="282">
        <v>0</v>
      </c>
      <c r="I43" s="282">
        <f>SUM(D43:H43)</f>
        <v>377</v>
      </c>
    </row>
    <row r="44" spans="1:9" ht="17.25" customHeight="1">
      <c r="A44" s="285"/>
      <c r="B44" s="284" t="s">
        <v>132</v>
      </c>
      <c r="C44" s="283"/>
      <c r="D44" s="282">
        <v>78</v>
      </c>
      <c r="E44" s="282">
        <v>91</v>
      </c>
      <c r="F44" s="282">
        <v>68</v>
      </c>
      <c r="G44" s="282">
        <v>144</v>
      </c>
      <c r="H44" s="282">
        <v>0</v>
      </c>
      <c r="I44" s="282">
        <f>SUM(D44:H44)</f>
        <v>381</v>
      </c>
    </row>
    <row r="45" spans="1:9" ht="17.25" customHeight="1">
      <c r="A45" s="285"/>
      <c r="B45" s="284"/>
      <c r="C45" s="283"/>
      <c r="D45" s="282"/>
      <c r="E45" s="282"/>
      <c r="F45" s="282"/>
      <c r="G45" s="282"/>
      <c r="H45" s="282"/>
      <c r="I45" s="282"/>
    </row>
    <row r="46" spans="2:9" ht="17.25" customHeight="1">
      <c r="B46" s="284" t="s">
        <v>131</v>
      </c>
      <c r="C46" s="283"/>
      <c r="D46" s="282">
        <v>464</v>
      </c>
      <c r="E46" s="282">
        <v>347</v>
      </c>
      <c r="F46" s="282">
        <v>210</v>
      </c>
      <c r="G46" s="282">
        <v>205</v>
      </c>
      <c r="H46" s="286">
        <v>0</v>
      </c>
      <c r="I46" s="282">
        <f>SUM(D46:H46)</f>
        <v>1226</v>
      </c>
    </row>
    <row r="47" spans="1:9" ht="17.25" customHeight="1">
      <c r="A47" s="285"/>
      <c r="B47" s="284" t="s">
        <v>130</v>
      </c>
      <c r="C47" s="283"/>
      <c r="D47" s="282">
        <v>623</v>
      </c>
      <c r="E47" s="282">
        <v>540</v>
      </c>
      <c r="F47" s="282">
        <v>427</v>
      </c>
      <c r="G47" s="282">
        <v>323</v>
      </c>
      <c r="H47" s="282">
        <v>0</v>
      </c>
      <c r="I47" s="282">
        <f>SUM(D47:H47)</f>
        <v>1913</v>
      </c>
    </row>
    <row r="48" spans="1:9" ht="17.25" customHeight="1">
      <c r="A48" s="285"/>
      <c r="B48" s="284" t="s">
        <v>129</v>
      </c>
      <c r="C48" s="283"/>
      <c r="D48" s="282">
        <v>255</v>
      </c>
      <c r="E48" s="282">
        <v>249</v>
      </c>
      <c r="F48" s="282">
        <v>224</v>
      </c>
      <c r="G48" s="282">
        <v>299</v>
      </c>
      <c r="H48" s="282">
        <v>0</v>
      </c>
      <c r="I48" s="282">
        <f>SUM(D48:H48)</f>
        <v>1027</v>
      </c>
    </row>
    <row r="49" spans="1:9" ht="17.25" customHeight="1">
      <c r="A49" s="285"/>
      <c r="B49" s="284" t="s">
        <v>128</v>
      </c>
      <c r="C49" s="283"/>
      <c r="D49" s="282">
        <v>578</v>
      </c>
      <c r="E49" s="282">
        <v>595</v>
      </c>
      <c r="F49" s="282">
        <v>402</v>
      </c>
      <c r="G49" s="282">
        <v>306</v>
      </c>
      <c r="H49" s="282">
        <v>0</v>
      </c>
      <c r="I49" s="282">
        <f>SUM(D49:H49)</f>
        <v>1881</v>
      </c>
    </row>
    <row r="50" spans="1:9" ht="17.25" customHeight="1">
      <c r="A50" s="285"/>
      <c r="B50" s="284" t="s">
        <v>127</v>
      </c>
      <c r="C50" s="283"/>
      <c r="D50" s="282">
        <v>685</v>
      </c>
      <c r="E50" s="282">
        <v>614</v>
      </c>
      <c r="F50" s="282">
        <v>549</v>
      </c>
      <c r="G50" s="282">
        <v>470</v>
      </c>
      <c r="H50" s="282">
        <v>0</v>
      </c>
      <c r="I50" s="282">
        <f>SUM(D50:H50)</f>
        <v>2318</v>
      </c>
    </row>
    <row r="51" spans="1:9" ht="17.25" customHeight="1">
      <c r="A51" s="285"/>
      <c r="B51" s="284" t="s">
        <v>126</v>
      </c>
      <c r="C51" s="283"/>
      <c r="D51" s="282">
        <v>74</v>
      </c>
      <c r="E51" s="282">
        <v>78</v>
      </c>
      <c r="F51" s="282">
        <v>70</v>
      </c>
      <c r="G51" s="282">
        <v>73</v>
      </c>
      <c r="H51" s="282">
        <v>0</v>
      </c>
      <c r="I51" s="282">
        <f>SUM(D51:H51)</f>
        <v>295</v>
      </c>
    </row>
    <row r="52" spans="1:9" ht="17.25" customHeight="1">
      <c r="A52" s="285"/>
      <c r="B52" s="284" t="s">
        <v>125</v>
      </c>
      <c r="C52" s="283"/>
      <c r="D52" s="282">
        <v>165</v>
      </c>
      <c r="E52" s="282">
        <v>113</v>
      </c>
      <c r="F52" s="282">
        <v>94</v>
      </c>
      <c r="G52" s="282">
        <v>85</v>
      </c>
      <c r="H52" s="282">
        <v>0</v>
      </c>
      <c r="I52" s="282">
        <f>SUM(D52:H52)</f>
        <v>457</v>
      </c>
    </row>
    <row r="53" spans="1:9" ht="17.25" customHeight="1">
      <c r="A53" s="285"/>
      <c r="B53" s="284" t="s">
        <v>124</v>
      </c>
      <c r="C53" s="283"/>
      <c r="D53" s="282">
        <v>139</v>
      </c>
      <c r="E53" s="282">
        <v>159</v>
      </c>
      <c r="F53" s="282">
        <v>90</v>
      </c>
      <c r="G53" s="282">
        <v>130</v>
      </c>
      <c r="H53" s="282">
        <v>0</v>
      </c>
      <c r="I53" s="282">
        <f>SUM(D53:H53)</f>
        <v>518</v>
      </c>
    </row>
    <row r="54" spans="1:9" ht="17.25" customHeight="1">
      <c r="A54" s="285"/>
      <c r="B54" s="284" t="s">
        <v>123</v>
      </c>
      <c r="C54" s="283"/>
      <c r="D54" s="282">
        <v>187</v>
      </c>
      <c r="E54" s="282">
        <v>144</v>
      </c>
      <c r="F54" s="282">
        <v>112</v>
      </c>
      <c r="G54" s="282">
        <v>101</v>
      </c>
      <c r="H54" s="282">
        <v>5</v>
      </c>
      <c r="I54" s="282">
        <f>SUM(D54:H54)</f>
        <v>549</v>
      </c>
    </row>
    <row r="55" spans="1:9" ht="17.25" customHeight="1">
      <c r="A55" s="285"/>
      <c r="B55" s="284" t="s">
        <v>122</v>
      </c>
      <c r="C55" s="283"/>
      <c r="D55" s="282">
        <v>107</v>
      </c>
      <c r="E55" s="282">
        <v>95</v>
      </c>
      <c r="F55" s="282">
        <v>69</v>
      </c>
      <c r="G55" s="282">
        <v>43</v>
      </c>
      <c r="H55" s="282">
        <v>0</v>
      </c>
      <c r="I55" s="282">
        <f>SUM(D55:H55)</f>
        <v>314</v>
      </c>
    </row>
    <row r="56" spans="1:9" ht="17.25" customHeight="1">
      <c r="A56" s="285"/>
      <c r="B56" s="284" t="s">
        <v>121</v>
      </c>
      <c r="C56" s="283"/>
      <c r="D56" s="282">
        <v>107</v>
      </c>
      <c r="E56" s="282">
        <v>92</v>
      </c>
      <c r="F56" s="282">
        <v>69</v>
      </c>
      <c r="G56" s="282">
        <v>91</v>
      </c>
      <c r="H56" s="282">
        <v>4</v>
      </c>
      <c r="I56" s="282">
        <f>SUM(D56:H56)</f>
        <v>363</v>
      </c>
    </row>
    <row r="57" spans="1:9" ht="17.25" customHeight="1">
      <c r="A57" s="281"/>
      <c r="B57" s="280" t="s">
        <v>201</v>
      </c>
      <c r="C57" s="186"/>
      <c r="D57" s="187">
        <v>148</v>
      </c>
      <c r="E57" s="187">
        <v>119</v>
      </c>
      <c r="F57" s="187">
        <v>98</v>
      </c>
      <c r="G57" s="187">
        <v>21</v>
      </c>
      <c r="H57" s="279">
        <v>0</v>
      </c>
      <c r="I57" s="279">
        <f>SUM(D57:H57)</f>
        <v>386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11">
    <mergeCell ref="I3:I4"/>
    <mergeCell ref="A37:C37"/>
    <mergeCell ref="A13:C13"/>
    <mergeCell ref="A16:C16"/>
    <mergeCell ref="A20:C20"/>
    <mergeCell ref="A24:C24"/>
    <mergeCell ref="A39:C39"/>
    <mergeCell ref="A32:C32"/>
    <mergeCell ref="A9:C9"/>
    <mergeCell ref="A11:C11"/>
    <mergeCell ref="D3:H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5.50390625" style="213" customWidth="1"/>
    <col min="2" max="2" width="12.50390625" style="213" customWidth="1"/>
    <col min="3" max="3" width="1.4921875" style="213" customWidth="1"/>
    <col min="4" max="4" width="12.125" style="213" customWidth="1"/>
    <col min="5" max="5" width="12.125" style="215" customWidth="1"/>
    <col min="6" max="6" width="12.125" style="214" customWidth="1"/>
    <col min="7" max="10" width="12.125" style="215" customWidth="1"/>
    <col min="11" max="11" width="10.75390625" style="215" customWidth="1"/>
    <col min="12" max="12" width="10.75390625" style="214" customWidth="1"/>
    <col min="13" max="16384" width="9.00390625" style="213" customWidth="1"/>
  </cols>
  <sheetData>
    <row r="1" spans="1:12" ht="19.5" customHeight="1">
      <c r="A1" s="278" t="s">
        <v>288</v>
      </c>
      <c r="K1" s="277"/>
      <c r="L1" s="277"/>
    </row>
    <row r="2" spans="1:12" ht="19.5" customHeight="1" thickBot="1">
      <c r="A2" s="276" t="s">
        <v>287</v>
      </c>
      <c r="B2" s="276"/>
      <c r="C2" s="276"/>
      <c r="D2" s="275"/>
      <c r="E2" s="272"/>
      <c r="F2" s="274"/>
      <c r="G2" s="272"/>
      <c r="H2" s="272"/>
      <c r="I2" s="273" t="s">
        <v>287</v>
      </c>
      <c r="J2" s="272"/>
      <c r="K2" s="213"/>
      <c r="L2" s="213"/>
    </row>
    <row r="3" spans="1:12" ht="19.5" customHeight="1" thickTop="1">
      <c r="A3" s="243" t="s">
        <v>287</v>
      </c>
      <c r="B3" s="242"/>
      <c r="C3" s="241"/>
      <c r="D3" s="240" t="s">
        <v>286</v>
      </c>
      <c r="E3" s="238" t="s">
        <v>260</v>
      </c>
      <c r="F3" s="239"/>
      <c r="G3" s="238" t="s">
        <v>259</v>
      </c>
      <c r="H3" s="239"/>
      <c r="I3" s="238" t="s">
        <v>258</v>
      </c>
      <c r="J3" s="237"/>
      <c r="K3" s="213"/>
      <c r="L3" s="213"/>
    </row>
    <row r="4" spans="1:12" ht="34.5" customHeight="1">
      <c r="A4" s="236"/>
      <c r="B4" s="236"/>
      <c r="C4" s="235"/>
      <c r="D4" s="234"/>
      <c r="E4" s="233" t="s">
        <v>257</v>
      </c>
      <c r="F4" s="233" t="s">
        <v>256</v>
      </c>
      <c r="G4" s="233" t="s">
        <v>255</v>
      </c>
      <c r="H4" s="233" t="s">
        <v>254</v>
      </c>
      <c r="I4" s="233" t="s">
        <v>253</v>
      </c>
      <c r="J4" s="232" t="s">
        <v>252</v>
      </c>
      <c r="K4" s="213"/>
      <c r="L4" s="213"/>
    </row>
    <row r="5" spans="1:12" ht="9.75" customHeight="1">
      <c r="A5" s="231"/>
      <c r="B5" s="231"/>
      <c r="C5" s="230"/>
      <c r="D5" s="229"/>
      <c r="E5" s="228"/>
      <c r="F5" s="228"/>
      <c r="G5" s="228"/>
      <c r="H5" s="228"/>
      <c r="I5" s="228"/>
      <c r="J5" s="228"/>
      <c r="K5" s="213"/>
      <c r="L5" s="213"/>
    </row>
    <row r="6" spans="1:21" s="265" customFormat="1" ht="18.75" customHeight="1">
      <c r="A6" s="271" t="s">
        <v>285</v>
      </c>
      <c r="B6" s="271"/>
      <c r="C6" s="270"/>
      <c r="D6" s="224">
        <f>SUM(D7:D8)</f>
        <v>703979</v>
      </c>
      <c r="E6" s="222">
        <f>SUM(E7:E8)</f>
        <v>17426</v>
      </c>
      <c r="F6" s="223">
        <f>E6/D6*100</f>
        <v>2.4753579297109716</v>
      </c>
      <c r="G6" s="222">
        <f>SUM(G7:G8)</f>
        <v>3175</v>
      </c>
      <c r="H6" s="221">
        <f>G6/D6*100</f>
        <v>0.45100777153863963</v>
      </c>
      <c r="I6" s="222">
        <f>SUM(I7:I8)</f>
        <v>259</v>
      </c>
      <c r="J6" s="221">
        <f>I6/D6*100</f>
        <v>0.03679087018220714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</row>
    <row r="7" spans="1:21" s="265" customFormat="1" ht="18.75" customHeight="1">
      <c r="A7" s="271" t="s">
        <v>284</v>
      </c>
      <c r="B7" s="271"/>
      <c r="C7" s="270"/>
      <c r="D7" s="269">
        <f>SUM(D97:D107)</f>
        <v>455149</v>
      </c>
      <c r="E7" s="268">
        <f>SUM(E97:E107)</f>
        <v>12415</v>
      </c>
      <c r="F7" s="223">
        <f>E7/D7*100</f>
        <v>2.7276781889007777</v>
      </c>
      <c r="G7" s="268">
        <f>SUM(G97:G107)</f>
        <v>2117</v>
      </c>
      <c r="H7" s="221">
        <f>G7/D7*100</f>
        <v>0.46512241046338676</v>
      </c>
      <c r="I7" s="268">
        <f>SUM(I97:I107)</f>
        <v>126</v>
      </c>
      <c r="J7" s="221">
        <f>I7/D7*100</f>
        <v>0.027683242191018764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</row>
    <row r="8" spans="1:21" s="265" customFormat="1" ht="18.75" customHeight="1">
      <c r="A8" s="271" t="s">
        <v>283</v>
      </c>
      <c r="B8" s="271"/>
      <c r="C8" s="270"/>
      <c r="D8" s="269">
        <f>D10+D16+D23+D32+D40+D46+D62+D72+D78+D86+D90</f>
        <v>248830</v>
      </c>
      <c r="E8" s="268">
        <f>E10+E16+E23+E32+E40+E46+E62+E72+E78+E86+E90</f>
        <v>5011</v>
      </c>
      <c r="F8" s="223">
        <f>E8/D8*100</f>
        <v>2.0138246995941005</v>
      </c>
      <c r="G8" s="268">
        <f>G10+G16+G23+G32+G40+G46+G62+G72+G78+G86+G90</f>
        <v>1058</v>
      </c>
      <c r="H8" s="221">
        <f>G8/D8*100</f>
        <v>0.4251898886790178</v>
      </c>
      <c r="I8" s="268">
        <f>I10+I16+I23+I32+I40+I46+I62+I72+I78+I86+I90</f>
        <v>133</v>
      </c>
      <c r="J8" s="221">
        <f>I8/D8*100</f>
        <v>0.05345014668649278</v>
      </c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</row>
    <row r="9" spans="1:21" s="265" customFormat="1" ht="18.75" customHeight="1">
      <c r="A9" s="225"/>
      <c r="B9" s="162"/>
      <c r="C9" s="161"/>
      <c r="D9" s="267"/>
      <c r="E9" s="266"/>
      <c r="F9" s="266"/>
      <c r="G9" s="266"/>
      <c r="H9" s="266"/>
      <c r="I9" s="266"/>
      <c r="J9" s="266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</row>
    <row r="10" spans="1:12" ht="18.75" customHeight="1">
      <c r="A10" s="144" t="s">
        <v>182</v>
      </c>
      <c r="B10" s="144"/>
      <c r="C10" s="143"/>
      <c r="D10" s="224">
        <f>SUM(D11:D14)</f>
        <v>16927</v>
      </c>
      <c r="E10" s="222">
        <f>SUM(E11:E14)</f>
        <v>391</v>
      </c>
      <c r="F10" s="223">
        <f>E10/D10*100</f>
        <v>2.3099190642169316</v>
      </c>
      <c r="G10" s="222">
        <f>SUM(G11:G14)</f>
        <v>81</v>
      </c>
      <c r="H10" s="221">
        <f>G10/D10*100</f>
        <v>0.47852543274059195</v>
      </c>
      <c r="I10" s="222">
        <f>SUM(I11:I14)</f>
        <v>11</v>
      </c>
      <c r="J10" s="221">
        <f>I10/D10*100</f>
        <v>0.06498493531045077</v>
      </c>
      <c r="K10" s="213"/>
      <c r="L10" s="213"/>
    </row>
    <row r="11" spans="1:12" ht="18.75" customHeight="1">
      <c r="A11" s="225"/>
      <c r="B11" s="138" t="s">
        <v>181</v>
      </c>
      <c r="C11" s="137"/>
      <c r="D11" s="224">
        <v>6379</v>
      </c>
      <c r="E11" s="222">
        <v>178</v>
      </c>
      <c r="F11" s="223">
        <f>E11/D11*100</f>
        <v>2.7904060197523126</v>
      </c>
      <c r="G11" s="222">
        <v>50</v>
      </c>
      <c r="H11" s="221">
        <f>G11/D11*100</f>
        <v>0.7838219156607618</v>
      </c>
      <c r="I11" s="222">
        <v>5</v>
      </c>
      <c r="J11" s="221">
        <f>I11/D11*100</f>
        <v>0.07838219156607619</v>
      </c>
      <c r="K11" s="213"/>
      <c r="L11" s="213"/>
    </row>
    <row r="12" spans="1:12" ht="18.75" customHeight="1">
      <c r="A12" s="225"/>
      <c r="B12" s="138" t="s">
        <v>282</v>
      </c>
      <c r="C12" s="137"/>
      <c r="D12" s="224">
        <v>5009</v>
      </c>
      <c r="E12" s="222">
        <v>97</v>
      </c>
      <c r="F12" s="223">
        <f>E12/D12*100</f>
        <v>1.936514274306249</v>
      </c>
      <c r="G12" s="222">
        <v>11</v>
      </c>
      <c r="H12" s="221">
        <f>G12/D12*100</f>
        <v>0.2196047115192653</v>
      </c>
      <c r="I12" s="222">
        <v>3</v>
      </c>
      <c r="J12" s="221">
        <f>I12/D12*100</f>
        <v>0.059892194050708725</v>
      </c>
      <c r="K12" s="213"/>
      <c r="L12" s="213"/>
    </row>
    <row r="13" spans="1:12" ht="18.75" customHeight="1">
      <c r="A13" s="225"/>
      <c r="B13" s="138" t="s">
        <v>281</v>
      </c>
      <c r="C13" s="137"/>
      <c r="D13" s="224">
        <v>2199</v>
      </c>
      <c r="E13" s="222">
        <v>37</v>
      </c>
      <c r="F13" s="223">
        <f>E13/D13*100</f>
        <v>1.682582992269213</v>
      </c>
      <c r="G13" s="222">
        <v>9</v>
      </c>
      <c r="H13" s="221">
        <f>G13/D13*100</f>
        <v>0.4092769440654843</v>
      </c>
      <c r="I13" s="222">
        <v>1</v>
      </c>
      <c r="J13" s="221">
        <f>I13/D13*100</f>
        <v>0.04547521600727603</v>
      </c>
      <c r="K13" s="213"/>
      <c r="L13" s="213"/>
    </row>
    <row r="14" spans="1:12" ht="18.75" customHeight="1">
      <c r="A14" s="225"/>
      <c r="B14" s="138" t="s">
        <v>280</v>
      </c>
      <c r="C14" s="137"/>
      <c r="D14" s="224">
        <v>3340</v>
      </c>
      <c r="E14" s="222">
        <v>79</v>
      </c>
      <c r="F14" s="223">
        <f>E14/D14*100</f>
        <v>2.3652694610778444</v>
      </c>
      <c r="G14" s="222">
        <v>11</v>
      </c>
      <c r="H14" s="221">
        <f>G14/D14*100</f>
        <v>0.32934131736526945</v>
      </c>
      <c r="I14" s="222">
        <v>2</v>
      </c>
      <c r="J14" s="221">
        <f>I14/D14*100</f>
        <v>0.059880239520958084</v>
      </c>
      <c r="K14" s="213"/>
      <c r="L14" s="213"/>
    </row>
    <row r="15" spans="1:12" ht="18.75" customHeight="1">
      <c r="A15" s="225"/>
      <c r="B15" s="138"/>
      <c r="C15" s="137"/>
      <c r="D15" s="224"/>
      <c r="E15" s="222"/>
      <c r="F15" s="223"/>
      <c r="G15" s="222"/>
      <c r="H15" s="221"/>
      <c r="I15" s="222"/>
      <c r="J15" s="221"/>
      <c r="K15" s="213"/>
      <c r="L15" s="213"/>
    </row>
    <row r="16" spans="1:12" ht="18.75" customHeight="1">
      <c r="A16" s="144" t="s">
        <v>180</v>
      </c>
      <c r="B16" s="144"/>
      <c r="C16" s="143"/>
      <c r="D16" s="224">
        <f>SUM(D17:D21)</f>
        <v>31483</v>
      </c>
      <c r="E16" s="222">
        <f>SUM(E17:E21)</f>
        <v>645</v>
      </c>
      <c r="F16" s="223">
        <f>E16/D16*100</f>
        <v>2.048724708572881</v>
      </c>
      <c r="G16" s="222">
        <f>SUM(G17:G21)</f>
        <v>132</v>
      </c>
      <c r="H16" s="221">
        <f>G16/D16*100</f>
        <v>0.41927389384747327</v>
      </c>
      <c r="I16" s="222">
        <f>SUM(I17:I21)</f>
        <v>19</v>
      </c>
      <c r="J16" s="221">
        <f>I16/D16*100</f>
        <v>0.06035003017501509</v>
      </c>
      <c r="K16" s="213"/>
      <c r="L16" s="213"/>
    </row>
    <row r="17" spans="1:12" ht="18.75" customHeight="1">
      <c r="A17" s="225"/>
      <c r="B17" s="138" t="s">
        <v>179</v>
      </c>
      <c r="C17" s="137"/>
      <c r="D17" s="224">
        <v>6734</v>
      </c>
      <c r="E17" s="222">
        <v>133</v>
      </c>
      <c r="F17" s="223">
        <f>E17/D17*100</f>
        <v>1.9750519750519753</v>
      </c>
      <c r="G17" s="222">
        <v>25</v>
      </c>
      <c r="H17" s="221">
        <f>G17/D17*100</f>
        <v>0.37125037125037125</v>
      </c>
      <c r="I17" s="222">
        <v>4</v>
      </c>
      <c r="J17" s="221">
        <f>I17/D17*100</f>
        <v>0.05940005940005939</v>
      </c>
      <c r="K17" s="213"/>
      <c r="L17" s="213"/>
    </row>
    <row r="18" spans="1:12" ht="18.75" customHeight="1">
      <c r="A18" s="225"/>
      <c r="B18" s="138" t="s">
        <v>279</v>
      </c>
      <c r="C18" s="137"/>
      <c r="D18" s="224">
        <v>1529</v>
      </c>
      <c r="E18" s="222">
        <v>32</v>
      </c>
      <c r="F18" s="223">
        <f>E18/D18*100</f>
        <v>2.092871157619359</v>
      </c>
      <c r="G18" s="222">
        <v>6</v>
      </c>
      <c r="H18" s="221">
        <f>G18/D18*100</f>
        <v>0.3924133420536298</v>
      </c>
      <c r="I18" s="222">
        <v>0</v>
      </c>
      <c r="J18" s="221">
        <f>I18/D18*100</f>
        <v>0</v>
      </c>
      <c r="K18" s="213"/>
      <c r="L18" s="213"/>
    </row>
    <row r="19" spans="1:12" ht="18.75" customHeight="1">
      <c r="A19" s="225"/>
      <c r="B19" s="138" t="s">
        <v>278</v>
      </c>
      <c r="C19" s="137"/>
      <c r="D19" s="224">
        <v>5667</v>
      </c>
      <c r="E19" s="222">
        <v>127</v>
      </c>
      <c r="F19" s="223">
        <f>E19/D19*100</f>
        <v>2.2410446444326806</v>
      </c>
      <c r="G19" s="222">
        <v>41</v>
      </c>
      <c r="H19" s="221">
        <f>G19/D19*100</f>
        <v>0.7234868537144874</v>
      </c>
      <c r="I19" s="222">
        <v>10</v>
      </c>
      <c r="J19" s="221">
        <f>I19/D19*100</f>
        <v>0.1764602082230457</v>
      </c>
      <c r="K19" s="213"/>
      <c r="L19" s="213"/>
    </row>
    <row r="20" spans="1:12" ht="18.75" customHeight="1">
      <c r="A20" s="225"/>
      <c r="B20" s="138" t="s">
        <v>277</v>
      </c>
      <c r="C20" s="137"/>
      <c r="D20" s="224">
        <v>11843</v>
      </c>
      <c r="E20" s="222">
        <v>234</v>
      </c>
      <c r="F20" s="223">
        <f>E20/D20*100</f>
        <v>1.9758507135016465</v>
      </c>
      <c r="G20" s="222">
        <v>37</v>
      </c>
      <c r="H20" s="221">
        <f>G20/D20*100</f>
        <v>0.31242083931436293</v>
      </c>
      <c r="I20" s="222">
        <v>2</v>
      </c>
      <c r="J20" s="221">
        <f>I20/D20*100</f>
        <v>0.01688761293591151</v>
      </c>
      <c r="K20" s="213"/>
      <c r="L20" s="213"/>
    </row>
    <row r="21" spans="1:12" ht="18.75" customHeight="1">
      <c r="A21" s="225"/>
      <c r="B21" s="138" t="s">
        <v>276</v>
      </c>
      <c r="C21" s="137"/>
      <c r="D21" s="224">
        <v>5710</v>
      </c>
      <c r="E21" s="222">
        <v>119</v>
      </c>
      <c r="F21" s="223">
        <f>E21/D21*100</f>
        <v>2.084063047285464</v>
      </c>
      <c r="G21" s="222">
        <v>23</v>
      </c>
      <c r="H21" s="221">
        <f>G21/D21*100</f>
        <v>0.4028021015761821</v>
      </c>
      <c r="I21" s="222">
        <v>3</v>
      </c>
      <c r="J21" s="221">
        <f>I21/D21*100</f>
        <v>0.05253940455341507</v>
      </c>
      <c r="K21" s="213"/>
      <c r="L21" s="213"/>
    </row>
    <row r="22" spans="1:12" ht="18.75" customHeight="1">
      <c r="A22" s="225"/>
      <c r="B22" s="138"/>
      <c r="C22" s="137"/>
      <c r="D22" s="224"/>
      <c r="E22" s="222"/>
      <c r="F22" s="223"/>
      <c r="G22" s="222"/>
      <c r="H22" s="221"/>
      <c r="I22" s="222"/>
      <c r="J22" s="221" t="s">
        <v>230</v>
      </c>
      <c r="K22" s="213"/>
      <c r="L22" s="213"/>
    </row>
    <row r="23" spans="1:12" ht="18.75" customHeight="1">
      <c r="A23" s="144" t="s">
        <v>178</v>
      </c>
      <c r="B23" s="144"/>
      <c r="C23" s="143"/>
      <c r="D23" s="224">
        <f>SUM(D24:D30)</f>
        <v>21173</v>
      </c>
      <c r="E23" s="222">
        <f>SUM(E24:E30)</f>
        <v>427</v>
      </c>
      <c r="F23" s="223">
        <f>E23/D23*100</f>
        <v>2.0167194067916685</v>
      </c>
      <c r="G23" s="222">
        <f>SUM(G24:G30)</f>
        <v>113</v>
      </c>
      <c r="H23" s="221">
        <f>G23/D23*100</f>
        <v>0.5336985783781231</v>
      </c>
      <c r="I23" s="222">
        <f>SUM(I24:I30)</f>
        <v>2</v>
      </c>
      <c r="J23" s="221">
        <f>I23/D23*100</f>
        <v>0.009445992537665895</v>
      </c>
      <c r="K23" s="213"/>
      <c r="L23" s="213"/>
    </row>
    <row r="24" spans="1:12" ht="18.75" customHeight="1">
      <c r="A24" s="225"/>
      <c r="B24" s="138" t="s">
        <v>275</v>
      </c>
      <c r="C24" s="137"/>
      <c r="D24" s="224">
        <v>2778</v>
      </c>
      <c r="E24" s="222">
        <v>57</v>
      </c>
      <c r="F24" s="223">
        <f>E24/D24*100</f>
        <v>2.0518358531317493</v>
      </c>
      <c r="G24" s="222">
        <v>23</v>
      </c>
      <c r="H24" s="221">
        <f>G24/D24*100</f>
        <v>0.827933765298776</v>
      </c>
      <c r="I24" s="222">
        <v>1</v>
      </c>
      <c r="J24" s="221">
        <f>I24/D24*100</f>
        <v>0.03599712023038157</v>
      </c>
      <c r="K24" s="213"/>
      <c r="L24" s="213"/>
    </row>
    <row r="25" spans="1:12" ht="18.75" customHeight="1">
      <c r="A25" s="225"/>
      <c r="B25" s="138" t="s">
        <v>274</v>
      </c>
      <c r="C25" s="137"/>
      <c r="D25" s="224">
        <v>3457</v>
      </c>
      <c r="E25" s="222">
        <v>60</v>
      </c>
      <c r="F25" s="223">
        <f>E25/D25*100</f>
        <v>1.7356089094590683</v>
      </c>
      <c r="G25" s="222">
        <v>20</v>
      </c>
      <c r="H25" s="221">
        <f>G25/D25*100</f>
        <v>0.5785363031530228</v>
      </c>
      <c r="I25" s="222">
        <v>0</v>
      </c>
      <c r="J25" s="221">
        <f>I25/D25*100</f>
        <v>0</v>
      </c>
      <c r="K25" s="213"/>
      <c r="L25" s="213"/>
    </row>
    <row r="26" spans="1:12" ht="18.75" customHeight="1">
      <c r="A26" s="225"/>
      <c r="B26" s="138" t="s">
        <v>273</v>
      </c>
      <c r="C26" s="137"/>
      <c r="D26" s="224">
        <v>3497</v>
      </c>
      <c r="E26" s="222">
        <v>73</v>
      </c>
      <c r="F26" s="223">
        <f>E26/D26*100</f>
        <v>2.087503574492422</v>
      </c>
      <c r="G26" s="222">
        <v>21</v>
      </c>
      <c r="H26" s="221">
        <f>G26/D26*100</f>
        <v>0.6005147269087789</v>
      </c>
      <c r="I26" s="222">
        <v>1</v>
      </c>
      <c r="J26" s="221">
        <f>I26/D26*100</f>
        <v>0.028595939376608523</v>
      </c>
      <c r="K26" s="213"/>
      <c r="L26" s="213"/>
    </row>
    <row r="27" spans="1:12" ht="18.75" customHeight="1">
      <c r="A27" s="225"/>
      <c r="B27" s="138" t="s">
        <v>272</v>
      </c>
      <c r="C27" s="137"/>
      <c r="D27" s="224">
        <v>580</v>
      </c>
      <c r="E27" s="222">
        <v>6</v>
      </c>
      <c r="F27" s="223">
        <f>E27/D27*100</f>
        <v>1.0344827586206897</v>
      </c>
      <c r="G27" s="222">
        <v>10</v>
      </c>
      <c r="H27" s="221">
        <f>G27/D27*100</f>
        <v>1.7241379310344827</v>
      </c>
      <c r="I27" s="222">
        <v>0</v>
      </c>
      <c r="J27" s="221">
        <f>I27/D27*100</f>
        <v>0</v>
      </c>
      <c r="K27" s="213"/>
      <c r="L27" s="213"/>
    </row>
    <row r="28" spans="1:12" ht="18.75" customHeight="1">
      <c r="A28" s="225"/>
      <c r="B28" s="138" t="s">
        <v>271</v>
      </c>
      <c r="C28" s="137"/>
      <c r="D28" s="224">
        <v>1856</v>
      </c>
      <c r="E28" s="222">
        <v>49</v>
      </c>
      <c r="F28" s="223">
        <f>E28/D28*100</f>
        <v>2.6400862068965516</v>
      </c>
      <c r="G28" s="222">
        <v>5</v>
      </c>
      <c r="H28" s="221">
        <f>G28/D28*100</f>
        <v>0.26939655172413796</v>
      </c>
      <c r="I28" s="222">
        <v>0</v>
      </c>
      <c r="J28" s="221">
        <f>I28/D28*100</f>
        <v>0</v>
      </c>
      <c r="K28" s="213"/>
      <c r="L28" s="213"/>
    </row>
    <row r="29" spans="1:12" ht="18.75" customHeight="1">
      <c r="A29" s="225"/>
      <c r="B29" s="138" t="s">
        <v>177</v>
      </c>
      <c r="C29" s="137"/>
      <c r="D29" s="224">
        <v>3951</v>
      </c>
      <c r="E29" s="222">
        <v>80</v>
      </c>
      <c r="F29" s="223">
        <f>E29/D29*100</f>
        <v>2.0248038471273095</v>
      </c>
      <c r="G29" s="222">
        <v>15</v>
      </c>
      <c r="H29" s="221">
        <f>G29/D29*100</f>
        <v>0.3796507213363705</v>
      </c>
      <c r="I29" s="222">
        <v>0</v>
      </c>
      <c r="J29" s="221">
        <f>I29/D29*100</f>
        <v>0</v>
      </c>
      <c r="K29" s="213"/>
      <c r="L29" s="213"/>
    </row>
    <row r="30" spans="1:12" ht="18.75" customHeight="1">
      <c r="A30" s="225"/>
      <c r="B30" s="138" t="s">
        <v>176</v>
      </c>
      <c r="C30" s="137"/>
      <c r="D30" s="224">
        <v>5054</v>
      </c>
      <c r="E30" s="222">
        <v>102</v>
      </c>
      <c r="F30" s="223">
        <f>E30/D30*100</f>
        <v>2.0182034032449545</v>
      </c>
      <c r="G30" s="222">
        <v>19</v>
      </c>
      <c r="H30" s="221">
        <f>G30/D30*100</f>
        <v>0.37593984962406013</v>
      </c>
      <c r="I30" s="222">
        <v>0</v>
      </c>
      <c r="J30" s="221">
        <f>I30/D30*100</f>
        <v>0</v>
      </c>
      <c r="K30" s="213"/>
      <c r="L30" s="213"/>
    </row>
    <row r="31" spans="1:12" ht="18.75" customHeight="1">
      <c r="A31" s="225"/>
      <c r="B31" s="138"/>
      <c r="C31" s="137"/>
      <c r="D31" s="224"/>
      <c r="E31" s="222"/>
      <c r="F31" s="223"/>
      <c r="G31" s="222"/>
      <c r="H31" s="221"/>
      <c r="I31" s="222"/>
      <c r="J31" s="221" t="s">
        <v>231</v>
      </c>
      <c r="K31" s="213"/>
      <c r="L31" s="213"/>
    </row>
    <row r="32" spans="1:12" ht="18.75" customHeight="1">
      <c r="A32" s="144" t="s">
        <v>175</v>
      </c>
      <c r="B32" s="144"/>
      <c r="C32" s="143"/>
      <c r="D32" s="224">
        <f>SUM(D33:D38)</f>
        <v>17559</v>
      </c>
      <c r="E32" s="222">
        <f>SUM(E33:E38)</f>
        <v>330</v>
      </c>
      <c r="F32" s="223">
        <f>E32/D32*100</f>
        <v>1.8793780967025455</v>
      </c>
      <c r="G32" s="222">
        <f>SUM(G33:G38)</f>
        <v>48</v>
      </c>
      <c r="H32" s="221">
        <f>G32/D32*100</f>
        <v>0.27336408679309754</v>
      </c>
      <c r="I32" s="222">
        <f>SUM(I33:I38)</f>
        <v>7</v>
      </c>
      <c r="J32" s="221">
        <f>I32/D32*100</f>
        <v>0.03986559599066006</v>
      </c>
      <c r="K32" s="213"/>
      <c r="L32" s="213"/>
    </row>
    <row r="33" spans="1:12" ht="18.75" customHeight="1">
      <c r="A33" s="225"/>
      <c r="B33" s="138" t="s">
        <v>270</v>
      </c>
      <c r="C33" s="137"/>
      <c r="D33" s="224">
        <v>4815</v>
      </c>
      <c r="E33" s="222">
        <v>128</v>
      </c>
      <c r="F33" s="223">
        <f>E33/D33*100</f>
        <v>2.6583592938733127</v>
      </c>
      <c r="G33" s="222">
        <v>7</v>
      </c>
      <c r="H33" s="221">
        <f>G33/D33*100</f>
        <v>0.14537902388369678</v>
      </c>
      <c r="I33" s="222">
        <v>2</v>
      </c>
      <c r="J33" s="221">
        <f>I33/D33*100</f>
        <v>0.04153686396677051</v>
      </c>
      <c r="K33" s="213"/>
      <c r="L33" s="213"/>
    </row>
    <row r="34" spans="1:12" ht="18.75" customHeight="1">
      <c r="A34" s="225"/>
      <c r="B34" s="138" t="s">
        <v>269</v>
      </c>
      <c r="C34" s="137"/>
      <c r="D34" s="224">
        <v>2298</v>
      </c>
      <c r="E34" s="222">
        <v>59</v>
      </c>
      <c r="F34" s="223">
        <f>E34/D34*100</f>
        <v>2.567449956483899</v>
      </c>
      <c r="G34" s="222">
        <v>16</v>
      </c>
      <c r="H34" s="221">
        <f>G34/D34*100</f>
        <v>0.6962576153176675</v>
      </c>
      <c r="I34" s="222">
        <v>1</v>
      </c>
      <c r="J34" s="221">
        <f>I34/D34*100</f>
        <v>0.04351610095735422</v>
      </c>
      <c r="K34" s="213"/>
      <c r="L34" s="213"/>
    </row>
    <row r="35" spans="1:12" ht="18.75" customHeight="1">
      <c r="A35" s="225"/>
      <c r="B35" s="138" t="s">
        <v>174</v>
      </c>
      <c r="C35" s="137"/>
      <c r="D35" s="224">
        <v>7877</v>
      </c>
      <c r="E35" s="222">
        <v>127</v>
      </c>
      <c r="F35" s="223">
        <f>E35/D35*100</f>
        <v>1.612288942490796</v>
      </c>
      <c r="G35" s="222">
        <v>20</v>
      </c>
      <c r="H35" s="221">
        <f>G35/D35*100</f>
        <v>0.2539037704709915</v>
      </c>
      <c r="I35" s="222">
        <v>4</v>
      </c>
      <c r="J35" s="221">
        <f>I35/D35*100</f>
        <v>0.050780754094198306</v>
      </c>
      <c r="K35" s="213"/>
      <c r="L35" s="213"/>
    </row>
    <row r="36" spans="1:12" ht="18.75" customHeight="1">
      <c r="A36" s="225"/>
      <c r="B36" s="138" t="s">
        <v>268</v>
      </c>
      <c r="C36" s="137"/>
      <c r="D36" s="224">
        <v>826</v>
      </c>
      <c r="E36" s="222">
        <v>9</v>
      </c>
      <c r="F36" s="223">
        <f>E36/D36*100</f>
        <v>1.0895883777239708</v>
      </c>
      <c r="G36" s="222">
        <v>4</v>
      </c>
      <c r="H36" s="221">
        <f>G36/D36*100</f>
        <v>0.48426150121065376</v>
      </c>
      <c r="I36" s="222">
        <v>0</v>
      </c>
      <c r="J36" s="221">
        <f>I36/D36*100</f>
        <v>0</v>
      </c>
      <c r="K36" s="213"/>
      <c r="L36" s="213"/>
    </row>
    <row r="37" spans="1:12" ht="18.75" customHeight="1">
      <c r="A37" s="225"/>
      <c r="B37" s="138" t="s">
        <v>267</v>
      </c>
      <c r="C37" s="137"/>
      <c r="D37" s="224">
        <v>387</v>
      </c>
      <c r="E37" s="222">
        <v>4</v>
      </c>
      <c r="F37" s="223">
        <f>E37/D37*100</f>
        <v>1.03359173126615</v>
      </c>
      <c r="G37" s="222">
        <v>1</v>
      </c>
      <c r="H37" s="221">
        <f>G37/D37*100</f>
        <v>0.2583979328165375</v>
      </c>
      <c r="I37" s="222">
        <v>0</v>
      </c>
      <c r="J37" s="221">
        <f>I37/D37*100</f>
        <v>0</v>
      </c>
      <c r="K37" s="264"/>
      <c r="L37" s="213"/>
    </row>
    <row r="38" spans="1:12" ht="18.75" customHeight="1">
      <c r="A38" s="225"/>
      <c r="B38" s="138" t="s">
        <v>172</v>
      </c>
      <c r="C38" s="137"/>
      <c r="D38" s="224">
        <v>1356</v>
      </c>
      <c r="E38" s="222">
        <v>3</v>
      </c>
      <c r="F38" s="223">
        <f>E38/D38*100</f>
        <v>0.22123893805309736</v>
      </c>
      <c r="G38" s="222">
        <v>0</v>
      </c>
      <c r="H38" s="221">
        <f>G38/D38*100</f>
        <v>0</v>
      </c>
      <c r="I38" s="222">
        <v>0</v>
      </c>
      <c r="J38" s="221">
        <f>I38/D38*100</f>
        <v>0</v>
      </c>
      <c r="K38" s="213"/>
      <c r="L38" s="213"/>
    </row>
    <row r="39" spans="1:12" ht="18.75" customHeight="1">
      <c r="A39" s="225"/>
      <c r="B39" s="138"/>
      <c r="C39" s="137"/>
      <c r="D39" s="224"/>
      <c r="E39" s="222"/>
      <c r="F39" s="223"/>
      <c r="G39" s="222"/>
      <c r="H39" s="221"/>
      <c r="I39" s="222"/>
      <c r="J39" s="221" t="s">
        <v>242</v>
      </c>
      <c r="K39" s="213"/>
      <c r="L39" s="213"/>
    </row>
    <row r="40" spans="1:12" ht="18.75" customHeight="1">
      <c r="A40" s="144" t="s">
        <v>171</v>
      </c>
      <c r="B40" s="144"/>
      <c r="C40" s="143"/>
      <c r="D40" s="224">
        <f>SUM(D41:D44)</f>
        <v>10515</v>
      </c>
      <c r="E40" s="222">
        <f>SUM(E41:E44)</f>
        <v>189</v>
      </c>
      <c r="F40" s="223">
        <f>E40/D40*100</f>
        <v>1.7974322396576319</v>
      </c>
      <c r="G40" s="222">
        <f>SUM(G41:G44)</f>
        <v>47</v>
      </c>
      <c r="H40" s="221">
        <f>G40/D40*100</f>
        <v>0.44698050404184503</v>
      </c>
      <c r="I40" s="222">
        <f>SUM(I41:I44)</f>
        <v>3</v>
      </c>
      <c r="J40" s="221">
        <f>I40/D40*100</f>
        <v>0.028530670470756064</v>
      </c>
      <c r="K40" s="213"/>
      <c r="L40" s="213"/>
    </row>
    <row r="41" spans="1:12" ht="18.75" customHeight="1">
      <c r="A41" s="225"/>
      <c r="B41" s="138" t="s">
        <v>266</v>
      </c>
      <c r="C41" s="137"/>
      <c r="D41" s="224">
        <v>1435</v>
      </c>
      <c r="E41" s="222">
        <v>29</v>
      </c>
      <c r="F41" s="223">
        <f>E41/D41*100</f>
        <v>2.0209059233449476</v>
      </c>
      <c r="G41" s="222">
        <v>15</v>
      </c>
      <c r="H41" s="221">
        <f>G41/D41*100</f>
        <v>1.0452961672473868</v>
      </c>
      <c r="I41" s="222">
        <v>0</v>
      </c>
      <c r="J41" s="221">
        <f>I41/D41*100</f>
        <v>0</v>
      </c>
      <c r="K41" s="213"/>
      <c r="L41" s="213"/>
    </row>
    <row r="42" spans="1:12" ht="18.75" customHeight="1">
      <c r="A42" s="225"/>
      <c r="B42" s="138" t="s">
        <v>170</v>
      </c>
      <c r="C42" s="137"/>
      <c r="D42" s="224">
        <v>3581</v>
      </c>
      <c r="E42" s="222">
        <v>64</v>
      </c>
      <c r="F42" s="223">
        <f>E42/D42*100</f>
        <v>1.7872102764590896</v>
      </c>
      <c r="G42" s="222">
        <v>20</v>
      </c>
      <c r="H42" s="221">
        <f>G42/D42*100</f>
        <v>0.5585032113934655</v>
      </c>
      <c r="I42" s="222">
        <v>1</v>
      </c>
      <c r="J42" s="221">
        <f>I42/D42*100</f>
        <v>0.027925160569673275</v>
      </c>
      <c r="K42" s="213"/>
      <c r="L42" s="213"/>
    </row>
    <row r="43" spans="1:12" ht="18.75" customHeight="1">
      <c r="A43" s="225"/>
      <c r="B43" s="138" t="s">
        <v>169</v>
      </c>
      <c r="C43" s="137"/>
      <c r="D43" s="224">
        <v>1331</v>
      </c>
      <c r="E43" s="222">
        <v>16</v>
      </c>
      <c r="F43" s="223">
        <f>E43/D43*100</f>
        <v>1.2021036814425246</v>
      </c>
      <c r="G43" s="222">
        <v>0</v>
      </c>
      <c r="H43" s="221">
        <f>G43/D43*100</f>
        <v>0</v>
      </c>
      <c r="I43" s="222">
        <v>0</v>
      </c>
      <c r="J43" s="221">
        <f>I43/D43*100</f>
        <v>0</v>
      </c>
      <c r="K43" s="213"/>
      <c r="L43" s="213"/>
    </row>
    <row r="44" spans="1:12" ht="18.75" customHeight="1">
      <c r="A44" s="225"/>
      <c r="B44" s="138" t="s">
        <v>168</v>
      </c>
      <c r="C44" s="137"/>
      <c r="D44" s="224">
        <v>4168</v>
      </c>
      <c r="E44" s="222">
        <v>80</v>
      </c>
      <c r="F44" s="223">
        <f>E44/D44*100</f>
        <v>1.9193857965451053</v>
      </c>
      <c r="G44" s="222">
        <v>12</v>
      </c>
      <c r="H44" s="221">
        <f>G44/D44*100</f>
        <v>0.28790786948176583</v>
      </c>
      <c r="I44" s="222">
        <v>2</v>
      </c>
      <c r="J44" s="221">
        <f>I44/D44*100</f>
        <v>0.04798464491362764</v>
      </c>
      <c r="K44" s="213"/>
      <c r="L44" s="213"/>
    </row>
    <row r="45" spans="1:12" ht="18.75" customHeight="1">
      <c r="A45" s="225"/>
      <c r="B45" s="138"/>
      <c r="C45" s="137"/>
      <c r="D45" s="224"/>
      <c r="E45" s="222"/>
      <c r="F45" s="223"/>
      <c r="G45" s="222"/>
      <c r="H45" s="221"/>
      <c r="I45" s="222"/>
      <c r="J45" s="221" t="s">
        <v>231</v>
      </c>
      <c r="K45" s="213"/>
      <c r="L45" s="213"/>
    </row>
    <row r="46" spans="1:12" ht="18.75" customHeight="1">
      <c r="A46" s="144" t="s">
        <v>167</v>
      </c>
      <c r="B46" s="144"/>
      <c r="C46" s="143"/>
      <c r="D46" s="224">
        <f>SUM(D47:D55)</f>
        <v>22780</v>
      </c>
      <c r="E46" s="222">
        <f>SUM(E47:E55)</f>
        <v>409</v>
      </c>
      <c r="F46" s="223">
        <f>E46/D46*100</f>
        <v>1.7954345917471466</v>
      </c>
      <c r="G46" s="222">
        <f>SUM(G47:G55)</f>
        <v>84</v>
      </c>
      <c r="H46" s="221">
        <f>G46/D46*100</f>
        <v>0.3687445127304653</v>
      </c>
      <c r="I46" s="222">
        <f>SUM(I47:I55)</f>
        <v>14</v>
      </c>
      <c r="J46" s="221">
        <f>I46/D46*100</f>
        <v>0.061457418788410885</v>
      </c>
      <c r="K46" s="213"/>
      <c r="L46" s="213"/>
    </row>
    <row r="47" spans="1:12" ht="18.75" customHeight="1">
      <c r="A47" s="225"/>
      <c r="B47" s="138" t="s">
        <v>166</v>
      </c>
      <c r="C47" s="137"/>
      <c r="D47" s="224">
        <v>6053</v>
      </c>
      <c r="E47" s="222">
        <v>143</v>
      </c>
      <c r="F47" s="223">
        <f>E47/D47*100</f>
        <v>2.3624648934412686</v>
      </c>
      <c r="G47" s="222">
        <v>19</v>
      </c>
      <c r="H47" s="221">
        <f>G47/D47*100</f>
        <v>0.313893936890798</v>
      </c>
      <c r="I47" s="222">
        <v>4</v>
      </c>
      <c r="J47" s="221">
        <f>I47/D47*100</f>
        <v>0.06608293408227325</v>
      </c>
      <c r="K47" s="213"/>
      <c r="L47" s="213"/>
    </row>
    <row r="48" spans="1:12" ht="18.75" customHeight="1">
      <c r="A48" s="225"/>
      <c r="B48" s="138" t="s">
        <v>265</v>
      </c>
      <c r="C48" s="137"/>
      <c r="D48" s="224">
        <v>665</v>
      </c>
      <c r="E48" s="222">
        <v>8</v>
      </c>
      <c r="F48" s="223">
        <f>E48/D48*100</f>
        <v>1.2030075187969926</v>
      </c>
      <c r="G48" s="222">
        <v>2</v>
      </c>
      <c r="H48" s="221">
        <f>G48/D48*100</f>
        <v>0.30075187969924816</v>
      </c>
      <c r="I48" s="222">
        <v>1</v>
      </c>
      <c r="J48" s="221">
        <f>I48/D48*100</f>
        <v>0.15037593984962408</v>
      </c>
      <c r="K48" s="213"/>
      <c r="L48" s="213"/>
    </row>
    <row r="49" spans="1:12" ht="18.75" customHeight="1">
      <c r="A49" s="225"/>
      <c r="B49" s="138" t="s">
        <v>264</v>
      </c>
      <c r="C49" s="137"/>
      <c r="D49" s="224">
        <v>4839</v>
      </c>
      <c r="E49" s="222">
        <v>56</v>
      </c>
      <c r="F49" s="223">
        <f>E49/D49*100</f>
        <v>1.1572638974994833</v>
      </c>
      <c r="G49" s="222">
        <v>5</v>
      </c>
      <c r="H49" s="221">
        <f>G49/D49*100</f>
        <v>0.10332713370531102</v>
      </c>
      <c r="I49" s="222">
        <v>2</v>
      </c>
      <c r="J49" s="221">
        <f>I49/D49*100</f>
        <v>0.04133085348212441</v>
      </c>
      <c r="K49" s="213"/>
      <c r="L49" s="213"/>
    </row>
    <row r="50" spans="1:12" ht="18.75" customHeight="1">
      <c r="A50" s="225"/>
      <c r="B50" s="138" t="s">
        <v>164</v>
      </c>
      <c r="C50" s="137"/>
      <c r="D50" s="224">
        <v>2454</v>
      </c>
      <c r="E50" s="222">
        <v>45</v>
      </c>
      <c r="F50" s="223">
        <f>E50/D50*100</f>
        <v>1.8337408312958436</v>
      </c>
      <c r="G50" s="222">
        <v>4</v>
      </c>
      <c r="H50" s="221">
        <f>G50/D50*100</f>
        <v>0.16299918500407498</v>
      </c>
      <c r="I50" s="222">
        <v>0</v>
      </c>
      <c r="J50" s="221">
        <f>I50/D50*100</f>
        <v>0</v>
      </c>
      <c r="K50" s="213"/>
      <c r="L50" s="213"/>
    </row>
    <row r="51" spans="1:12" ht="18.75" customHeight="1">
      <c r="A51" s="225"/>
      <c r="B51" s="138" t="s">
        <v>163</v>
      </c>
      <c r="C51" s="137"/>
      <c r="D51" s="224">
        <v>3368</v>
      </c>
      <c r="E51" s="222">
        <v>62</v>
      </c>
      <c r="F51" s="223">
        <f>E51/D51*100</f>
        <v>1.840855106888361</v>
      </c>
      <c r="G51" s="222">
        <v>18</v>
      </c>
      <c r="H51" s="221">
        <f>G51/D51*100</f>
        <v>0.5344418052256532</v>
      </c>
      <c r="I51" s="222">
        <v>1</v>
      </c>
      <c r="J51" s="221">
        <f>I51/D51*100</f>
        <v>0.02969121140142518</v>
      </c>
      <c r="K51" s="213"/>
      <c r="L51" s="213"/>
    </row>
    <row r="52" spans="1:12" ht="18.75" customHeight="1">
      <c r="A52" s="225"/>
      <c r="B52" s="138" t="s">
        <v>162</v>
      </c>
      <c r="C52" s="137"/>
      <c r="D52" s="224">
        <v>3563</v>
      </c>
      <c r="E52" s="222">
        <v>63</v>
      </c>
      <c r="F52" s="223">
        <f>E52/D52*100</f>
        <v>1.768172888015717</v>
      </c>
      <c r="G52" s="222">
        <v>18</v>
      </c>
      <c r="H52" s="221">
        <f>G52/D52*100</f>
        <v>0.5051922537187763</v>
      </c>
      <c r="I52" s="222">
        <v>2</v>
      </c>
      <c r="J52" s="221">
        <f>I52/D52*100</f>
        <v>0.056132472635419595</v>
      </c>
      <c r="K52" s="213"/>
      <c r="L52" s="213"/>
    </row>
    <row r="53" spans="1:12" ht="18.75" customHeight="1">
      <c r="A53" s="225"/>
      <c r="B53" s="138" t="s">
        <v>161</v>
      </c>
      <c r="C53" s="137"/>
      <c r="D53" s="224">
        <v>690</v>
      </c>
      <c r="E53" s="222">
        <v>7</v>
      </c>
      <c r="F53" s="223">
        <f>E53/D53*100</f>
        <v>1.0144927536231882</v>
      </c>
      <c r="G53" s="222">
        <v>4</v>
      </c>
      <c r="H53" s="221">
        <f>G53/D53*100</f>
        <v>0.5797101449275363</v>
      </c>
      <c r="I53" s="222">
        <v>0</v>
      </c>
      <c r="J53" s="221">
        <f>I53/D53*100</f>
        <v>0</v>
      </c>
      <c r="K53" s="213"/>
      <c r="L53" s="213"/>
    </row>
    <row r="54" spans="1:12" ht="18.75" customHeight="1">
      <c r="A54" s="225"/>
      <c r="B54" s="138" t="s">
        <v>160</v>
      </c>
      <c r="C54" s="137"/>
      <c r="D54" s="224">
        <v>1148</v>
      </c>
      <c r="E54" s="222">
        <v>25</v>
      </c>
      <c r="F54" s="223">
        <f>E54/D54*100</f>
        <v>2.177700348432056</v>
      </c>
      <c r="G54" s="222">
        <v>14</v>
      </c>
      <c r="H54" s="221">
        <f>G54/D54*100</f>
        <v>1.2195121951219512</v>
      </c>
      <c r="I54" s="222">
        <v>4</v>
      </c>
      <c r="J54" s="221">
        <f>I54/D54*100</f>
        <v>0.34843205574912894</v>
      </c>
      <c r="K54" s="213"/>
      <c r="L54" s="213"/>
    </row>
    <row r="55" spans="1:12" ht="9.75" customHeight="1">
      <c r="A55" s="263"/>
      <c r="B55" s="262" t="s">
        <v>231</v>
      </c>
      <c r="C55" s="261"/>
      <c r="D55" s="260" t="s">
        <v>230</v>
      </c>
      <c r="E55" s="258" t="s">
        <v>230</v>
      </c>
      <c r="F55" s="259" t="s">
        <v>231</v>
      </c>
      <c r="G55" s="258" t="s">
        <v>263</v>
      </c>
      <c r="H55" s="257" t="s">
        <v>230</v>
      </c>
      <c r="I55" s="258" t="s">
        <v>231</v>
      </c>
      <c r="J55" s="257" t="s">
        <v>242</v>
      </c>
      <c r="K55" s="213"/>
      <c r="L55" s="213"/>
    </row>
    <row r="56" spans="1:12" ht="19.5" customHeight="1">
      <c r="A56" s="256"/>
      <c r="B56" s="255"/>
      <c r="C56" s="254"/>
      <c r="D56" s="252"/>
      <c r="E56" s="252"/>
      <c r="F56" s="253"/>
      <c r="G56" s="252"/>
      <c r="H56" s="251"/>
      <c r="I56" s="252"/>
      <c r="J56" s="251"/>
      <c r="K56" s="213"/>
      <c r="L56" s="213"/>
    </row>
    <row r="57" spans="1:12" ht="19.5" customHeight="1">
      <c r="A57" s="225"/>
      <c r="B57" s="138"/>
      <c r="C57" s="248"/>
      <c r="D57" s="246"/>
      <c r="E57" s="246"/>
      <c r="F57" s="247"/>
      <c r="G57" s="246"/>
      <c r="H57" s="245"/>
      <c r="I57" s="250"/>
      <c r="J57" s="249"/>
      <c r="K57" s="213"/>
      <c r="L57" s="213"/>
    </row>
    <row r="58" spans="1:12" ht="19.5" customHeight="1" thickBot="1">
      <c r="A58" s="225"/>
      <c r="B58" s="138"/>
      <c r="C58" s="248"/>
      <c r="D58" s="246"/>
      <c r="E58" s="246"/>
      <c r="F58" s="247"/>
      <c r="G58" s="246"/>
      <c r="H58" s="245"/>
      <c r="I58" s="213"/>
      <c r="J58" s="244" t="s">
        <v>262</v>
      </c>
      <c r="K58" s="213"/>
      <c r="L58" s="213"/>
    </row>
    <row r="59" spans="1:12" ht="19.5" customHeight="1" thickTop="1">
      <c r="A59" s="243" t="s">
        <v>230</v>
      </c>
      <c r="B59" s="242"/>
      <c r="C59" s="241"/>
      <c r="D59" s="240" t="s">
        <v>261</v>
      </c>
      <c r="E59" s="238" t="s">
        <v>260</v>
      </c>
      <c r="F59" s="239"/>
      <c r="G59" s="238" t="s">
        <v>259</v>
      </c>
      <c r="H59" s="239"/>
      <c r="I59" s="238" t="s">
        <v>258</v>
      </c>
      <c r="J59" s="237"/>
      <c r="K59" s="213"/>
      <c r="L59" s="213"/>
    </row>
    <row r="60" spans="1:12" ht="34.5" customHeight="1">
      <c r="A60" s="236"/>
      <c r="B60" s="236"/>
      <c r="C60" s="235"/>
      <c r="D60" s="234"/>
      <c r="E60" s="233" t="s">
        <v>257</v>
      </c>
      <c r="F60" s="233" t="s">
        <v>256</v>
      </c>
      <c r="G60" s="233" t="s">
        <v>255</v>
      </c>
      <c r="H60" s="233" t="s">
        <v>254</v>
      </c>
      <c r="I60" s="233" t="s">
        <v>253</v>
      </c>
      <c r="J60" s="232" t="s">
        <v>252</v>
      </c>
      <c r="K60" s="213"/>
      <c r="L60" s="213"/>
    </row>
    <row r="61" spans="1:12" ht="9.75" customHeight="1">
      <c r="A61" s="231"/>
      <c r="B61" s="231"/>
      <c r="C61" s="230"/>
      <c r="D61" s="229"/>
      <c r="E61" s="228"/>
      <c r="F61" s="228"/>
      <c r="G61" s="228"/>
      <c r="H61" s="228"/>
      <c r="I61" s="228"/>
      <c r="J61" s="228"/>
      <c r="K61" s="213"/>
      <c r="L61" s="213"/>
    </row>
    <row r="62" spans="1:12" ht="18.75" customHeight="1">
      <c r="A62" s="144" t="s">
        <v>144</v>
      </c>
      <c r="B62" s="144"/>
      <c r="C62" s="143"/>
      <c r="D62" s="224">
        <f>SUM(D63:D70)</f>
        <v>16138</v>
      </c>
      <c r="E62" s="222">
        <f>SUM(E63:E70)</f>
        <v>355</v>
      </c>
      <c r="F62" s="223">
        <f>E62/D62*100</f>
        <v>2.1997769240302394</v>
      </c>
      <c r="G62" s="222">
        <f>SUM(G63:G70)</f>
        <v>74</v>
      </c>
      <c r="H62" s="221">
        <f>G62/D62*100</f>
        <v>0.45854504895278225</v>
      </c>
      <c r="I62" s="222">
        <f>SUM(I63:I70)</f>
        <v>14</v>
      </c>
      <c r="J62" s="221">
        <f>I62/D62*100</f>
        <v>0.08675176601809394</v>
      </c>
      <c r="K62" s="213"/>
      <c r="L62" s="213"/>
    </row>
    <row r="63" spans="1:12" ht="18.75" customHeight="1">
      <c r="A63" s="225"/>
      <c r="B63" s="138" t="s">
        <v>251</v>
      </c>
      <c r="C63" s="137"/>
      <c r="D63" s="224">
        <v>1164</v>
      </c>
      <c r="E63" s="222">
        <v>20</v>
      </c>
      <c r="F63" s="223">
        <f>E63/D63*100</f>
        <v>1.718213058419244</v>
      </c>
      <c r="G63" s="222">
        <v>4</v>
      </c>
      <c r="H63" s="221">
        <f>G63/D63*100</f>
        <v>0.3436426116838488</v>
      </c>
      <c r="I63" s="222">
        <v>1</v>
      </c>
      <c r="J63" s="221">
        <f>I63/D63*100</f>
        <v>0.0859106529209622</v>
      </c>
      <c r="K63" s="213"/>
      <c r="L63" s="213"/>
    </row>
    <row r="64" spans="1:12" ht="18.75" customHeight="1">
      <c r="A64" s="225"/>
      <c r="B64" s="138" t="s">
        <v>250</v>
      </c>
      <c r="C64" s="137"/>
      <c r="D64" s="224">
        <v>1763</v>
      </c>
      <c r="E64" s="222">
        <v>32</v>
      </c>
      <c r="F64" s="223">
        <f>E64/D64*100</f>
        <v>1.8150879183210438</v>
      </c>
      <c r="G64" s="222">
        <v>7</v>
      </c>
      <c r="H64" s="221">
        <f>G64/D64*100</f>
        <v>0.39705048213272826</v>
      </c>
      <c r="I64" s="222">
        <v>1</v>
      </c>
      <c r="J64" s="221">
        <f>I64/D64*100</f>
        <v>0.05672149744753262</v>
      </c>
      <c r="K64" s="213"/>
      <c r="L64" s="213"/>
    </row>
    <row r="65" spans="1:12" ht="18.75" customHeight="1">
      <c r="A65" s="225"/>
      <c r="B65" s="138" t="s">
        <v>143</v>
      </c>
      <c r="C65" s="137"/>
      <c r="D65" s="224">
        <v>1762</v>
      </c>
      <c r="E65" s="222">
        <v>40</v>
      </c>
      <c r="F65" s="223">
        <f>E65/D65*100</f>
        <v>2.2701475595913734</v>
      </c>
      <c r="G65" s="222">
        <v>11</v>
      </c>
      <c r="H65" s="221">
        <f>G65/D65*100</f>
        <v>0.6242905788876276</v>
      </c>
      <c r="I65" s="222">
        <v>2</v>
      </c>
      <c r="J65" s="221">
        <f>I65/D65*100</f>
        <v>0.11350737797956867</v>
      </c>
      <c r="K65" s="213"/>
      <c r="L65" s="213"/>
    </row>
    <row r="66" spans="1:12" ht="18.75" customHeight="1">
      <c r="A66" s="225"/>
      <c r="B66" s="138" t="s">
        <v>142</v>
      </c>
      <c r="C66" s="137"/>
      <c r="D66" s="224">
        <v>921</v>
      </c>
      <c r="E66" s="222">
        <v>18</v>
      </c>
      <c r="F66" s="223">
        <f>E66/D66*100</f>
        <v>1.9543973941368076</v>
      </c>
      <c r="G66" s="222">
        <v>5</v>
      </c>
      <c r="H66" s="221">
        <f>G66/D66*100</f>
        <v>0.5428881650380022</v>
      </c>
      <c r="I66" s="222">
        <v>2</v>
      </c>
      <c r="J66" s="221">
        <f>I66/D66*100</f>
        <v>0.21715526601520088</v>
      </c>
      <c r="K66" s="213"/>
      <c r="L66" s="213"/>
    </row>
    <row r="67" spans="1:12" ht="18.75" customHeight="1">
      <c r="A67" s="225"/>
      <c r="B67" s="138" t="s">
        <v>249</v>
      </c>
      <c r="C67" s="137"/>
      <c r="D67" s="224">
        <v>3425</v>
      </c>
      <c r="E67" s="222">
        <v>90</v>
      </c>
      <c r="F67" s="223">
        <f>E67/D67*100</f>
        <v>2.627737226277372</v>
      </c>
      <c r="G67" s="222">
        <v>15</v>
      </c>
      <c r="H67" s="221">
        <f>G67/D67*100</f>
        <v>0.43795620437956206</v>
      </c>
      <c r="I67" s="222">
        <v>2</v>
      </c>
      <c r="J67" s="221">
        <f>I67/D67*100</f>
        <v>0.05839416058394161</v>
      </c>
      <c r="K67" s="213"/>
      <c r="L67" s="213"/>
    </row>
    <row r="68" spans="1:12" ht="18.75" customHeight="1">
      <c r="A68" s="225"/>
      <c r="B68" s="138" t="s">
        <v>248</v>
      </c>
      <c r="C68" s="137"/>
      <c r="D68" s="224">
        <v>2640</v>
      </c>
      <c r="E68" s="222">
        <v>74</v>
      </c>
      <c r="F68" s="223">
        <f>E68/D68*100</f>
        <v>2.803030303030303</v>
      </c>
      <c r="G68" s="222">
        <v>11</v>
      </c>
      <c r="H68" s="221">
        <f>G68/D68*100</f>
        <v>0.4166666666666667</v>
      </c>
      <c r="I68" s="222">
        <v>2</v>
      </c>
      <c r="J68" s="221">
        <f>I68/D68*100</f>
        <v>0.07575757575757576</v>
      </c>
      <c r="K68" s="213"/>
      <c r="L68" s="213"/>
    </row>
    <row r="69" spans="1:12" ht="18.75" customHeight="1">
      <c r="A69" s="225"/>
      <c r="B69" s="138" t="s">
        <v>247</v>
      </c>
      <c r="C69" s="137"/>
      <c r="D69" s="224">
        <v>2271</v>
      </c>
      <c r="E69" s="222">
        <v>36</v>
      </c>
      <c r="F69" s="223">
        <f>E69/D69*100</f>
        <v>1.5852047556142668</v>
      </c>
      <c r="G69" s="222">
        <v>14</v>
      </c>
      <c r="H69" s="221">
        <f>G69/D69*100</f>
        <v>0.6164685160722149</v>
      </c>
      <c r="I69" s="222">
        <v>3</v>
      </c>
      <c r="J69" s="221">
        <f>I69/D69*100</f>
        <v>0.13210039630118892</v>
      </c>
      <c r="K69" s="213"/>
      <c r="L69" s="213"/>
    </row>
    <row r="70" spans="1:12" ht="18.75" customHeight="1">
      <c r="A70" s="225"/>
      <c r="B70" s="138" t="s">
        <v>246</v>
      </c>
      <c r="C70" s="137"/>
      <c r="D70" s="224">
        <v>2192</v>
      </c>
      <c r="E70" s="222">
        <v>45</v>
      </c>
      <c r="F70" s="223">
        <f>E70/D70*100</f>
        <v>2.052919708029197</v>
      </c>
      <c r="G70" s="222">
        <v>7</v>
      </c>
      <c r="H70" s="221">
        <f>G70/D70*100</f>
        <v>0.3193430656934307</v>
      </c>
      <c r="I70" s="222">
        <v>1</v>
      </c>
      <c r="J70" s="221">
        <f>I70/D70*100</f>
        <v>0.04562043795620438</v>
      </c>
      <c r="K70" s="213"/>
      <c r="L70" s="213"/>
    </row>
    <row r="71" spans="1:12" ht="18.75" customHeight="1">
      <c r="A71" s="225"/>
      <c r="B71" s="138"/>
      <c r="C71" s="137"/>
      <c r="D71" s="224"/>
      <c r="E71" s="222"/>
      <c r="F71" s="223"/>
      <c r="G71" s="222"/>
      <c r="H71" s="221"/>
      <c r="I71" s="222"/>
      <c r="J71" s="221" t="s">
        <v>242</v>
      </c>
      <c r="K71" s="213"/>
      <c r="L71" s="213"/>
    </row>
    <row r="72" spans="1:12" ht="18.75" customHeight="1">
      <c r="A72" s="144" t="s">
        <v>139</v>
      </c>
      <c r="B72" s="144"/>
      <c r="C72" s="143"/>
      <c r="D72" s="224">
        <f>SUM(D73:D76)</f>
        <v>34625</v>
      </c>
      <c r="E72" s="222">
        <f>SUM(E73:E76)</f>
        <v>677</v>
      </c>
      <c r="F72" s="223">
        <f>E72/D72*100</f>
        <v>1.9552346570397112</v>
      </c>
      <c r="G72" s="222">
        <f>SUM(G73:G76)</f>
        <v>155</v>
      </c>
      <c r="H72" s="221">
        <f>G72/D72*100</f>
        <v>0.4476534296028881</v>
      </c>
      <c r="I72" s="222">
        <f>SUM(I73:I76)</f>
        <v>20</v>
      </c>
      <c r="J72" s="221">
        <f>I72/D72*100</f>
        <v>0.05776173285198556</v>
      </c>
      <c r="K72" s="213"/>
      <c r="L72" s="213"/>
    </row>
    <row r="73" spans="1:12" ht="18.75" customHeight="1">
      <c r="A73" s="225"/>
      <c r="B73" s="138" t="s">
        <v>245</v>
      </c>
      <c r="C73" s="137"/>
      <c r="D73" s="224">
        <v>5474</v>
      </c>
      <c r="E73" s="222">
        <v>104</v>
      </c>
      <c r="F73" s="223">
        <f>E73/D73*100</f>
        <v>1.8998903909389842</v>
      </c>
      <c r="G73" s="222">
        <v>6</v>
      </c>
      <c r="H73" s="221">
        <f>G73/D73*100</f>
        <v>0.10960906101571063</v>
      </c>
      <c r="I73" s="222">
        <v>1</v>
      </c>
      <c r="J73" s="221">
        <f>I73/D73*100</f>
        <v>0.01826817683595177</v>
      </c>
      <c r="K73" s="213"/>
      <c r="L73" s="213"/>
    </row>
    <row r="74" spans="1:12" ht="18.75" customHeight="1">
      <c r="A74" s="225"/>
      <c r="B74" s="138" t="s">
        <v>244</v>
      </c>
      <c r="C74" s="137"/>
      <c r="D74" s="224">
        <v>6447</v>
      </c>
      <c r="E74" s="222">
        <v>167</v>
      </c>
      <c r="F74" s="223">
        <f>E74/D74*100</f>
        <v>2.5903521017527535</v>
      </c>
      <c r="G74" s="222">
        <v>31</v>
      </c>
      <c r="H74" s="221">
        <f>G74/D74*100</f>
        <v>0.4808438033193733</v>
      </c>
      <c r="I74" s="222">
        <v>5</v>
      </c>
      <c r="J74" s="221">
        <f>I74/D74*100</f>
        <v>0.07755545214828603</v>
      </c>
      <c r="K74" s="213"/>
      <c r="L74" s="213"/>
    </row>
    <row r="75" spans="1:12" ht="18.75" customHeight="1">
      <c r="A75" s="225"/>
      <c r="B75" s="138" t="s">
        <v>243</v>
      </c>
      <c r="C75" s="137"/>
      <c r="D75" s="224">
        <v>9878</v>
      </c>
      <c r="E75" s="222">
        <v>175</v>
      </c>
      <c r="F75" s="223">
        <f>E75/D75*100</f>
        <v>1.7716136869811703</v>
      </c>
      <c r="G75" s="222">
        <v>41</v>
      </c>
      <c r="H75" s="221">
        <f>G75/D75*100</f>
        <v>0.41506377809273126</v>
      </c>
      <c r="I75" s="222">
        <v>5</v>
      </c>
      <c r="J75" s="221">
        <f>I75/D75*100</f>
        <v>0.05061753391374772</v>
      </c>
      <c r="K75" s="213"/>
      <c r="L75" s="213"/>
    </row>
    <row r="76" spans="1:12" ht="18.75" customHeight="1">
      <c r="A76" s="225"/>
      <c r="B76" s="138" t="s">
        <v>138</v>
      </c>
      <c r="C76" s="137"/>
      <c r="D76" s="224">
        <v>12826</v>
      </c>
      <c r="E76" s="222">
        <v>231</v>
      </c>
      <c r="F76" s="223">
        <f>E76/D76*100</f>
        <v>1.8010291595197256</v>
      </c>
      <c r="G76" s="222">
        <v>77</v>
      </c>
      <c r="H76" s="221">
        <f>G76/D76*100</f>
        <v>0.6003430531732418</v>
      </c>
      <c r="I76" s="222">
        <v>9</v>
      </c>
      <c r="J76" s="221">
        <f>I76/D76*100</f>
        <v>0.07016996725401528</v>
      </c>
      <c r="K76" s="213"/>
      <c r="L76" s="213"/>
    </row>
    <row r="77" spans="1:12" ht="18.75" customHeight="1">
      <c r="A77" s="225"/>
      <c r="B77" s="138"/>
      <c r="C77" s="137"/>
      <c r="D77" s="224"/>
      <c r="E77" s="222"/>
      <c r="F77" s="223"/>
      <c r="G77" s="222"/>
      <c r="H77" s="221"/>
      <c r="I77" s="222"/>
      <c r="J77" s="221" t="s">
        <v>242</v>
      </c>
      <c r="K77" s="213"/>
      <c r="L77" s="213"/>
    </row>
    <row r="78" spans="1:12" ht="18.75" customHeight="1">
      <c r="A78" s="144" t="s">
        <v>241</v>
      </c>
      <c r="B78" s="144"/>
      <c r="C78" s="143"/>
      <c r="D78" s="224">
        <f>SUM(D79:D84)</f>
        <v>27866</v>
      </c>
      <c r="E78" s="222">
        <f>SUM(E79:E84)</f>
        <v>690</v>
      </c>
      <c r="F78" s="223">
        <f>E78/D78*100</f>
        <v>2.4761357927223138</v>
      </c>
      <c r="G78" s="222">
        <f>SUM(G79:G84)</f>
        <v>102</v>
      </c>
      <c r="H78" s="221">
        <f>G78/D78*100</f>
        <v>0.36603746501112466</v>
      </c>
      <c r="I78" s="222">
        <f>SUM(I79:I84)</f>
        <v>16</v>
      </c>
      <c r="J78" s="221">
        <f>I78/D78*100</f>
        <v>0.05741764157037249</v>
      </c>
      <c r="K78" s="213"/>
      <c r="L78" s="213"/>
    </row>
    <row r="79" spans="1:12" ht="18.75" customHeight="1">
      <c r="A79" s="225"/>
      <c r="B79" s="138" t="s">
        <v>240</v>
      </c>
      <c r="C79" s="137"/>
      <c r="D79" s="224">
        <v>4655</v>
      </c>
      <c r="E79" s="222">
        <v>108</v>
      </c>
      <c r="F79" s="223">
        <f>E79/D79*100</f>
        <v>2.3200859291084854</v>
      </c>
      <c r="G79" s="222">
        <v>0</v>
      </c>
      <c r="H79" s="221">
        <f>G79/D79*100</f>
        <v>0</v>
      </c>
      <c r="I79" s="222">
        <v>0</v>
      </c>
      <c r="J79" s="221">
        <f>I79/D79*100</f>
        <v>0</v>
      </c>
      <c r="K79" s="213"/>
      <c r="L79" s="213"/>
    </row>
    <row r="80" spans="1:12" ht="18.75" customHeight="1">
      <c r="A80" s="225"/>
      <c r="B80" s="138" t="s">
        <v>239</v>
      </c>
      <c r="C80" s="137"/>
      <c r="D80" s="224">
        <v>857</v>
      </c>
      <c r="E80" s="222">
        <v>11</v>
      </c>
      <c r="F80" s="223">
        <f>E80/D80*100</f>
        <v>1.2835472578763127</v>
      </c>
      <c r="G80" s="222">
        <v>5</v>
      </c>
      <c r="H80" s="221">
        <f>G80/D80*100</f>
        <v>0.5834305717619603</v>
      </c>
      <c r="I80" s="222">
        <v>0</v>
      </c>
      <c r="J80" s="221">
        <f>I80/D80*100</f>
        <v>0</v>
      </c>
      <c r="K80" s="213"/>
      <c r="L80" s="213"/>
    </row>
    <row r="81" spans="1:12" ht="18.75" customHeight="1">
      <c r="A81" s="225"/>
      <c r="B81" s="138" t="s">
        <v>238</v>
      </c>
      <c r="C81" s="137"/>
      <c r="D81" s="224">
        <v>1069</v>
      </c>
      <c r="E81" s="222">
        <v>18</v>
      </c>
      <c r="F81" s="223">
        <f>E81/D81*100</f>
        <v>1.683816651075772</v>
      </c>
      <c r="G81" s="222">
        <v>0</v>
      </c>
      <c r="H81" s="221">
        <f>G81/D81*100</f>
        <v>0</v>
      </c>
      <c r="I81" s="222">
        <v>0</v>
      </c>
      <c r="J81" s="221">
        <f>I81/D81*100</f>
        <v>0</v>
      </c>
      <c r="K81" s="213"/>
      <c r="L81" s="213"/>
    </row>
    <row r="82" spans="1:12" ht="18.75" customHeight="1">
      <c r="A82" s="225"/>
      <c r="B82" s="138" t="s">
        <v>237</v>
      </c>
      <c r="C82" s="137"/>
      <c r="D82" s="224">
        <v>5708</v>
      </c>
      <c r="E82" s="222">
        <v>127</v>
      </c>
      <c r="F82" s="223">
        <f>E82/D82*100</f>
        <v>2.224947442186405</v>
      </c>
      <c r="G82" s="222">
        <v>22</v>
      </c>
      <c r="H82" s="221">
        <f>G82/D82*100</f>
        <v>0.3854239663629993</v>
      </c>
      <c r="I82" s="222">
        <v>2</v>
      </c>
      <c r="J82" s="221">
        <f>I82/D82*100</f>
        <v>0.0350385423966363</v>
      </c>
      <c r="K82" s="213"/>
      <c r="L82" s="213"/>
    </row>
    <row r="83" spans="1:12" ht="18.75" customHeight="1">
      <c r="A83" s="225"/>
      <c r="B83" s="138" t="s">
        <v>236</v>
      </c>
      <c r="C83" s="137"/>
      <c r="D83" s="224">
        <v>8150</v>
      </c>
      <c r="E83" s="222">
        <v>229</v>
      </c>
      <c r="F83" s="223">
        <f>E83/D83*100</f>
        <v>2.8098159509202456</v>
      </c>
      <c r="G83" s="222">
        <v>38</v>
      </c>
      <c r="H83" s="221">
        <f>G83/D83*100</f>
        <v>0.4662576687116564</v>
      </c>
      <c r="I83" s="222">
        <v>11</v>
      </c>
      <c r="J83" s="221">
        <f>I83/D83*100</f>
        <v>0.13496932515337423</v>
      </c>
      <c r="K83" s="213"/>
      <c r="L83" s="213"/>
    </row>
    <row r="84" spans="1:12" ht="18.75" customHeight="1">
      <c r="A84" s="225"/>
      <c r="B84" s="138" t="s">
        <v>235</v>
      </c>
      <c r="C84" s="137"/>
      <c r="D84" s="224">
        <v>7427</v>
      </c>
      <c r="E84" s="222">
        <v>197</v>
      </c>
      <c r="F84" s="223">
        <f>E84/D84*100</f>
        <v>2.6524841793456306</v>
      </c>
      <c r="G84" s="222">
        <v>37</v>
      </c>
      <c r="H84" s="221">
        <f>G84/D84*100</f>
        <v>0.4981823077958799</v>
      </c>
      <c r="I84" s="222">
        <v>3</v>
      </c>
      <c r="J84" s="221">
        <f>I84/D84*100</f>
        <v>0.04039316009155783</v>
      </c>
      <c r="K84" s="213"/>
      <c r="L84" s="213"/>
    </row>
    <row r="85" spans="1:12" ht="18.75" customHeight="1">
      <c r="A85" s="225"/>
      <c r="B85" s="138"/>
      <c r="C85" s="137"/>
      <c r="D85" s="224"/>
      <c r="E85" s="222"/>
      <c r="F85" s="223"/>
      <c r="G85" s="222"/>
      <c r="H85" s="221"/>
      <c r="I85" s="222"/>
      <c r="J85" s="221" t="s">
        <v>230</v>
      </c>
      <c r="K85" s="213"/>
      <c r="L85" s="213"/>
    </row>
    <row r="86" spans="1:12" ht="18.75" customHeight="1">
      <c r="A86" s="144" t="s">
        <v>234</v>
      </c>
      <c r="B86" s="144"/>
      <c r="C86" s="143"/>
      <c r="D86" s="224">
        <f>SUM(D87:D88)</f>
        <v>13786</v>
      </c>
      <c r="E86" s="222">
        <f>SUM(E87:E88)</f>
        <v>226</v>
      </c>
      <c r="F86" s="223">
        <f>E86/D86*100</f>
        <v>1.639344262295082</v>
      </c>
      <c r="G86" s="222">
        <f>SUM(G87:G88)</f>
        <v>46</v>
      </c>
      <c r="H86" s="221">
        <f>G86/D86*100</f>
        <v>0.33367184099811403</v>
      </c>
      <c r="I86" s="222">
        <f>SUM(I87:I88)</f>
        <v>6</v>
      </c>
      <c r="J86" s="221">
        <f>I86/D86*100</f>
        <v>0.04352241404323226</v>
      </c>
      <c r="K86" s="213"/>
      <c r="L86" s="213"/>
    </row>
    <row r="87" spans="1:12" ht="18.75" customHeight="1">
      <c r="A87" s="225"/>
      <c r="B87" s="138" t="s">
        <v>233</v>
      </c>
      <c r="C87" s="137"/>
      <c r="D87" s="224">
        <v>4503</v>
      </c>
      <c r="E87" s="222">
        <v>84</v>
      </c>
      <c r="F87" s="223">
        <f>E87/D87*100</f>
        <v>1.8654230512991337</v>
      </c>
      <c r="G87" s="222">
        <v>9</v>
      </c>
      <c r="H87" s="221">
        <f>G87/D87*100</f>
        <v>0.19986675549633579</v>
      </c>
      <c r="I87" s="222">
        <v>3</v>
      </c>
      <c r="J87" s="221">
        <f>I87/D87*100</f>
        <v>0.06662225183211193</v>
      </c>
      <c r="K87" s="213"/>
      <c r="L87" s="213"/>
    </row>
    <row r="88" spans="1:12" ht="18.75" customHeight="1">
      <c r="A88" s="225"/>
      <c r="B88" s="138" t="s">
        <v>232</v>
      </c>
      <c r="C88" s="137"/>
      <c r="D88" s="224">
        <v>9283</v>
      </c>
      <c r="E88" s="222">
        <v>142</v>
      </c>
      <c r="F88" s="223">
        <f>E88/D88*100</f>
        <v>1.529677905849402</v>
      </c>
      <c r="G88" s="222">
        <v>37</v>
      </c>
      <c r="H88" s="221">
        <f>G88/D88*100</f>
        <v>0.39857804589033713</v>
      </c>
      <c r="I88" s="222">
        <v>3</v>
      </c>
      <c r="J88" s="221">
        <f>I88/D88*100</f>
        <v>0.03231713885597329</v>
      </c>
      <c r="K88" s="213"/>
      <c r="L88" s="213"/>
    </row>
    <row r="89" spans="1:12" ht="18.75" customHeight="1">
      <c r="A89" s="225"/>
      <c r="B89" s="138"/>
      <c r="C89" s="137"/>
      <c r="D89" s="224"/>
      <c r="E89" s="222"/>
      <c r="F89" s="223"/>
      <c r="G89" s="222"/>
      <c r="H89" s="221"/>
      <c r="I89" s="222"/>
      <c r="J89" s="221" t="s">
        <v>231</v>
      </c>
      <c r="K89" s="213"/>
      <c r="L89" s="213"/>
    </row>
    <row r="90" spans="1:12" ht="18.75" customHeight="1">
      <c r="A90" s="144" t="s">
        <v>137</v>
      </c>
      <c r="B90" s="144"/>
      <c r="C90" s="143"/>
      <c r="D90" s="224">
        <f>SUM(D91:D95)</f>
        <v>35978</v>
      </c>
      <c r="E90" s="222">
        <f>SUM(E91:E95)</f>
        <v>672</v>
      </c>
      <c r="F90" s="223">
        <f>E90/D90*100</f>
        <v>1.8678081049530268</v>
      </c>
      <c r="G90" s="222">
        <f>SUM(G91:G95)</f>
        <v>176</v>
      </c>
      <c r="H90" s="221">
        <f>G90/D90*100</f>
        <v>0.48918783701150703</v>
      </c>
      <c r="I90" s="222">
        <f>SUM(I91:I95)</f>
        <v>21</v>
      </c>
      <c r="J90" s="221">
        <f>I90/D90*100</f>
        <v>0.05836900327978209</v>
      </c>
      <c r="K90" s="213"/>
      <c r="L90" s="213"/>
    </row>
    <row r="91" spans="1:12" ht="18.75" customHeight="1">
      <c r="A91" s="225"/>
      <c r="B91" s="138" t="s">
        <v>136</v>
      </c>
      <c r="C91" s="137"/>
      <c r="D91" s="224">
        <v>4522</v>
      </c>
      <c r="E91" s="222">
        <v>74</v>
      </c>
      <c r="F91" s="223">
        <f>E91/D91*100</f>
        <v>1.6364440513047325</v>
      </c>
      <c r="G91" s="222">
        <v>24</v>
      </c>
      <c r="H91" s="221">
        <f>G91/D91*100</f>
        <v>0.5307386112339673</v>
      </c>
      <c r="I91" s="222">
        <v>2</v>
      </c>
      <c r="J91" s="221">
        <f>I91/D91*100</f>
        <v>0.044228217602830605</v>
      </c>
      <c r="K91" s="213"/>
      <c r="L91" s="213"/>
    </row>
    <row r="92" spans="1:12" ht="18.75" customHeight="1">
      <c r="A92" s="225"/>
      <c r="B92" s="138" t="s">
        <v>135</v>
      </c>
      <c r="C92" s="137"/>
      <c r="D92" s="224">
        <v>3409</v>
      </c>
      <c r="E92" s="222">
        <v>64</v>
      </c>
      <c r="F92" s="223">
        <f>E92/D92*100</f>
        <v>1.8773833968905838</v>
      </c>
      <c r="G92" s="222">
        <v>26</v>
      </c>
      <c r="H92" s="221">
        <f>G92/D92*100</f>
        <v>0.7626870049867996</v>
      </c>
      <c r="I92" s="222">
        <v>2</v>
      </c>
      <c r="J92" s="221">
        <f>I92/D92*100</f>
        <v>0.05866823115283074</v>
      </c>
      <c r="K92" s="213"/>
      <c r="L92" s="213"/>
    </row>
    <row r="93" spans="1:12" ht="18.75" customHeight="1">
      <c r="A93" s="225"/>
      <c r="B93" s="138" t="s">
        <v>134</v>
      </c>
      <c r="C93" s="137"/>
      <c r="D93" s="224">
        <v>3380</v>
      </c>
      <c r="E93" s="222">
        <v>58</v>
      </c>
      <c r="F93" s="223">
        <f>E93/D93*100</f>
        <v>1.7159763313609466</v>
      </c>
      <c r="G93" s="222">
        <v>14</v>
      </c>
      <c r="H93" s="221">
        <f>G93/D93*100</f>
        <v>0.41420118343195267</v>
      </c>
      <c r="I93" s="222">
        <v>1</v>
      </c>
      <c r="J93" s="221">
        <f>I93/D93*100</f>
        <v>0.02958579881656805</v>
      </c>
      <c r="K93" s="213"/>
      <c r="L93" s="213"/>
    </row>
    <row r="94" spans="1:12" ht="18.75" customHeight="1">
      <c r="A94" s="225"/>
      <c r="B94" s="138" t="s">
        <v>133</v>
      </c>
      <c r="C94" s="137"/>
      <c r="D94" s="224">
        <v>16168</v>
      </c>
      <c r="E94" s="222">
        <v>306</v>
      </c>
      <c r="F94" s="223">
        <f>E94/D94*100</f>
        <v>1.892627412172192</v>
      </c>
      <c r="G94" s="222">
        <v>59</v>
      </c>
      <c r="H94" s="221">
        <f>G94/D94*100</f>
        <v>0.3649183572488867</v>
      </c>
      <c r="I94" s="222">
        <v>9</v>
      </c>
      <c r="J94" s="221">
        <f>I94/D94*100</f>
        <v>0.05566551212271152</v>
      </c>
      <c r="K94" s="213"/>
      <c r="L94" s="213"/>
    </row>
    <row r="95" spans="1:12" ht="18.75" customHeight="1">
      <c r="A95" s="225"/>
      <c r="B95" s="138" t="s">
        <v>132</v>
      </c>
      <c r="C95" s="137"/>
      <c r="D95" s="224">
        <v>8499</v>
      </c>
      <c r="E95" s="222">
        <v>170</v>
      </c>
      <c r="F95" s="223">
        <f>E95/D95*100</f>
        <v>2.000235321802565</v>
      </c>
      <c r="G95" s="222">
        <v>53</v>
      </c>
      <c r="H95" s="221">
        <f>G95/D95*100</f>
        <v>0.6236027767972703</v>
      </c>
      <c r="I95" s="222">
        <v>7</v>
      </c>
      <c r="J95" s="221">
        <f>I95/D95*100</f>
        <v>0.08236263089775267</v>
      </c>
      <c r="K95" s="213"/>
      <c r="L95" s="213"/>
    </row>
    <row r="96" spans="1:12" ht="18.75" customHeight="1">
      <c r="A96" s="225"/>
      <c r="B96" s="138"/>
      <c r="C96" s="137"/>
      <c r="D96" s="227"/>
      <c r="E96" s="226"/>
      <c r="F96" s="226"/>
      <c r="G96" s="226"/>
      <c r="H96" s="226"/>
      <c r="I96" s="226"/>
      <c r="J96" s="221" t="s">
        <v>230</v>
      </c>
      <c r="K96" s="213"/>
      <c r="L96" s="213"/>
    </row>
    <row r="97" spans="1:12" ht="18.75" customHeight="1">
      <c r="A97" s="225"/>
      <c r="B97" s="138" t="s">
        <v>131</v>
      </c>
      <c r="C97" s="137"/>
      <c r="D97" s="224">
        <v>106890</v>
      </c>
      <c r="E97" s="222">
        <v>3106</v>
      </c>
      <c r="F97" s="223">
        <f>E97/D97*100</f>
        <v>2.9057910000935543</v>
      </c>
      <c r="G97" s="222">
        <v>557</v>
      </c>
      <c r="H97" s="221">
        <f>G97/D97*100</f>
        <v>0.5210964542988118</v>
      </c>
      <c r="I97" s="222">
        <v>6</v>
      </c>
      <c r="J97" s="221">
        <f>I97/D97*100</f>
        <v>0.005613247263541959</v>
      </c>
      <c r="K97" s="213"/>
      <c r="L97" s="213"/>
    </row>
    <row r="98" spans="1:12" ht="18.75" customHeight="1">
      <c r="A98" s="225"/>
      <c r="B98" s="138" t="s">
        <v>130</v>
      </c>
      <c r="C98" s="137"/>
      <c r="D98" s="224">
        <v>91542</v>
      </c>
      <c r="E98" s="222">
        <v>2894</v>
      </c>
      <c r="F98" s="223">
        <f>E98/D98*100</f>
        <v>3.1613904000349566</v>
      </c>
      <c r="G98" s="222">
        <v>506</v>
      </c>
      <c r="H98" s="221">
        <f>G98/D98*100</f>
        <v>0.5527517423696227</v>
      </c>
      <c r="I98" s="222">
        <v>21</v>
      </c>
      <c r="J98" s="221">
        <f>I98/D98*100</f>
        <v>0.02294028970308711</v>
      </c>
      <c r="K98" s="213"/>
      <c r="L98" s="213"/>
    </row>
    <row r="99" spans="1:12" ht="18.75" customHeight="1">
      <c r="A99" s="225"/>
      <c r="B99" s="138" t="s">
        <v>129</v>
      </c>
      <c r="C99" s="137"/>
      <c r="D99" s="224">
        <v>42020</v>
      </c>
      <c r="E99" s="222">
        <v>1107</v>
      </c>
      <c r="F99" s="223">
        <f>E99/D99*100</f>
        <v>2.6344597810566395</v>
      </c>
      <c r="G99" s="222">
        <v>189</v>
      </c>
      <c r="H99" s="221">
        <f>G99/D99*100</f>
        <v>0.4497858162779629</v>
      </c>
      <c r="I99" s="222">
        <v>13</v>
      </c>
      <c r="J99" s="221">
        <f>I99/D99*100</f>
        <v>0.03093764873869586</v>
      </c>
      <c r="K99" s="213"/>
      <c r="L99" s="213"/>
    </row>
    <row r="100" spans="1:12" ht="18.75" customHeight="1">
      <c r="A100" s="225"/>
      <c r="B100" s="138" t="s">
        <v>128</v>
      </c>
      <c r="C100" s="137"/>
      <c r="D100" s="224">
        <v>45734</v>
      </c>
      <c r="E100" s="222">
        <v>1102</v>
      </c>
      <c r="F100" s="223">
        <f>E100/D100*100</f>
        <v>2.4095858660952465</v>
      </c>
      <c r="G100" s="222">
        <v>191</v>
      </c>
      <c r="H100" s="221">
        <f>G100/D100*100</f>
        <v>0.41763239602921237</v>
      </c>
      <c r="I100" s="222">
        <v>23</v>
      </c>
      <c r="J100" s="221">
        <f>I100/D100*100</f>
        <v>0.05029081208728736</v>
      </c>
      <c r="K100" s="213"/>
      <c r="L100" s="213"/>
    </row>
    <row r="101" spans="1:12" ht="18.75" customHeight="1">
      <c r="A101" s="225"/>
      <c r="B101" s="138" t="s">
        <v>127</v>
      </c>
      <c r="C101" s="137"/>
      <c r="D101" s="224">
        <v>55432</v>
      </c>
      <c r="E101" s="222">
        <v>1338</v>
      </c>
      <c r="F101" s="223">
        <f>E101/D101*100</f>
        <v>2.4137682205224418</v>
      </c>
      <c r="G101" s="222">
        <v>190</v>
      </c>
      <c r="H101" s="221">
        <f>G101/D101*100</f>
        <v>0.3427623033626786</v>
      </c>
      <c r="I101" s="222">
        <v>16</v>
      </c>
      <c r="J101" s="221">
        <f>I101/D101*100</f>
        <v>0.028864193967383458</v>
      </c>
      <c r="K101" s="213"/>
      <c r="L101" s="213"/>
    </row>
    <row r="102" spans="1:12" ht="18.75" customHeight="1">
      <c r="A102" s="225"/>
      <c r="B102" s="138" t="s">
        <v>126</v>
      </c>
      <c r="C102" s="137"/>
      <c r="D102" s="224">
        <v>16002</v>
      </c>
      <c r="E102" s="222">
        <v>484</v>
      </c>
      <c r="F102" s="223">
        <f>E102/D102*100</f>
        <v>3.0246219222597173</v>
      </c>
      <c r="G102" s="222">
        <v>62</v>
      </c>
      <c r="H102" s="221">
        <f>G102/D102*100</f>
        <v>0.38745156855393076</v>
      </c>
      <c r="I102" s="222">
        <v>4</v>
      </c>
      <c r="J102" s="221">
        <f>I102/D102*100</f>
        <v>0.024996875390576177</v>
      </c>
      <c r="K102" s="213"/>
      <c r="L102" s="213"/>
    </row>
    <row r="103" spans="1:12" ht="18.75" customHeight="1">
      <c r="A103" s="225"/>
      <c r="B103" s="138" t="s">
        <v>125</v>
      </c>
      <c r="C103" s="137"/>
      <c r="D103" s="224">
        <v>28098</v>
      </c>
      <c r="E103" s="222">
        <v>683</v>
      </c>
      <c r="F103" s="223">
        <f>E103/D103*100</f>
        <v>2.430777991316108</v>
      </c>
      <c r="G103" s="222">
        <v>87</v>
      </c>
      <c r="H103" s="221">
        <f>G103/D103*100</f>
        <v>0.30963057868887467</v>
      </c>
      <c r="I103" s="222">
        <v>1</v>
      </c>
      <c r="J103" s="221">
        <f>I103/D103*100</f>
        <v>0.0035589721688376397</v>
      </c>
      <c r="K103" s="213"/>
      <c r="L103" s="213"/>
    </row>
    <row r="104" spans="1:12" ht="18.75" customHeight="1">
      <c r="A104" s="225"/>
      <c r="B104" s="138" t="s">
        <v>124</v>
      </c>
      <c r="C104" s="137"/>
      <c r="D104" s="224">
        <v>16720</v>
      </c>
      <c r="E104" s="222">
        <v>447</v>
      </c>
      <c r="F104" s="223">
        <f>E104/D104*100</f>
        <v>2.673444976076555</v>
      </c>
      <c r="G104" s="222">
        <v>60</v>
      </c>
      <c r="H104" s="221">
        <f>G104/D104*100</f>
        <v>0.3588516746411483</v>
      </c>
      <c r="I104" s="222">
        <v>8</v>
      </c>
      <c r="J104" s="221">
        <f>I104/D104*100</f>
        <v>0.04784688995215311</v>
      </c>
      <c r="K104" s="213"/>
      <c r="L104" s="213"/>
    </row>
    <row r="105" spans="1:12" ht="18.75" customHeight="1">
      <c r="A105" s="225"/>
      <c r="B105" s="138" t="s">
        <v>123</v>
      </c>
      <c r="C105" s="137"/>
      <c r="D105" s="224">
        <v>20943</v>
      </c>
      <c r="E105" s="222">
        <v>554</v>
      </c>
      <c r="F105" s="223">
        <f>E105/D105*100</f>
        <v>2.645275270973595</v>
      </c>
      <c r="G105" s="222">
        <v>96</v>
      </c>
      <c r="H105" s="221">
        <f>G105/D105*100</f>
        <v>0.4583870505658215</v>
      </c>
      <c r="I105" s="222">
        <v>10</v>
      </c>
      <c r="J105" s="221">
        <f>I105/D105*100</f>
        <v>0.04774865110060641</v>
      </c>
      <c r="K105" s="213"/>
      <c r="L105" s="213"/>
    </row>
    <row r="106" spans="1:12" ht="18.75" customHeight="1">
      <c r="A106" s="225"/>
      <c r="B106" s="138" t="s">
        <v>122</v>
      </c>
      <c r="C106" s="137"/>
      <c r="D106" s="224">
        <v>15941</v>
      </c>
      <c r="E106" s="222">
        <v>329</v>
      </c>
      <c r="F106" s="223">
        <f>E106/D106*100</f>
        <v>2.0638604855404306</v>
      </c>
      <c r="G106" s="222">
        <v>91</v>
      </c>
      <c r="H106" s="221">
        <f>G106/D106*100</f>
        <v>0.5708550279154382</v>
      </c>
      <c r="I106" s="222">
        <v>4</v>
      </c>
      <c r="J106" s="221">
        <f>I106/D106*100</f>
        <v>0.025092528699579703</v>
      </c>
      <c r="K106" s="213"/>
      <c r="L106" s="213"/>
    </row>
    <row r="107" spans="1:12" ht="18.75" customHeight="1">
      <c r="A107" s="225"/>
      <c r="B107" s="138" t="s">
        <v>121</v>
      </c>
      <c r="C107" s="137"/>
      <c r="D107" s="224">
        <v>15827</v>
      </c>
      <c r="E107" s="222">
        <v>371</v>
      </c>
      <c r="F107" s="223">
        <f>E107/D107*100</f>
        <v>2.344095532950022</v>
      </c>
      <c r="G107" s="222">
        <v>88</v>
      </c>
      <c r="H107" s="221">
        <f>G107/D107*100</f>
        <v>0.5560118784355847</v>
      </c>
      <c r="I107" s="222">
        <v>20</v>
      </c>
      <c r="J107" s="221">
        <f>I107/D107*100</f>
        <v>0.12636633600808744</v>
      </c>
      <c r="K107" s="213"/>
      <c r="L107" s="213"/>
    </row>
    <row r="108" spans="1:12" ht="18.75" customHeight="1">
      <c r="A108" s="225"/>
      <c r="B108" s="138"/>
      <c r="C108" s="137"/>
      <c r="D108" s="224"/>
      <c r="E108" s="222"/>
      <c r="F108" s="223"/>
      <c r="G108" s="222"/>
      <c r="H108" s="221"/>
      <c r="I108" s="222"/>
      <c r="J108" s="221"/>
      <c r="K108" s="213"/>
      <c r="L108" s="213"/>
    </row>
    <row r="109" spans="1:12" ht="18.75" customHeight="1">
      <c r="A109" s="225"/>
      <c r="B109" s="138"/>
      <c r="C109" s="137"/>
      <c r="D109" s="224"/>
      <c r="E109" s="222"/>
      <c r="F109" s="223"/>
      <c r="G109" s="222"/>
      <c r="H109" s="221"/>
      <c r="I109" s="222"/>
      <c r="J109" s="221"/>
      <c r="K109" s="213"/>
      <c r="L109" s="213"/>
    </row>
    <row r="110" spans="1:12" ht="18.75" customHeight="1">
      <c r="A110" s="225"/>
      <c r="B110" s="138"/>
      <c r="C110" s="137"/>
      <c r="D110" s="224"/>
      <c r="E110" s="222"/>
      <c r="F110" s="223"/>
      <c r="G110" s="222"/>
      <c r="H110" s="221"/>
      <c r="I110" s="222"/>
      <c r="J110" s="221"/>
      <c r="K110" s="213"/>
      <c r="L110" s="213"/>
    </row>
    <row r="111" spans="1:12" ht="9.75" customHeight="1">
      <c r="A111" s="220"/>
      <c r="B111" s="133"/>
      <c r="C111" s="132"/>
      <c r="D111" s="219"/>
      <c r="E111" s="217"/>
      <c r="F111" s="218"/>
      <c r="G111" s="217"/>
      <c r="H111" s="216"/>
      <c r="I111" s="217"/>
      <c r="J111" s="216"/>
      <c r="K111" s="213"/>
      <c r="L111" s="213"/>
    </row>
    <row r="112" ht="19.5" customHeight="1">
      <c r="A112" s="213" t="s">
        <v>229</v>
      </c>
    </row>
    <row r="113" ht="19.5" customHeight="1"/>
  </sheetData>
  <sheetProtection/>
  <mergeCells count="25">
    <mergeCell ref="A62:C62"/>
    <mergeCell ref="A72:C72"/>
    <mergeCell ref="A78:C78"/>
    <mergeCell ref="A32:C32"/>
    <mergeCell ref="A40:C40"/>
    <mergeCell ref="A46:C46"/>
    <mergeCell ref="A8:C8"/>
    <mergeCell ref="E3:F3"/>
    <mergeCell ref="G3:H3"/>
    <mergeCell ref="I3:J3"/>
    <mergeCell ref="A10:C10"/>
    <mergeCell ref="E59:F59"/>
    <mergeCell ref="G59:H59"/>
    <mergeCell ref="I59:J59"/>
    <mergeCell ref="A23:C23"/>
    <mergeCell ref="A86:C86"/>
    <mergeCell ref="A90:C90"/>
    <mergeCell ref="A59:C60"/>
    <mergeCell ref="D59:D60"/>
    <mergeCell ref="A2:D2"/>
    <mergeCell ref="A3:C4"/>
    <mergeCell ref="D3:D4"/>
    <mergeCell ref="A16:C16"/>
    <mergeCell ref="A6:C6"/>
    <mergeCell ref="A7:C7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300" verticalDpi="300" orientation="portrait" paperSize="9" scale="74" r:id="rId1"/>
  <rowBreaks count="1" manualBreakCount="1">
    <brk id="5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3.375" style="181" customWidth="1"/>
    <col min="2" max="2" width="13.125" style="180" customWidth="1"/>
    <col min="3" max="3" width="3.375" style="180" customWidth="1"/>
    <col min="4" max="5" width="9.00390625" style="180" customWidth="1"/>
    <col min="6" max="6" width="10.875" style="180" customWidth="1"/>
    <col min="7" max="15" width="9.00390625" style="180" customWidth="1"/>
    <col min="16" max="21" width="12.375" style="180" customWidth="1"/>
    <col min="22" max="16384" width="9.00390625" style="180" customWidth="1"/>
  </cols>
  <sheetData>
    <row r="1" spans="1:3" ht="17.25">
      <c r="A1" s="212" t="s">
        <v>228</v>
      </c>
      <c r="B1" s="181"/>
      <c r="C1" s="181"/>
    </row>
    <row r="2" spans="2:21" ht="13.5" customHeight="1" thickBot="1">
      <c r="B2" s="181"/>
      <c r="C2" s="181"/>
      <c r="U2" s="180" t="s">
        <v>227</v>
      </c>
    </row>
    <row r="3" spans="1:21" ht="18" customHeight="1" thickTop="1">
      <c r="A3" s="211"/>
      <c r="B3" s="210"/>
      <c r="C3" s="209"/>
      <c r="D3" s="208" t="s">
        <v>226</v>
      </c>
      <c r="E3" s="208"/>
      <c r="F3" s="208"/>
      <c r="G3" s="207" t="s">
        <v>225</v>
      </c>
      <c r="H3" s="206"/>
      <c r="I3" s="206"/>
      <c r="J3" s="206"/>
      <c r="K3" s="206"/>
      <c r="L3" s="206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" customHeight="1">
      <c r="A4" s="187"/>
      <c r="B4" s="187"/>
      <c r="C4" s="186"/>
      <c r="D4" s="204"/>
      <c r="E4" s="204"/>
      <c r="F4" s="204"/>
      <c r="G4" s="203" t="s">
        <v>224</v>
      </c>
      <c r="H4" s="203"/>
      <c r="I4" s="203"/>
      <c r="J4" s="203" t="s">
        <v>223</v>
      </c>
      <c r="K4" s="203"/>
      <c r="L4" s="203"/>
      <c r="M4" s="203" t="s">
        <v>222</v>
      </c>
      <c r="N4" s="203"/>
      <c r="O4" s="202"/>
      <c r="P4" s="203" t="s">
        <v>221</v>
      </c>
      <c r="Q4" s="203"/>
      <c r="R4" s="203"/>
      <c r="S4" s="203" t="s">
        <v>220</v>
      </c>
      <c r="T4" s="203"/>
      <c r="U4" s="202"/>
    </row>
    <row r="5" spans="2:21" ht="18" customHeight="1">
      <c r="B5" s="181"/>
      <c r="C5" s="201"/>
      <c r="D5" s="199" t="s">
        <v>155</v>
      </c>
      <c r="E5" s="199" t="s">
        <v>218</v>
      </c>
      <c r="F5" s="200" t="s">
        <v>219</v>
      </c>
      <c r="G5" s="199" t="s">
        <v>155</v>
      </c>
      <c r="H5" s="199" t="s">
        <v>218</v>
      </c>
      <c r="I5" s="200" t="s">
        <v>219</v>
      </c>
      <c r="J5" s="199" t="s">
        <v>155</v>
      </c>
      <c r="K5" s="199" t="s">
        <v>218</v>
      </c>
      <c r="L5" s="200" t="s">
        <v>219</v>
      </c>
      <c r="M5" s="199" t="s">
        <v>155</v>
      </c>
      <c r="N5" s="199" t="s">
        <v>218</v>
      </c>
      <c r="O5" s="198" t="s">
        <v>219</v>
      </c>
      <c r="P5" s="199" t="s">
        <v>155</v>
      </c>
      <c r="Q5" s="199" t="s">
        <v>218</v>
      </c>
      <c r="R5" s="200" t="s">
        <v>219</v>
      </c>
      <c r="S5" s="199" t="s">
        <v>155</v>
      </c>
      <c r="T5" s="199" t="s">
        <v>218</v>
      </c>
      <c r="U5" s="198" t="s">
        <v>219</v>
      </c>
    </row>
    <row r="6" spans="1:21" ht="18" customHeight="1">
      <c r="A6" s="187"/>
      <c r="B6" s="187"/>
      <c r="C6" s="186"/>
      <c r="D6" s="196"/>
      <c r="E6" s="196" t="s">
        <v>218</v>
      </c>
      <c r="F6" s="197"/>
      <c r="G6" s="196"/>
      <c r="H6" s="196" t="s">
        <v>218</v>
      </c>
      <c r="I6" s="197"/>
      <c r="J6" s="196"/>
      <c r="K6" s="196" t="s">
        <v>218</v>
      </c>
      <c r="L6" s="197"/>
      <c r="M6" s="196"/>
      <c r="N6" s="196" t="s">
        <v>218</v>
      </c>
      <c r="O6" s="195"/>
      <c r="P6" s="196"/>
      <c r="Q6" s="196" t="s">
        <v>218</v>
      </c>
      <c r="R6" s="197"/>
      <c r="S6" s="196"/>
      <c r="T6" s="196" t="s">
        <v>218</v>
      </c>
      <c r="U6" s="195"/>
    </row>
    <row r="7" spans="1:21" ht="24" customHeight="1">
      <c r="A7" s="194"/>
      <c r="B7" s="164" t="s">
        <v>185</v>
      </c>
      <c r="C7" s="163"/>
      <c r="D7" s="193">
        <f>D8+D9</f>
        <v>122156</v>
      </c>
      <c r="E7" s="192">
        <v>154778</v>
      </c>
      <c r="F7" s="192">
        <v>1766165</v>
      </c>
      <c r="G7" s="192">
        <v>24679</v>
      </c>
      <c r="H7" s="192">
        <v>26986</v>
      </c>
      <c r="I7" s="192">
        <v>324851</v>
      </c>
      <c r="J7" s="192">
        <v>11591</v>
      </c>
      <c r="K7" s="192">
        <v>12656</v>
      </c>
      <c r="L7" s="192">
        <v>150763</v>
      </c>
      <c r="M7" s="192">
        <v>6299</v>
      </c>
      <c r="N7" s="192">
        <v>6727</v>
      </c>
      <c r="O7" s="192">
        <v>77677</v>
      </c>
      <c r="P7" s="192">
        <v>56067</v>
      </c>
      <c r="Q7" s="192">
        <v>76703</v>
      </c>
      <c r="R7" s="192">
        <v>862678</v>
      </c>
      <c r="S7" s="192">
        <v>23520</v>
      </c>
      <c r="T7" s="192">
        <v>31706</v>
      </c>
      <c r="U7" s="192">
        <v>350196</v>
      </c>
    </row>
    <row r="8" spans="2:21" ht="24" customHeight="1">
      <c r="B8" s="138" t="s">
        <v>184</v>
      </c>
      <c r="C8" s="137"/>
      <c r="D8" s="191">
        <v>100617</v>
      </c>
      <c r="E8" s="190">
        <v>127112</v>
      </c>
      <c r="F8" s="190">
        <v>1441790</v>
      </c>
      <c r="G8" s="190">
        <v>20643</v>
      </c>
      <c r="H8" s="190">
        <v>22578</v>
      </c>
      <c r="I8" s="190">
        <v>268769</v>
      </c>
      <c r="J8" s="190">
        <v>9533</v>
      </c>
      <c r="K8" s="190">
        <v>10380</v>
      </c>
      <c r="L8" s="190">
        <v>122090</v>
      </c>
      <c r="M8" s="190">
        <v>5374</v>
      </c>
      <c r="N8" s="190">
        <v>5732</v>
      </c>
      <c r="O8" s="190">
        <v>65723</v>
      </c>
      <c r="P8" s="190">
        <v>45964</v>
      </c>
      <c r="Q8" s="190">
        <v>62713</v>
      </c>
      <c r="R8" s="190">
        <v>702518</v>
      </c>
      <c r="S8" s="190">
        <v>19103</v>
      </c>
      <c r="T8" s="190">
        <v>25709</v>
      </c>
      <c r="U8" s="190">
        <v>282690</v>
      </c>
    </row>
    <row r="9" spans="2:21" ht="24" customHeight="1">
      <c r="B9" s="138" t="s">
        <v>183</v>
      </c>
      <c r="C9" s="137"/>
      <c r="D9" s="191">
        <v>21539</v>
      </c>
      <c r="E9" s="190">
        <v>27666</v>
      </c>
      <c r="F9" s="190">
        <v>324375</v>
      </c>
      <c r="G9" s="190">
        <v>4036</v>
      </c>
      <c r="H9" s="190">
        <v>4408</v>
      </c>
      <c r="I9" s="190">
        <v>56082</v>
      </c>
      <c r="J9" s="190">
        <v>2058</v>
      </c>
      <c r="K9" s="190">
        <v>2276</v>
      </c>
      <c r="L9" s="190">
        <v>28673</v>
      </c>
      <c r="M9" s="190">
        <v>925</v>
      </c>
      <c r="N9" s="190">
        <v>995</v>
      </c>
      <c r="O9" s="190">
        <v>11954</v>
      </c>
      <c r="P9" s="190">
        <v>10103</v>
      </c>
      <c r="Q9" s="190">
        <v>13990</v>
      </c>
      <c r="R9" s="190">
        <v>160160</v>
      </c>
      <c r="S9" s="190">
        <v>4417</v>
      </c>
      <c r="T9" s="190">
        <v>5997</v>
      </c>
      <c r="U9" s="190">
        <v>67506</v>
      </c>
    </row>
    <row r="10" spans="2:21" ht="24" customHeight="1">
      <c r="B10" s="162"/>
      <c r="C10" s="161"/>
      <c r="D10" s="191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1:21" ht="24" customHeight="1">
      <c r="A11" s="144" t="s">
        <v>182</v>
      </c>
      <c r="B11" s="144"/>
      <c r="C11" s="143"/>
      <c r="D11" s="191">
        <v>1392</v>
      </c>
      <c r="E11" s="190">
        <v>1812</v>
      </c>
      <c r="F11" s="190">
        <v>21105</v>
      </c>
      <c r="G11" s="190">
        <v>301</v>
      </c>
      <c r="H11" s="190">
        <v>326</v>
      </c>
      <c r="I11" s="190">
        <v>4214</v>
      </c>
      <c r="J11" s="190">
        <v>136</v>
      </c>
      <c r="K11" s="190">
        <v>147</v>
      </c>
      <c r="L11" s="190">
        <v>1898</v>
      </c>
      <c r="M11" s="190">
        <v>54</v>
      </c>
      <c r="N11" s="190">
        <v>59</v>
      </c>
      <c r="O11" s="190">
        <v>713</v>
      </c>
      <c r="P11" s="190">
        <v>621</v>
      </c>
      <c r="Q11" s="190">
        <v>874</v>
      </c>
      <c r="R11" s="190">
        <v>9916</v>
      </c>
      <c r="S11" s="190">
        <v>280</v>
      </c>
      <c r="T11" s="190">
        <v>406</v>
      </c>
      <c r="U11" s="190">
        <v>4364</v>
      </c>
    </row>
    <row r="12" spans="2:21" ht="24" customHeight="1">
      <c r="B12" s="138" t="s">
        <v>181</v>
      </c>
      <c r="C12" s="137"/>
      <c r="D12" s="191">
        <v>1392</v>
      </c>
      <c r="E12" s="190">
        <v>1812</v>
      </c>
      <c r="F12" s="190">
        <v>21105</v>
      </c>
      <c r="G12" s="188">
        <v>301</v>
      </c>
      <c r="H12" s="188">
        <v>326</v>
      </c>
      <c r="I12" s="188">
        <v>4214</v>
      </c>
      <c r="J12" s="188">
        <v>136</v>
      </c>
      <c r="K12" s="188">
        <v>147</v>
      </c>
      <c r="L12" s="188">
        <v>1898</v>
      </c>
      <c r="M12" s="188">
        <v>54</v>
      </c>
      <c r="N12" s="188">
        <v>59</v>
      </c>
      <c r="O12" s="188">
        <v>713</v>
      </c>
      <c r="P12" s="188">
        <v>621</v>
      </c>
      <c r="Q12" s="188">
        <v>874</v>
      </c>
      <c r="R12" s="188">
        <v>9916</v>
      </c>
      <c r="S12" s="188">
        <v>280</v>
      </c>
      <c r="T12" s="188">
        <v>406</v>
      </c>
      <c r="U12" s="188">
        <v>4364</v>
      </c>
    </row>
    <row r="13" spans="1:21" ht="24" customHeight="1">
      <c r="A13" s="144" t="s">
        <v>180</v>
      </c>
      <c r="B13" s="144"/>
      <c r="C13" s="143"/>
      <c r="D13" s="191">
        <v>1230</v>
      </c>
      <c r="E13" s="190">
        <v>1622</v>
      </c>
      <c r="F13" s="190">
        <v>18980</v>
      </c>
      <c r="G13" s="190">
        <v>231</v>
      </c>
      <c r="H13" s="190">
        <v>263</v>
      </c>
      <c r="I13" s="190">
        <v>3277</v>
      </c>
      <c r="J13" s="190">
        <v>121</v>
      </c>
      <c r="K13" s="190">
        <v>132</v>
      </c>
      <c r="L13" s="190">
        <v>1635</v>
      </c>
      <c r="M13" s="190">
        <v>47</v>
      </c>
      <c r="N13" s="190">
        <v>50</v>
      </c>
      <c r="O13" s="190">
        <v>574</v>
      </c>
      <c r="P13" s="190">
        <v>562</v>
      </c>
      <c r="Q13" s="190">
        <v>814</v>
      </c>
      <c r="R13" s="190">
        <v>9372</v>
      </c>
      <c r="S13" s="190">
        <v>269</v>
      </c>
      <c r="T13" s="190">
        <v>363</v>
      </c>
      <c r="U13" s="190">
        <v>4122</v>
      </c>
    </row>
    <row r="14" spans="2:21" ht="24" customHeight="1">
      <c r="B14" s="138" t="s">
        <v>179</v>
      </c>
      <c r="C14" s="137"/>
      <c r="D14" s="191">
        <v>1230</v>
      </c>
      <c r="E14" s="190">
        <v>1622</v>
      </c>
      <c r="F14" s="190">
        <v>18980</v>
      </c>
      <c r="G14" s="188">
        <v>231</v>
      </c>
      <c r="H14" s="188">
        <v>263</v>
      </c>
      <c r="I14" s="188">
        <v>3277</v>
      </c>
      <c r="J14" s="188">
        <v>121</v>
      </c>
      <c r="K14" s="188">
        <v>132</v>
      </c>
      <c r="L14" s="188">
        <v>1635</v>
      </c>
      <c r="M14" s="188">
        <v>47</v>
      </c>
      <c r="N14" s="188">
        <v>50</v>
      </c>
      <c r="O14" s="188">
        <v>574</v>
      </c>
      <c r="P14" s="188">
        <v>562</v>
      </c>
      <c r="Q14" s="188">
        <v>814</v>
      </c>
      <c r="R14" s="188">
        <v>9372</v>
      </c>
      <c r="S14" s="188">
        <v>269</v>
      </c>
      <c r="T14" s="188">
        <v>363</v>
      </c>
      <c r="U14" s="188">
        <v>4122</v>
      </c>
    </row>
    <row r="15" spans="1:21" ht="24" customHeight="1">
      <c r="A15" s="144" t="s">
        <v>178</v>
      </c>
      <c r="B15" s="144"/>
      <c r="C15" s="143"/>
      <c r="D15" s="191">
        <v>2165</v>
      </c>
      <c r="E15" s="190">
        <v>2780</v>
      </c>
      <c r="F15" s="190">
        <v>31924</v>
      </c>
      <c r="G15" s="190">
        <v>438</v>
      </c>
      <c r="H15" s="190">
        <v>481</v>
      </c>
      <c r="I15" s="190">
        <v>5861</v>
      </c>
      <c r="J15" s="190">
        <v>187</v>
      </c>
      <c r="K15" s="190">
        <v>209</v>
      </c>
      <c r="L15" s="190">
        <v>2683</v>
      </c>
      <c r="M15" s="190">
        <v>116</v>
      </c>
      <c r="N15" s="190">
        <v>123</v>
      </c>
      <c r="O15" s="190">
        <v>1372</v>
      </c>
      <c r="P15" s="190">
        <v>1050</v>
      </c>
      <c r="Q15" s="190">
        <v>1453</v>
      </c>
      <c r="R15" s="190">
        <v>16304</v>
      </c>
      <c r="S15" s="190">
        <v>374</v>
      </c>
      <c r="T15" s="190">
        <v>514</v>
      </c>
      <c r="U15" s="190">
        <v>5704</v>
      </c>
    </row>
    <row r="16" spans="2:21" ht="24" customHeight="1">
      <c r="B16" s="138" t="s">
        <v>217</v>
      </c>
      <c r="C16" s="137"/>
      <c r="D16" s="191">
        <v>855</v>
      </c>
      <c r="E16" s="190">
        <v>1107</v>
      </c>
      <c r="F16" s="190">
        <v>12758</v>
      </c>
      <c r="G16" s="188">
        <v>164</v>
      </c>
      <c r="H16" s="188">
        <v>183</v>
      </c>
      <c r="I16" s="188">
        <v>2061</v>
      </c>
      <c r="J16" s="188">
        <v>80</v>
      </c>
      <c r="K16" s="188">
        <v>94</v>
      </c>
      <c r="L16" s="188">
        <v>1143</v>
      </c>
      <c r="M16" s="188">
        <v>30</v>
      </c>
      <c r="N16" s="188">
        <v>33</v>
      </c>
      <c r="O16" s="188">
        <v>358</v>
      </c>
      <c r="P16" s="188">
        <v>434</v>
      </c>
      <c r="Q16" s="188">
        <v>599</v>
      </c>
      <c r="R16" s="188">
        <v>6960</v>
      </c>
      <c r="S16" s="188">
        <v>147</v>
      </c>
      <c r="T16" s="188">
        <v>198</v>
      </c>
      <c r="U16" s="188">
        <v>2236</v>
      </c>
    </row>
    <row r="17" spans="2:21" ht="24" customHeight="1">
      <c r="B17" s="138" t="s">
        <v>216</v>
      </c>
      <c r="C17" s="137"/>
      <c r="D17" s="191">
        <v>1310</v>
      </c>
      <c r="E17" s="190">
        <v>1673</v>
      </c>
      <c r="F17" s="190">
        <v>19166</v>
      </c>
      <c r="G17" s="188">
        <v>274</v>
      </c>
      <c r="H17" s="188">
        <v>298</v>
      </c>
      <c r="I17" s="188">
        <v>3800</v>
      </c>
      <c r="J17" s="188">
        <v>107</v>
      </c>
      <c r="K17" s="188">
        <v>115</v>
      </c>
      <c r="L17" s="188">
        <v>1540</v>
      </c>
      <c r="M17" s="188">
        <v>86</v>
      </c>
      <c r="N17" s="188">
        <v>90</v>
      </c>
      <c r="O17" s="188">
        <v>1014</v>
      </c>
      <c r="P17" s="188">
        <v>616</v>
      </c>
      <c r="Q17" s="188">
        <v>854</v>
      </c>
      <c r="R17" s="188">
        <v>9344</v>
      </c>
      <c r="S17" s="188">
        <v>227</v>
      </c>
      <c r="T17" s="188">
        <v>316</v>
      </c>
      <c r="U17" s="188">
        <v>3468</v>
      </c>
    </row>
    <row r="18" spans="1:21" ht="24" customHeight="1">
      <c r="A18" s="144" t="s">
        <v>175</v>
      </c>
      <c r="B18" s="144"/>
      <c r="C18" s="143"/>
      <c r="D18" s="191">
        <v>1481</v>
      </c>
      <c r="E18" s="190">
        <v>1899</v>
      </c>
      <c r="F18" s="190">
        <v>22039</v>
      </c>
      <c r="G18" s="190">
        <v>295</v>
      </c>
      <c r="H18" s="190">
        <v>320</v>
      </c>
      <c r="I18" s="190">
        <v>4174</v>
      </c>
      <c r="J18" s="190">
        <v>135</v>
      </c>
      <c r="K18" s="190">
        <v>156</v>
      </c>
      <c r="L18" s="190">
        <v>1807</v>
      </c>
      <c r="M18" s="190">
        <v>69</v>
      </c>
      <c r="N18" s="190">
        <v>73</v>
      </c>
      <c r="O18" s="190">
        <v>871</v>
      </c>
      <c r="P18" s="190">
        <v>751</v>
      </c>
      <c r="Q18" s="190">
        <v>1034</v>
      </c>
      <c r="R18" s="190">
        <v>11641</v>
      </c>
      <c r="S18" s="190">
        <v>231</v>
      </c>
      <c r="T18" s="190">
        <v>316</v>
      </c>
      <c r="U18" s="190">
        <v>3546</v>
      </c>
    </row>
    <row r="19" spans="2:21" ht="24" customHeight="1">
      <c r="B19" s="138" t="s">
        <v>215</v>
      </c>
      <c r="C19" s="137"/>
      <c r="D19" s="191">
        <v>1387</v>
      </c>
      <c r="E19" s="190">
        <v>1775</v>
      </c>
      <c r="F19" s="190">
        <v>20560</v>
      </c>
      <c r="G19" s="188">
        <v>275</v>
      </c>
      <c r="H19" s="188">
        <v>299</v>
      </c>
      <c r="I19" s="188">
        <v>3914</v>
      </c>
      <c r="J19" s="188">
        <v>126</v>
      </c>
      <c r="K19" s="188">
        <v>145</v>
      </c>
      <c r="L19" s="188">
        <v>1646</v>
      </c>
      <c r="M19" s="188">
        <v>68</v>
      </c>
      <c r="N19" s="188">
        <v>72</v>
      </c>
      <c r="O19" s="188">
        <v>839</v>
      </c>
      <c r="P19" s="188">
        <v>706</v>
      </c>
      <c r="Q19" s="188">
        <v>967</v>
      </c>
      <c r="R19" s="188">
        <v>10894</v>
      </c>
      <c r="S19" s="188">
        <v>212</v>
      </c>
      <c r="T19" s="188">
        <v>292</v>
      </c>
      <c r="U19" s="188">
        <v>3267</v>
      </c>
    </row>
    <row r="20" spans="2:21" ht="24" customHeight="1">
      <c r="B20" s="138" t="s">
        <v>214</v>
      </c>
      <c r="C20" s="137"/>
      <c r="D20" s="191">
        <v>45</v>
      </c>
      <c r="E20" s="190">
        <v>60</v>
      </c>
      <c r="F20" s="190">
        <v>694</v>
      </c>
      <c r="G20" s="188">
        <v>12</v>
      </c>
      <c r="H20" s="188">
        <v>12</v>
      </c>
      <c r="I20" s="188">
        <v>139</v>
      </c>
      <c r="J20" s="188">
        <v>5</v>
      </c>
      <c r="K20" s="188">
        <v>5</v>
      </c>
      <c r="L20" s="188">
        <v>78</v>
      </c>
      <c r="M20" s="188">
        <v>1</v>
      </c>
      <c r="N20" s="188">
        <v>1</v>
      </c>
      <c r="O20" s="188">
        <v>12</v>
      </c>
      <c r="P20" s="188">
        <v>15</v>
      </c>
      <c r="Q20" s="188">
        <v>26</v>
      </c>
      <c r="R20" s="188">
        <v>282</v>
      </c>
      <c r="S20" s="188">
        <v>12</v>
      </c>
      <c r="T20" s="188">
        <v>16</v>
      </c>
      <c r="U20" s="188">
        <v>183</v>
      </c>
    </row>
    <row r="21" spans="2:21" ht="24" customHeight="1">
      <c r="B21" s="138" t="s">
        <v>213</v>
      </c>
      <c r="C21" s="137"/>
      <c r="D21" s="191">
        <v>49</v>
      </c>
      <c r="E21" s="190">
        <v>64</v>
      </c>
      <c r="F21" s="190">
        <v>785</v>
      </c>
      <c r="G21" s="188">
        <v>8</v>
      </c>
      <c r="H21" s="188">
        <v>9</v>
      </c>
      <c r="I21" s="188">
        <v>121</v>
      </c>
      <c r="J21" s="188">
        <v>4</v>
      </c>
      <c r="K21" s="188">
        <v>6</v>
      </c>
      <c r="L21" s="188">
        <v>83</v>
      </c>
      <c r="M21" s="188">
        <v>0</v>
      </c>
      <c r="N21" s="188">
        <v>0</v>
      </c>
      <c r="O21" s="188">
        <v>20</v>
      </c>
      <c r="P21" s="188">
        <v>30</v>
      </c>
      <c r="Q21" s="188">
        <v>41</v>
      </c>
      <c r="R21" s="188">
        <v>465</v>
      </c>
      <c r="S21" s="188">
        <v>7</v>
      </c>
      <c r="T21" s="188">
        <v>8</v>
      </c>
      <c r="U21" s="188">
        <v>96</v>
      </c>
    </row>
    <row r="22" spans="1:21" ht="24" customHeight="1">
      <c r="A22" s="144" t="s">
        <v>171</v>
      </c>
      <c r="B22" s="144"/>
      <c r="C22" s="143"/>
      <c r="D22" s="191">
        <v>1195</v>
      </c>
      <c r="E22" s="190">
        <v>1553</v>
      </c>
      <c r="F22" s="190">
        <v>18419</v>
      </c>
      <c r="G22" s="190">
        <v>193</v>
      </c>
      <c r="H22" s="190">
        <v>213</v>
      </c>
      <c r="I22" s="190">
        <v>2830</v>
      </c>
      <c r="J22" s="190">
        <v>115</v>
      </c>
      <c r="K22" s="190">
        <v>123</v>
      </c>
      <c r="L22" s="190">
        <v>1590</v>
      </c>
      <c r="M22" s="190">
        <v>32</v>
      </c>
      <c r="N22" s="190">
        <v>36</v>
      </c>
      <c r="O22" s="190">
        <v>384</v>
      </c>
      <c r="P22" s="190">
        <v>589</v>
      </c>
      <c r="Q22" s="190">
        <v>825</v>
      </c>
      <c r="R22" s="190">
        <v>9561</v>
      </c>
      <c r="S22" s="190">
        <v>266</v>
      </c>
      <c r="T22" s="190">
        <v>356</v>
      </c>
      <c r="U22" s="190">
        <v>4054</v>
      </c>
    </row>
    <row r="23" spans="2:21" ht="24" customHeight="1">
      <c r="B23" s="138" t="s">
        <v>212</v>
      </c>
      <c r="C23" s="137"/>
      <c r="D23" s="191">
        <v>368</v>
      </c>
      <c r="E23" s="190">
        <v>477</v>
      </c>
      <c r="F23" s="190">
        <v>5605</v>
      </c>
      <c r="G23" s="188">
        <v>49</v>
      </c>
      <c r="H23" s="188">
        <v>56</v>
      </c>
      <c r="I23" s="188">
        <v>863</v>
      </c>
      <c r="J23" s="188">
        <v>41</v>
      </c>
      <c r="K23" s="188">
        <v>43</v>
      </c>
      <c r="L23" s="188">
        <v>508</v>
      </c>
      <c r="M23" s="188">
        <v>9</v>
      </c>
      <c r="N23" s="188">
        <v>10</v>
      </c>
      <c r="O23" s="188">
        <v>87</v>
      </c>
      <c r="P23" s="188">
        <v>184</v>
      </c>
      <c r="Q23" s="188">
        <v>256</v>
      </c>
      <c r="R23" s="188">
        <v>2874</v>
      </c>
      <c r="S23" s="188">
        <v>85</v>
      </c>
      <c r="T23" s="188">
        <v>112</v>
      </c>
      <c r="U23" s="188">
        <v>1273</v>
      </c>
    </row>
    <row r="24" spans="2:21" ht="24" customHeight="1">
      <c r="B24" s="138" t="s">
        <v>211</v>
      </c>
      <c r="C24" s="137"/>
      <c r="D24" s="191">
        <v>55</v>
      </c>
      <c r="E24" s="190">
        <v>69</v>
      </c>
      <c r="F24" s="190">
        <v>773</v>
      </c>
      <c r="G24" s="188">
        <v>8</v>
      </c>
      <c r="H24" s="188">
        <v>9</v>
      </c>
      <c r="I24" s="188">
        <v>103</v>
      </c>
      <c r="J24" s="188">
        <v>14</v>
      </c>
      <c r="K24" s="188">
        <v>14</v>
      </c>
      <c r="L24" s="188">
        <v>167</v>
      </c>
      <c r="M24" s="188">
        <v>1</v>
      </c>
      <c r="N24" s="188">
        <v>1</v>
      </c>
      <c r="O24" s="188">
        <v>15</v>
      </c>
      <c r="P24" s="188">
        <v>20</v>
      </c>
      <c r="Q24" s="188">
        <v>31</v>
      </c>
      <c r="R24" s="188">
        <v>348</v>
      </c>
      <c r="S24" s="188">
        <v>12</v>
      </c>
      <c r="T24" s="188">
        <v>14</v>
      </c>
      <c r="U24" s="188">
        <v>140</v>
      </c>
    </row>
    <row r="25" spans="2:21" ht="24" customHeight="1">
      <c r="B25" s="138" t="s">
        <v>210</v>
      </c>
      <c r="C25" s="137"/>
      <c r="D25" s="191">
        <v>772</v>
      </c>
      <c r="E25" s="190">
        <v>1007</v>
      </c>
      <c r="F25" s="190">
        <v>12041</v>
      </c>
      <c r="G25" s="188">
        <v>136</v>
      </c>
      <c r="H25" s="188">
        <v>148</v>
      </c>
      <c r="I25" s="188">
        <v>1864</v>
      </c>
      <c r="J25" s="188">
        <v>60</v>
      </c>
      <c r="K25" s="188">
        <v>66</v>
      </c>
      <c r="L25" s="188">
        <v>915</v>
      </c>
      <c r="M25" s="188">
        <v>22</v>
      </c>
      <c r="N25" s="188">
        <v>25</v>
      </c>
      <c r="O25" s="188">
        <v>282</v>
      </c>
      <c r="P25" s="188">
        <v>385</v>
      </c>
      <c r="Q25" s="188">
        <v>538</v>
      </c>
      <c r="R25" s="188">
        <v>6339</v>
      </c>
      <c r="S25" s="188">
        <v>169</v>
      </c>
      <c r="T25" s="188">
        <v>230</v>
      </c>
      <c r="U25" s="188">
        <v>2641</v>
      </c>
    </row>
    <row r="26" spans="1:21" ht="24" customHeight="1">
      <c r="A26" s="144" t="s">
        <v>167</v>
      </c>
      <c r="B26" s="144"/>
      <c r="C26" s="143"/>
      <c r="D26" s="191">
        <v>3104</v>
      </c>
      <c r="E26" s="190">
        <v>4041</v>
      </c>
      <c r="F26" s="190">
        <v>47667</v>
      </c>
      <c r="G26" s="190">
        <v>602</v>
      </c>
      <c r="H26" s="190">
        <v>655</v>
      </c>
      <c r="I26" s="190">
        <v>8782</v>
      </c>
      <c r="J26" s="190">
        <v>321</v>
      </c>
      <c r="K26" s="190">
        <v>358</v>
      </c>
      <c r="L26" s="190">
        <v>4503</v>
      </c>
      <c r="M26" s="190">
        <v>56</v>
      </c>
      <c r="N26" s="190">
        <v>64</v>
      </c>
      <c r="O26" s="190">
        <v>811</v>
      </c>
      <c r="P26" s="190">
        <v>1441</v>
      </c>
      <c r="Q26" s="190">
        <v>2019</v>
      </c>
      <c r="R26" s="190">
        <v>23013</v>
      </c>
      <c r="S26" s="190">
        <v>684</v>
      </c>
      <c r="T26" s="190">
        <v>945</v>
      </c>
      <c r="U26" s="190">
        <v>10558</v>
      </c>
    </row>
    <row r="27" spans="2:21" ht="24" customHeight="1">
      <c r="B27" s="138" t="s">
        <v>166</v>
      </c>
      <c r="C27" s="137"/>
      <c r="D27" s="191">
        <v>778</v>
      </c>
      <c r="E27" s="190">
        <v>997</v>
      </c>
      <c r="F27" s="190">
        <v>11947</v>
      </c>
      <c r="G27" s="188">
        <v>153</v>
      </c>
      <c r="H27" s="188">
        <v>164</v>
      </c>
      <c r="I27" s="188">
        <v>2316</v>
      </c>
      <c r="J27" s="188">
        <v>61</v>
      </c>
      <c r="K27" s="188">
        <v>70</v>
      </c>
      <c r="L27" s="188">
        <v>989</v>
      </c>
      <c r="M27" s="188">
        <v>20</v>
      </c>
      <c r="N27" s="188">
        <v>22</v>
      </c>
      <c r="O27" s="188">
        <v>271</v>
      </c>
      <c r="P27" s="188">
        <v>408</v>
      </c>
      <c r="Q27" s="188">
        <v>555</v>
      </c>
      <c r="R27" s="188">
        <v>6322</v>
      </c>
      <c r="S27" s="188">
        <v>136</v>
      </c>
      <c r="T27" s="188">
        <v>186</v>
      </c>
      <c r="U27" s="188">
        <v>2049</v>
      </c>
    </row>
    <row r="28" spans="2:21" ht="24" customHeight="1">
      <c r="B28" s="138" t="s">
        <v>209</v>
      </c>
      <c r="C28" s="137"/>
      <c r="D28" s="191">
        <v>359</v>
      </c>
      <c r="E28" s="190">
        <v>492</v>
      </c>
      <c r="F28" s="190">
        <v>5765</v>
      </c>
      <c r="G28" s="188">
        <v>72</v>
      </c>
      <c r="H28" s="188">
        <v>82</v>
      </c>
      <c r="I28" s="188">
        <v>1055</v>
      </c>
      <c r="J28" s="188">
        <v>38</v>
      </c>
      <c r="K28" s="188">
        <v>44</v>
      </c>
      <c r="L28" s="188">
        <v>549</v>
      </c>
      <c r="M28" s="188">
        <v>7</v>
      </c>
      <c r="N28" s="188">
        <v>8</v>
      </c>
      <c r="O28" s="188">
        <v>91</v>
      </c>
      <c r="P28" s="188">
        <v>163</v>
      </c>
      <c r="Q28" s="188">
        <v>236</v>
      </c>
      <c r="R28" s="188">
        <v>2716</v>
      </c>
      <c r="S28" s="188">
        <v>79</v>
      </c>
      <c r="T28" s="188">
        <v>122</v>
      </c>
      <c r="U28" s="188">
        <v>1354</v>
      </c>
    </row>
    <row r="29" spans="2:21" ht="24" customHeight="1">
      <c r="B29" s="138" t="s">
        <v>208</v>
      </c>
      <c r="C29" s="137"/>
      <c r="D29" s="191">
        <v>539</v>
      </c>
      <c r="E29" s="190">
        <v>706</v>
      </c>
      <c r="F29" s="190">
        <v>8288</v>
      </c>
      <c r="G29" s="188">
        <v>95</v>
      </c>
      <c r="H29" s="188">
        <v>105</v>
      </c>
      <c r="I29" s="188">
        <v>1431</v>
      </c>
      <c r="J29" s="188">
        <v>76</v>
      </c>
      <c r="K29" s="188">
        <v>86</v>
      </c>
      <c r="L29" s="188">
        <v>1063</v>
      </c>
      <c r="M29" s="188">
        <v>1</v>
      </c>
      <c r="N29" s="188">
        <v>2</v>
      </c>
      <c r="O29" s="188">
        <v>35</v>
      </c>
      <c r="P29" s="188">
        <v>215</v>
      </c>
      <c r="Q29" s="188">
        <v>298</v>
      </c>
      <c r="R29" s="188">
        <v>3420</v>
      </c>
      <c r="S29" s="188">
        <v>152</v>
      </c>
      <c r="T29" s="188">
        <v>215</v>
      </c>
      <c r="U29" s="188">
        <v>2339</v>
      </c>
    </row>
    <row r="30" spans="2:21" ht="24" customHeight="1">
      <c r="B30" s="138" t="s">
        <v>207</v>
      </c>
      <c r="C30" s="137"/>
      <c r="D30" s="191">
        <v>375</v>
      </c>
      <c r="E30" s="190">
        <v>496</v>
      </c>
      <c r="F30" s="190">
        <v>5716</v>
      </c>
      <c r="G30" s="188">
        <v>60</v>
      </c>
      <c r="H30" s="188">
        <v>67</v>
      </c>
      <c r="I30" s="188">
        <v>847</v>
      </c>
      <c r="J30" s="188">
        <v>57</v>
      </c>
      <c r="K30" s="188">
        <v>64</v>
      </c>
      <c r="L30" s="188">
        <v>755</v>
      </c>
      <c r="M30" s="188">
        <v>8</v>
      </c>
      <c r="N30" s="188">
        <v>9</v>
      </c>
      <c r="O30" s="188">
        <v>107</v>
      </c>
      <c r="P30" s="188">
        <v>141</v>
      </c>
      <c r="Q30" s="188">
        <v>207</v>
      </c>
      <c r="R30" s="188">
        <v>2349</v>
      </c>
      <c r="S30" s="188">
        <v>109</v>
      </c>
      <c r="T30" s="188">
        <v>149</v>
      </c>
      <c r="U30" s="188">
        <v>1658</v>
      </c>
    </row>
    <row r="31" spans="2:21" ht="24" customHeight="1">
      <c r="B31" s="138" t="s">
        <v>206</v>
      </c>
      <c r="C31" s="137"/>
      <c r="D31" s="191">
        <v>244</v>
      </c>
      <c r="E31" s="190">
        <v>320</v>
      </c>
      <c r="F31" s="190">
        <v>3783</v>
      </c>
      <c r="G31" s="188">
        <v>51</v>
      </c>
      <c r="H31" s="188">
        <v>56</v>
      </c>
      <c r="I31" s="188">
        <v>768</v>
      </c>
      <c r="J31" s="188">
        <v>26</v>
      </c>
      <c r="K31" s="188">
        <v>28</v>
      </c>
      <c r="L31" s="188">
        <v>336</v>
      </c>
      <c r="M31" s="188">
        <v>3</v>
      </c>
      <c r="N31" s="188">
        <v>4</v>
      </c>
      <c r="O31" s="188">
        <v>61</v>
      </c>
      <c r="P31" s="188">
        <v>118</v>
      </c>
      <c r="Q31" s="188">
        <v>166</v>
      </c>
      <c r="R31" s="188">
        <v>1851</v>
      </c>
      <c r="S31" s="188">
        <v>46</v>
      </c>
      <c r="T31" s="188">
        <v>66</v>
      </c>
      <c r="U31" s="188">
        <v>767</v>
      </c>
    </row>
    <row r="32" spans="2:21" ht="24" customHeight="1">
      <c r="B32" s="138" t="s">
        <v>205</v>
      </c>
      <c r="C32" s="137"/>
      <c r="D32" s="191">
        <v>87</v>
      </c>
      <c r="E32" s="190">
        <v>110</v>
      </c>
      <c r="F32" s="190">
        <v>1340</v>
      </c>
      <c r="G32" s="188">
        <v>12</v>
      </c>
      <c r="H32" s="188">
        <v>13</v>
      </c>
      <c r="I32" s="188">
        <v>207</v>
      </c>
      <c r="J32" s="188">
        <v>5</v>
      </c>
      <c r="K32" s="188">
        <v>5</v>
      </c>
      <c r="L32" s="188">
        <v>56</v>
      </c>
      <c r="M32" s="188">
        <v>2</v>
      </c>
      <c r="N32" s="188">
        <v>2</v>
      </c>
      <c r="O32" s="188">
        <v>27</v>
      </c>
      <c r="P32" s="188">
        <v>46</v>
      </c>
      <c r="Q32" s="188">
        <v>62</v>
      </c>
      <c r="R32" s="188">
        <v>709</v>
      </c>
      <c r="S32" s="188">
        <v>22</v>
      </c>
      <c r="T32" s="188">
        <v>28</v>
      </c>
      <c r="U32" s="188">
        <v>341</v>
      </c>
    </row>
    <row r="33" spans="2:21" s="181" customFormat="1" ht="24" customHeight="1">
      <c r="B33" s="138" t="s">
        <v>204</v>
      </c>
      <c r="C33" s="137"/>
      <c r="D33" s="191">
        <v>722</v>
      </c>
      <c r="E33" s="190">
        <v>920</v>
      </c>
      <c r="F33" s="190">
        <v>10828</v>
      </c>
      <c r="G33" s="188">
        <v>159</v>
      </c>
      <c r="H33" s="188">
        <v>168</v>
      </c>
      <c r="I33" s="188">
        <v>2157</v>
      </c>
      <c r="J33" s="188">
        <v>58</v>
      </c>
      <c r="K33" s="188">
        <v>61</v>
      </c>
      <c r="L33" s="188">
        <v>755</v>
      </c>
      <c r="M33" s="188">
        <v>15</v>
      </c>
      <c r="N33" s="188">
        <v>17</v>
      </c>
      <c r="O33" s="188">
        <v>219</v>
      </c>
      <c r="P33" s="188">
        <v>350</v>
      </c>
      <c r="Q33" s="188">
        <v>495</v>
      </c>
      <c r="R33" s="188">
        <v>5646</v>
      </c>
      <c r="S33" s="188">
        <v>140</v>
      </c>
      <c r="T33" s="188">
        <v>179</v>
      </c>
      <c r="U33" s="188">
        <v>2050</v>
      </c>
    </row>
    <row r="34" spans="1:21" ht="24" customHeight="1">
      <c r="A34" s="144" t="s">
        <v>144</v>
      </c>
      <c r="B34" s="144"/>
      <c r="C34" s="143"/>
      <c r="D34" s="191">
        <v>2092</v>
      </c>
      <c r="E34" s="190">
        <v>2759</v>
      </c>
      <c r="F34" s="190">
        <v>32507</v>
      </c>
      <c r="G34" s="190">
        <v>354</v>
      </c>
      <c r="H34" s="190">
        <v>380</v>
      </c>
      <c r="I34" s="190">
        <v>4741</v>
      </c>
      <c r="J34" s="190">
        <v>264</v>
      </c>
      <c r="K34" s="190">
        <v>290</v>
      </c>
      <c r="L34" s="190">
        <v>3763</v>
      </c>
      <c r="M34" s="190">
        <v>32</v>
      </c>
      <c r="N34" s="190">
        <v>34</v>
      </c>
      <c r="O34" s="190">
        <v>464</v>
      </c>
      <c r="P34" s="190">
        <v>839</v>
      </c>
      <c r="Q34" s="190">
        <v>1211</v>
      </c>
      <c r="R34" s="190">
        <v>13856</v>
      </c>
      <c r="S34" s="190">
        <v>603</v>
      </c>
      <c r="T34" s="190">
        <v>844</v>
      </c>
      <c r="U34" s="190">
        <v>9683</v>
      </c>
    </row>
    <row r="35" spans="2:21" ht="24" customHeight="1">
      <c r="B35" s="138" t="s">
        <v>143</v>
      </c>
      <c r="C35" s="137"/>
      <c r="D35" s="191">
        <v>300</v>
      </c>
      <c r="E35" s="190">
        <v>406</v>
      </c>
      <c r="F35" s="190">
        <v>4906</v>
      </c>
      <c r="G35" s="188">
        <v>43</v>
      </c>
      <c r="H35" s="188">
        <v>49</v>
      </c>
      <c r="I35" s="188">
        <v>662</v>
      </c>
      <c r="J35" s="188">
        <v>42</v>
      </c>
      <c r="K35" s="188">
        <v>47</v>
      </c>
      <c r="L35" s="188">
        <v>608</v>
      </c>
      <c r="M35" s="188">
        <v>4</v>
      </c>
      <c r="N35" s="188">
        <v>4</v>
      </c>
      <c r="O35" s="188">
        <v>38</v>
      </c>
      <c r="P35" s="188">
        <v>104</v>
      </c>
      <c r="Q35" s="188">
        <v>151</v>
      </c>
      <c r="R35" s="188">
        <v>1771</v>
      </c>
      <c r="S35" s="188">
        <v>107</v>
      </c>
      <c r="T35" s="188">
        <v>155</v>
      </c>
      <c r="U35" s="188">
        <v>1827</v>
      </c>
    </row>
    <row r="36" spans="2:21" ht="24" customHeight="1">
      <c r="B36" s="138" t="s">
        <v>142</v>
      </c>
      <c r="C36" s="137"/>
      <c r="D36" s="191">
        <v>208</v>
      </c>
      <c r="E36" s="190">
        <v>282</v>
      </c>
      <c r="F36" s="190">
        <v>3287</v>
      </c>
      <c r="G36" s="188">
        <v>42</v>
      </c>
      <c r="H36" s="188">
        <v>43</v>
      </c>
      <c r="I36" s="188">
        <v>525</v>
      </c>
      <c r="J36" s="188">
        <v>22</v>
      </c>
      <c r="K36" s="188">
        <v>24</v>
      </c>
      <c r="L36" s="188">
        <v>295</v>
      </c>
      <c r="M36" s="188">
        <v>4</v>
      </c>
      <c r="N36" s="188">
        <v>4</v>
      </c>
      <c r="O36" s="188">
        <v>35</v>
      </c>
      <c r="P36" s="188">
        <v>91</v>
      </c>
      <c r="Q36" s="188">
        <v>134</v>
      </c>
      <c r="R36" s="188">
        <v>1553</v>
      </c>
      <c r="S36" s="188">
        <v>49</v>
      </c>
      <c r="T36" s="188">
        <v>77</v>
      </c>
      <c r="U36" s="188">
        <v>879</v>
      </c>
    </row>
    <row r="37" spans="2:21" ht="24" customHeight="1">
      <c r="B37" s="138" t="s">
        <v>203</v>
      </c>
      <c r="C37" s="137"/>
      <c r="D37" s="191">
        <v>430</v>
      </c>
      <c r="E37" s="190">
        <v>549</v>
      </c>
      <c r="F37" s="190">
        <v>6392</v>
      </c>
      <c r="G37" s="188">
        <v>59</v>
      </c>
      <c r="H37" s="188">
        <v>64</v>
      </c>
      <c r="I37" s="188">
        <v>782</v>
      </c>
      <c r="J37" s="188">
        <v>78</v>
      </c>
      <c r="K37" s="188">
        <v>84</v>
      </c>
      <c r="L37" s="188">
        <v>1117</v>
      </c>
      <c r="M37" s="188">
        <v>6</v>
      </c>
      <c r="N37" s="188">
        <v>6</v>
      </c>
      <c r="O37" s="188">
        <v>83</v>
      </c>
      <c r="P37" s="188">
        <v>140</v>
      </c>
      <c r="Q37" s="188">
        <v>193</v>
      </c>
      <c r="R37" s="188">
        <v>2160</v>
      </c>
      <c r="S37" s="188">
        <v>147</v>
      </c>
      <c r="T37" s="188">
        <v>202</v>
      </c>
      <c r="U37" s="188">
        <v>2250</v>
      </c>
    </row>
    <row r="38" spans="2:21" ht="24" customHeight="1">
      <c r="B38" s="138" t="s">
        <v>202</v>
      </c>
      <c r="C38" s="137"/>
      <c r="D38" s="191">
        <v>1154</v>
      </c>
      <c r="E38" s="190">
        <v>1522</v>
      </c>
      <c r="F38" s="190">
        <v>17922</v>
      </c>
      <c r="G38" s="188">
        <v>210</v>
      </c>
      <c r="H38" s="188">
        <v>224</v>
      </c>
      <c r="I38" s="188">
        <v>2772</v>
      </c>
      <c r="J38" s="188">
        <v>122</v>
      </c>
      <c r="K38" s="188">
        <v>135</v>
      </c>
      <c r="L38" s="188">
        <v>1743</v>
      </c>
      <c r="M38" s="188">
        <v>18</v>
      </c>
      <c r="N38" s="188">
        <v>20</v>
      </c>
      <c r="O38" s="188">
        <v>308</v>
      </c>
      <c r="P38" s="188">
        <v>504</v>
      </c>
      <c r="Q38" s="188">
        <v>733</v>
      </c>
      <c r="R38" s="188">
        <v>8372</v>
      </c>
      <c r="S38" s="188">
        <v>300</v>
      </c>
      <c r="T38" s="188">
        <v>410</v>
      </c>
      <c r="U38" s="188">
        <v>4727</v>
      </c>
    </row>
    <row r="39" spans="1:21" ht="24" customHeight="1">
      <c r="A39" s="144" t="s">
        <v>139</v>
      </c>
      <c r="B39" s="144"/>
      <c r="C39" s="143"/>
      <c r="D39" s="191">
        <v>2620</v>
      </c>
      <c r="E39" s="190">
        <v>3303</v>
      </c>
      <c r="F39" s="190">
        <v>38916</v>
      </c>
      <c r="G39" s="190">
        <v>497</v>
      </c>
      <c r="H39" s="190">
        <v>542</v>
      </c>
      <c r="I39" s="190">
        <v>7155</v>
      </c>
      <c r="J39" s="190">
        <v>227</v>
      </c>
      <c r="K39" s="190">
        <v>247</v>
      </c>
      <c r="L39" s="190">
        <v>3035</v>
      </c>
      <c r="M39" s="190">
        <v>139</v>
      </c>
      <c r="N39" s="190">
        <v>151</v>
      </c>
      <c r="O39" s="190">
        <v>1661</v>
      </c>
      <c r="P39" s="190">
        <v>1303</v>
      </c>
      <c r="Q39" s="190">
        <v>1757</v>
      </c>
      <c r="R39" s="190">
        <v>20334</v>
      </c>
      <c r="S39" s="190">
        <v>454</v>
      </c>
      <c r="T39" s="190">
        <v>606</v>
      </c>
      <c r="U39" s="190">
        <v>6731</v>
      </c>
    </row>
    <row r="40" spans="2:21" ht="24" customHeight="1">
      <c r="B40" s="138" t="s">
        <v>138</v>
      </c>
      <c r="C40" s="137"/>
      <c r="D40" s="191">
        <v>2620</v>
      </c>
      <c r="E40" s="190">
        <v>3303</v>
      </c>
      <c r="F40" s="190">
        <v>38916</v>
      </c>
      <c r="G40" s="188">
        <v>497</v>
      </c>
      <c r="H40" s="188">
        <v>542</v>
      </c>
      <c r="I40" s="188">
        <v>7155</v>
      </c>
      <c r="J40" s="188">
        <v>227</v>
      </c>
      <c r="K40" s="188">
        <v>247</v>
      </c>
      <c r="L40" s="188">
        <v>3035</v>
      </c>
      <c r="M40" s="188">
        <v>139</v>
      </c>
      <c r="N40" s="188">
        <v>151</v>
      </c>
      <c r="O40" s="188">
        <v>1661</v>
      </c>
      <c r="P40" s="188">
        <v>1303</v>
      </c>
      <c r="Q40" s="188">
        <v>1757</v>
      </c>
      <c r="R40" s="188">
        <v>20334</v>
      </c>
      <c r="S40" s="188">
        <v>454</v>
      </c>
      <c r="T40" s="188">
        <v>606</v>
      </c>
      <c r="U40" s="188">
        <v>6731</v>
      </c>
    </row>
    <row r="41" spans="1:21" ht="24" customHeight="1">
      <c r="A41" s="144" t="s">
        <v>137</v>
      </c>
      <c r="B41" s="144"/>
      <c r="C41" s="143"/>
      <c r="D41" s="191">
        <v>6260</v>
      </c>
      <c r="E41" s="190">
        <v>7897</v>
      </c>
      <c r="F41" s="190">
        <v>92818</v>
      </c>
      <c r="G41" s="190">
        <v>1125</v>
      </c>
      <c r="H41" s="190">
        <v>1228</v>
      </c>
      <c r="I41" s="190">
        <v>15048</v>
      </c>
      <c r="J41" s="190">
        <v>552</v>
      </c>
      <c r="K41" s="190">
        <v>614</v>
      </c>
      <c r="L41" s="190">
        <v>7759</v>
      </c>
      <c r="M41" s="190">
        <v>380</v>
      </c>
      <c r="N41" s="190">
        <v>405</v>
      </c>
      <c r="O41" s="190">
        <v>5104</v>
      </c>
      <c r="P41" s="190">
        <v>2947</v>
      </c>
      <c r="Q41" s="190">
        <v>4003</v>
      </c>
      <c r="R41" s="190">
        <v>46163</v>
      </c>
      <c r="S41" s="190">
        <v>1256</v>
      </c>
      <c r="T41" s="190">
        <v>1647</v>
      </c>
      <c r="U41" s="190">
        <v>18744</v>
      </c>
    </row>
    <row r="42" spans="2:21" ht="24" customHeight="1">
      <c r="B42" s="138" t="s">
        <v>136</v>
      </c>
      <c r="C42" s="137"/>
      <c r="D42" s="191">
        <v>757</v>
      </c>
      <c r="E42" s="190">
        <v>966</v>
      </c>
      <c r="F42" s="190">
        <v>11393</v>
      </c>
      <c r="G42" s="188">
        <v>118</v>
      </c>
      <c r="H42" s="188">
        <v>124</v>
      </c>
      <c r="I42" s="188">
        <v>1477</v>
      </c>
      <c r="J42" s="188">
        <v>71</v>
      </c>
      <c r="K42" s="188">
        <v>80</v>
      </c>
      <c r="L42" s="188">
        <v>1074</v>
      </c>
      <c r="M42" s="188">
        <v>31</v>
      </c>
      <c r="N42" s="188">
        <v>33</v>
      </c>
      <c r="O42" s="188">
        <v>494</v>
      </c>
      <c r="P42" s="188">
        <v>363</v>
      </c>
      <c r="Q42" s="188">
        <v>497</v>
      </c>
      <c r="R42" s="188">
        <v>5721</v>
      </c>
      <c r="S42" s="188">
        <v>174</v>
      </c>
      <c r="T42" s="188">
        <v>232</v>
      </c>
      <c r="U42" s="188">
        <v>2627</v>
      </c>
    </row>
    <row r="43" spans="2:21" ht="24" customHeight="1">
      <c r="B43" s="138" t="s">
        <v>135</v>
      </c>
      <c r="C43" s="137"/>
      <c r="D43" s="191">
        <v>610</v>
      </c>
      <c r="E43" s="190">
        <v>774</v>
      </c>
      <c r="F43" s="190">
        <v>8966</v>
      </c>
      <c r="G43" s="188">
        <v>144</v>
      </c>
      <c r="H43" s="188">
        <v>159</v>
      </c>
      <c r="I43" s="188">
        <v>1806</v>
      </c>
      <c r="J43" s="188">
        <v>54</v>
      </c>
      <c r="K43" s="188">
        <v>61</v>
      </c>
      <c r="L43" s="188">
        <v>745</v>
      </c>
      <c r="M43" s="188">
        <v>21</v>
      </c>
      <c r="N43" s="188">
        <v>22</v>
      </c>
      <c r="O43" s="188">
        <v>258</v>
      </c>
      <c r="P43" s="188">
        <v>293</v>
      </c>
      <c r="Q43" s="188">
        <v>404</v>
      </c>
      <c r="R43" s="188">
        <v>4762</v>
      </c>
      <c r="S43" s="188">
        <v>98</v>
      </c>
      <c r="T43" s="188">
        <v>128</v>
      </c>
      <c r="U43" s="188">
        <v>1395</v>
      </c>
    </row>
    <row r="44" spans="2:21" ht="24" customHeight="1">
      <c r="B44" s="138" t="s">
        <v>134</v>
      </c>
      <c r="C44" s="137"/>
      <c r="D44" s="191">
        <v>700</v>
      </c>
      <c r="E44" s="190">
        <v>889</v>
      </c>
      <c r="F44" s="190">
        <v>9952</v>
      </c>
      <c r="G44" s="188">
        <v>142</v>
      </c>
      <c r="H44" s="188">
        <v>157</v>
      </c>
      <c r="I44" s="188">
        <v>1863</v>
      </c>
      <c r="J44" s="188">
        <v>57</v>
      </c>
      <c r="K44" s="188">
        <v>64</v>
      </c>
      <c r="L44" s="188">
        <v>741</v>
      </c>
      <c r="M44" s="188">
        <v>42</v>
      </c>
      <c r="N44" s="188">
        <v>43</v>
      </c>
      <c r="O44" s="188">
        <v>428</v>
      </c>
      <c r="P44" s="188">
        <v>340</v>
      </c>
      <c r="Q44" s="188">
        <v>460</v>
      </c>
      <c r="R44" s="188">
        <v>5200</v>
      </c>
      <c r="S44" s="188">
        <v>119</v>
      </c>
      <c r="T44" s="188">
        <v>165</v>
      </c>
      <c r="U44" s="188">
        <v>1720</v>
      </c>
    </row>
    <row r="45" spans="2:21" ht="24" customHeight="1">
      <c r="B45" s="138" t="s">
        <v>133</v>
      </c>
      <c r="C45" s="137"/>
      <c r="D45" s="191">
        <v>2572</v>
      </c>
      <c r="E45" s="190">
        <v>3174</v>
      </c>
      <c r="F45" s="190">
        <v>38216</v>
      </c>
      <c r="G45" s="188">
        <v>413</v>
      </c>
      <c r="H45" s="188">
        <v>444</v>
      </c>
      <c r="I45" s="188">
        <v>5634</v>
      </c>
      <c r="J45" s="188">
        <v>243</v>
      </c>
      <c r="K45" s="188">
        <v>266</v>
      </c>
      <c r="L45" s="188">
        <v>3433</v>
      </c>
      <c r="M45" s="188">
        <v>198</v>
      </c>
      <c r="N45" s="188">
        <v>212</v>
      </c>
      <c r="O45" s="188">
        <v>2726</v>
      </c>
      <c r="P45" s="188">
        <v>1146</v>
      </c>
      <c r="Q45" s="188">
        <v>1537</v>
      </c>
      <c r="R45" s="188">
        <v>17893</v>
      </c>
      <c r="S45" s="188">
        <v>572</v>
      </c>
      <c r="T45" s="188">
        <v>715</v>
      </c>
      <c r="U45" s="188">
        <v>8530</v>
      </c>
    </row>
    <row r="46" spans="2:21" ht="24" customHeight="1">
      <c r="B46" s="138" t="s">
        <v>132</v>
      </c>
      <c r="C46" s="137"/>
      <c r="D46" s="191">
        <v>1621</v>
      </c>
      <c r="E46" s="190">
        <v>2094</v>
      </c>
      <c r="F46" s="190">
        <v>24291</v>
      </c>
      <c r="G46" s="188">
        <v>308</v>
      </c>
      <c r="H46" s="188">
        <v>344</v>
      </c>
      <c r="I46" s="188">
        <v>4268</v>
      </c>
      <c r="J46" s="188">
        <v>127</v>
      </c>
      <c r="K46" s="188">
        <v>143</v>
      </c>
      <c r="L46" s="188">
        <v>1766</v>
      </c>
      <c r="M46" s="188">
        <v>88</v>
      </c>
      <c r="N46" s="188">
        <v>95</v>
      </c>
      <c r="O46" s="188">
        <v>1198</v>
      </c>
      <c r="P46" s="188">
        <v>805</v>
      </c>
      <c r="Q46" s="188">
        <v>1105</v>
      </c>
      <c r="R46" s="188">
        <v>12587</v>
      </c>
      <c r="S46" s="188">
        <v>293</v>
      </c>
      <c r="T46" s="188">
        <v>407</v>
      </c>
      <c r="U46" s="188">
        <v>4472</v>
      </c>
    </row>
    <row r="47" spans="2:21" ht="24" customHeight="1">
      <c r="B47" s="138"/>
      <c r="C47" s="137"/>
      <c r="D47" s="191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</row>
    <row r="48" spans="2:21" ht="24" customHeight="1">
      <c r="B48" s="138" t="s">
        <v>131</v>
      </c>
      <c r="C48" s="137"/>
      <c r="D48" s="191">
        <v>19116</v>
      </c>
      <c r="E48" s="190">
        <v>23724</v>
      </c>
      <c r="F48" s="190">
        <v>251161</v>
      </c>
      <c r="G48" s="188">
        <v>4212</v>
      </c>
      <c r="H48" s="188">
        <v>4548</v>
      </c>
      <c r="I48" s="188">
        <v>46843</v>
      </c>
      <c r="J48" s="188">
        <v>2020</v>
      </c>
      <c r="K48" s="188">
        <v>2174</v>
      </c>
      <c r="L48" s="188">
        <v>21606</v>
      </c>
      <c r="M48" s="188">
        <v>1052</v>
      </c>
      <c r="N48" s="188">
        <v>1107</v>
      </c>
      <c r="O48" s="188">
        <v>10988</v>
      </c>
      <c r="P48" s="188">
        <v>8233</v>
      </c>
      <c r="Q48" s="188">
        <v>11096</v>
      </c>
      <c r="R48" s="189">
        <v>121209</v>
      </c>
      <c r="S48" s="188">
        <v>3599</v>
      </c>
      <c r="T48" s="188">
        <v>4799</v>
      </c>
      <c r="U48" s="188">
        <v>50515</v>
      </c>
    </row>
    <row r="49" spans="2:21" ht="24" customHeight="1">
      <c r="B49" s="138" t="s">
        <v>130</v>
      </c>
      <c r="C49" s="137"/>
      <c r="D49" s="191">
        <v>18823</v>
      </c>
      <c r="E49" s="190">
        <v>23798</v>
      </c>
      <c r="F49" s="190">
        <v>274543</v>
      </c>
      <c r="G49" s="188">
        <v>3929</v>
      </c>
      <c r="H49" s="188">
        <v>4299</v>
      </c>
      <c r="I49" s="188">
        <v>53400</v>
      </c>
      <c r="J49" s="188">
        <v>1622</v>
      </c>
      <c r="K49" s="188">
        <v>1785</v>
      </c>
      <c r="L49" s="188">
        <v>21474</v>
      </c>
      <c r="M49" s="188">
        <v>1272</v>
      </c>
      <c r="N49" s="188">
        <v>1371</v>
      </c>
      <c r="O49" s="188">
        <v>15971</v>
      </c>
      <c r="P49" s="188">
        <v>8862</v>
      </c>
      <c r="Q49" s="188">
        <v>12107</v>
      </c>
      <c r="R49" s="189">
        <v>136143</v>
      </c>
      <c r="S49" s="188">
        <v>3138</v>
      </c>
      <c r="T49" s="188">
        <v>4236</v>
      </c>
      <c r="U49" s="188">
        <v>47555</v>
      </c>
    </row>
    <row r="50" spans="2:21" ht="24" customHeight="1">
      <c r="B50" s="138" t="s">
        <v>129</v>
      </c>
      <c r="C50" s="137"/>
      <c r="D50" s="191">
        <v>6828</v>
      </c>
      <c r="E50" s="190">
        <v>8649</v>
      </c>
      <c r="F50" s="190">
        <v>100667</v>
      </c>
      <c r="G50" s="188">
        <v>1250</v>
      </c>
      <c r="H50" s="188">
        <v>1372</v>
      </c>
      <c r="I50" s="188">
        <v>17014</v>
      </c>
      <c r="J50" s="188">
        <v>648</v>
      </c>
      <c r="K50" s="188">
        <v>701</v>
      </c>
      <c r="L50" s="188">
        <v>8934</v>
      </c>
      <c r="M50" s="188">
        <v>260</v>
      </c>
      <c r="N50" s="188">
        <v>275</v>
      </c>
      <c r="O50" s="188">
        <v>3276</v>
      </c>
      <c r="P50" s="188">
        <v>3182</v>
      </c>
      <c r="Q50" s="188">
        <v>4284</v>
      </c>
      <c r="R50" s="189">
        <v>49005</v>
      </c>
      <c r="S50" s="188">
        <v>1488</v>
      </c>
      <c r="T50" s="188">
        <v>2017</v>
      </c>
      <c r="U50" s="188">
        <v>22438</v>
      </c>
    </row>
    <row r="51" spans="2:21" ht="24" customHeight="1">
      <c r="B51" s="138" t="s">
        <v>128</v>
      </c>
      <c r="C51" s="137"/>
      <c r="D51" s="191">
        <v>14515</v>
      </c>
      <c r="E51" s="190">
        <v>18350</v>
      </c>
      <c r="F51" s="190">
        <v>207736</v>
      </c>
      <c r="G51" s="188">
        <v>3016</v>
      </c>
      <c r="H51" s="188">
        <v>3277</v>
      </c>
      <c r="I51" s="188">
        <v>39846</v>
      </c>
      <c r="J51" s="188">
        <v>1405</v>
      </c>
      <c r="K51" s="188">
        <v>1522</v>
      </c>
      <c r="L51" s="188">
        <v>18360</v>
      </c>
      <c r="M51" s="188">
        <v>692</v>
      </c>
      <c r="N51" s="188">
        <v>741</v>
      </c>
      <c r="O51" s="188">
        <v>8863</v>
      </c>
      <c r="P51" s="188">
        <v>6527</v>
      </c>
      <c r="Q51" s="188">
        <v>8917</v>
      </c>
      <c r="R51" s="189">
        <v>99043</v>
      </c>
      <c r="S51" s="188">
        <v>2875</v>
      </c>
      <c r="T51" s="188">
        <v>3893</v>
      </c>
      <c r="U51" s="188">
        <v>41624</v>
      </c>
    </row>
    <row r="52" spans="2:21" ht="24" customHeight="1">
      <c r="B52" s="138" t="s">
        <v>127</v>
      </c>
      <c r="C52" s="137"/>
      <c r="D52" s="191">
        <v>14619</v>
      </c>
      <c r="E52" s="190">
        <v>18400</v>
      </c>
      <c r="F52" s="190">
        <v>209809</v>
      </c>
      <c r="G52" s="188">
        <v>2971</v>
      </c>
      <c r="H52" s="188">
        <v>3275</v>
      </c>
      <c r="I52" s="188">
        <v>40014</v>
      </c>
      <c r="J52" s="188">
        <v>1342</v>
      </c>
      <c r="K52" s="188">
        <v>1456</v>
      </c>
      <c r="L52" s="188">
        <v>17510</v>
      </c>
      <c r="M52" s="188">
        <v>954</v>
      </c>
      <c r="N52" s="188">
        <v>1008</v>
      </c>
      <c r="O52" s="188">
        <v>12213</v>
      </c>
      <c r="P52" s="188">
        <v>6692</v>
      </c>
      <c r="Q52" s="188">
        <v>9122</v>
      </c>
      <c r="R52" s="189">
        <v>101213</v>
      </c>
      <c r="S52" s="188">
        <v>2660</v>
      </c>
      <c r="T52" s="188">
        <v>3539</v>
      </c>
      <c r="U52" s="188">
        <v>38859</v>
      </c>
    </row>
    <row r="53" spans="2:21" ht="24" customHeight="1">
      <c r="B53" s="138" t="s">
        <v>126</v>
      </c>
      <c r="C53" s="137"/>
      <c r="D53" s="191">
        <v>3147</v>
      </c>
      <c r="E53" s="190">
        <v>4038</v>
      </c>
      <c r="F53" s="190">
        <v>46552</v>
      </c>
      <c r="G53" s="188">
        <v>617</v>
      </c>
      <c r="H53" s="188">
        <v>684</v>
      </c>
      <c r="I53" s="188">
        <v>8384</v>
      </c>
      <c r="J53" s="188">
        <v>370</v>
      </c>
      <c r="K53" s="188">
        <v>405</v>
      </c>
      <c r="L53" s="188">
        <v>5135</v>
      </c>
      <c r="M53" s="188">
        <v>72</v>
      </c>
      <c r="N53" s="188">
        <v>76</v>
      </c>
      <c r="O53" s="188">
        <v>842</v>
      </c>
      <c r="P53" s="188">
        <v>1294</v>
      </c>
      <c r="Q53" s="188">
        <v>1788</v>
      </c>
      <c r="R53" s="189">
        <v>20401</v>
      </c>
      <c r="S53" s="188">
        <v>794</v>
      </c>
      <c r="T53" s="188">
        <v>1085</v>
      </c>
      <c r="U53" s="188">
        <v>11790</v>
      </c>
    </row>
    <row r="54" spans="2:21" ht="24" customHeight="1">
      <c r="B54" s="138" t="s">
        <v>125</v>
      </c>
      <c r="C54" s="137"/>
      <c r="D54" s="191">
        <v>4992</v>
      </c>
      <c r="E54" s="190">
        <v>6283</v>
      </c>
      <c r="F54" s="190">
        <v>73498</v>
      </c>
      <c r="G54" s="188">
        <v>1012</v>
      </c>
      <c r="H54" s="188">
        <v>1100</v>
      </c>
      <c r="I54" s="188">
        <v>13716</v>
      </c>
      <c r="J54" s="188">
        <v>407</v>
      </c>
      <c r="K54" s="188">
        <v>451</v>
      </c>
      <c r="L54" s="188">
        <v>5704</v>
      </c>
      <c r="M54" s="188">
        <v>252</v>
      </c>
      <c r="N54" s="188">
        <v>266</v>
      </c>
      <c r="O54" s="188">
        <v>3215</v>
      </c>
      <c r="P54" s="188">
        <v>2317</v>
      </c>
      <c r="Q54" s="188">
        <v>3144</v>
      </c>
      <c r="R54" s="189">
        <v>35854</v>
      </c>
      <c r="S54" s="188">
        <v>1004</v>
      </c>
      <c r="T54" s="188">
        <v>1322</v>
      </c>
      <c r="U54" s="188">
        <v>15009</v>
      </c>
    </row>
    <row r="55" spans="2:21" ht="24" customHeight="1">
      <c r="B55" s="138" t="s">
        <v>124</v>
      </c>
      <c r="C55" s="137"/>
      <c r="D55" s="191">
        <v>4614</v>
      </c>
      <c r="E55" s="190">
        <v>5959</v>
      </c>
      <c r="F55" s="190">
        <v>68813</v>
      </c>
      <c r="G55" s="188">
        <v>857</v>
      </c>
      <c r="H55" s="188">
        <v>947</v>
      </c>
      <c r="I55" s="188">
        <v>11844</v>
      </c>
      <c r="J55" s="188">
        <v>457</v>
      </c>
      <c r="K55" s="188">
        <v>501</v>
      </c>
      <c r="L55" s="188">
        <v>6062</v>
      </c>
      <c r="M55" s="188">
        <v>179</v>
      </c>
      <c r="N55" s="188">
        <v>198</v>
      </c>
      <c r="O55" s="188">
        <v>2341</v>
      </c>
      <c r="P55" s="188">
        <v>2153</v>
      </c>
      <c r="Q55" s="188">
        <v>2970</v>
      </c>
      <c r="R55" s="189">
        <v>33565</v>
      </c>
      <c r="S55" s="188">
        <v>968</v>
      </c>
      <c r="T55" s="188">
        <v>1343</v>
      </c>
      <c r="U55" s="188">
        <v>15001</v>
      </c>
    </row>
    <row r="56" spans="2:21" ht="24" customHeight="1">
      <c r="B56" s="138" t="s">
        <v>123</v>
      </c>
      <c r="C56" s="137"/>
      <c r="D56" s="191">
        <v>4114</v>
      </c>
      <c r="E56" s="190">
        <v>5264</v>
      </c>
      <c r="F56" s="190">
        <v>61166</v>
      </c>
      <c r="G56" s="188">
        <v>776</v>
      </c>
      <c r="H56" s="188">
        <v>866</v>
      </c>
      <c r="I56" s="188">
        <v>10601</v>
      </c>
      <c r="J56" s="188">
        <v>381</v>
      </c>
      <c r="K56" s="188">
        <v>412</v>
      </c>
      <c r="L56" s="188">
        <v>5362</v>
      </c>
      <c r="M56" s="188">
        <v>179</v>
      </c>
      <c r="N56" s="188">
        <v>192</v>
      </c>
      <c r="O56" s="188">
        <v>2207</v>
      </c>
      <c r="P56" s="188">
        <v>2009</v>
      </c>
      <c r="Q56" s="188">
        <v>2771</v>
      </c>
      <c r="R56" s="189">
        <v>31448</v>
      </c>
      <c r="S56" s="188">
        <v>769</v>
      </c>
      <c r="T56" s="188">
        <v>1023</v>
      </c>
      <c r="U56" s="188">
        <v>11548</v>
      </c>
    </row>
    <row r="57" spans="2:21" ht="24" customHeight="1">
      <c r="B57" s="138" t="s">
        <v>122</v>
      </c>
      <c r="C57" s="137"/>
      <c r="D57" s="191">
        <v>2946</v>
      </c>
      <c r="E57" s="190">
        <v>3803</v>
      </c>
      <c r="F57" s="190">
        <v>44457</v>
      </c>
      <c r="G57" s="188">
        <v>627</v>
      </c>
      <c r="H57" s="188">
        <v>700</v>
      </c>
      <c r="I57" s="188">
        <v>8773</v>
      </c>
      <c r="J57" s="188">
        <v>266</v>
      </c>
      <c r="K57" s="188">
        <v>290</v>
      </c>
      <c r="L57" s="188">
        <v>3574</v>
      </c>
      <c r="M57" s="188">
        <v>124</v>
      </c>
      <c r="N57" s="188">
        <v>132</v>
      </c>
      <c r="O57" s="188">
        <v>1531</v>
      </c>
      <c r="P57" s="188">
        <v>1424</v>
      </c>
      <c r="Q57" s="188">
        <v>2001</v>
      </c>
      <c r="R57" s="189">
        <v>22914</v>
      </c>
      <c r="S57" s="188">
        <v>505</v>
      </c>
      <c r="T57" s="188">
        <v>680</v>
      </c>
      <c r="U57" s="188">
        <v>7665</v>
      </c>
    </row>
    <row r="58" spans="2:21" ht="24" customHeight="1">
      <c r="B58" s="138" t="s">
        <v>121</v>
      </c>
      <c r="C58" s="137"/>
      <c r="D58" s="191">
        <v>3440</v>
      </c>
      <c r="E58" s="190">
        <v>4431</v>
      </c>
      <c r="F58" s="190">
        <v>51754</v>
      </c>
      <c r="G58" s="188">
        <v>659</v>
      </c>
      <c r="H58" s="188">
        <v>725</v>
      </c>
      <c r="I58" s="188">
        <v>8657</v>
      </c>
      <c r="J58" s="188">
        <v>281</v>
      </c>
      <c r="K58" s="188">
        <v>314</v>
      </c>
      <c r="L58" s="188">
        <v>3698</v>
      </c>
      <c r="M58" s="188">
        <v>178</v>
      </c>
      <c r="N58" s="188">
        <v>191</v>
      </c>
      <c r="O58" s="188">
        <v>2190</v>
      </c>
      <c r="P58" s="188">
        <v>1722</v>
      </c>
      <c r="Q58" s="188">
        <v>2383</v>
      </c>
      <c r="R58" s="189">
        <v>27598</v>
      </c>
      <c r="S58" s="188">
        <v>600</v>
      </c>
      <c r="T58" s="188">
        <v>818</v>
      </c>
      <c r="U58" s="188">
        <v>9611</v>
      </c>
    </row>
    <row r="59" spans="1:21" s="181" customFormat="1" ht="24" customHeight="1">
      <c r="A59" s="187"/>
      <c r="B59" s="133" t="s">
        <v>201</v>
      </c>
      <c r="C59" s="186"/>
      <c r="D59" s="185">
        <v>3463</v>
      </c>
      <c r="E59" s="184">
        <v>4413</v>
      </c>
      <c r="F59" s="184">
        <v>51634</v>
      </c>
      <c r="G59" s="182">
        <v>717</v>
      </c>
      <c r="H59" s="182">
        <v>785</v>
      </c>
      <c r="I59" s="182">
        <v>9677</v>
      </c>
      <c r="J59" s="182">
        <v>334</v>
      </c>
      <c r="K59" s="182">
        <v>369</v>
      </c>
      <c r="L59" s="182">
        <v>4671</v>
      </c>
      <c r="M59" s="182">
        <v>160</v>
      </c>
      <c r="N59" s="182">
        <v>175</v>
      </c>
      <c r="O59" s="182">
        <v>2086</v>
      </c>
      <c r="P59" s="182">
        <v>1549</v>
      </c>
      <c r="Q59" s="182">
        <v>2130</v>
      </c>
      <c r="R59" s="183">
        <v>24125</v>
      </c>
      <c r="S59" s="182">
        <v>703</v>
      </c>
      <c r="T59" s="182">
        <v>954</v>
      </c>
      <c r="U59" s="182">
        <v>11075</v>
      </c>
    </row>
    <row r="60" spans="1:17" ht="12">
      <c r="A60" s="180"/>
      <c r="Q60" s="180" t="s">
        <v>200</v>
      </c>
    </row>
  </sheetData>
  <sheetProtection/>
  <mergeCells count="34">
    <mergeCell ref="A41:C41"/>
    <mergeCell ref="A34:C34"/>
    <mergeCell ref="A39:C39"/>
    <mergeCell ref="M4:O4"/>
    <mergeCell ref="P4:R4"/>
    <mergeCell ref="J4:L4"/>
    <mergeCell ref="L5:L6"/>
    <mergeCell ref="F5:F6"/>
    <mergeCell ref="G5:G6"/>
    <mergeCell ref="S4:U4"/>
    <mergeCell ref="A26:C26"/>
    <mergeCell ref="T5:T6"/>
    <mergeCell ref="U5:U6"/>
    <mergeCell ref="P5:P6"/>
    <mergeCell ref="Q5:Q6"/>
    <mergeCell ref="R5:R6"/>
    <mergeCell ref="S5:S6"/>
    <mergeCell ref="D3:F4"/>
    <mergeCell ref="G4:I4"/>
    <mergeCell ref="G3:L3"/>
    <mergeCell ref="K5:K6"/>
    <mergeCell ref="D5:D6"/>
    <mergeCell ref="E5:E6"/>
    <mergeCell ref="A22:C22"/>
    <mergeCell ref="M5:M6"/>
    <mergeCell ref="A15:C15"/>
    <mergeCell ref="A18:C18"/>
    <mergeCell ref="A11:C11"/>
    <mergeCell ref="N5:N6"/>
    <mergeCell ref="O5:O6"/>
    <mergeCell ref="I5:I6"/>
    <mergeCell ref="J5:J6"/>
    <mergeCell ref="H5:H6"/>
    <mergeCell ref="A13:C13"/>
  </mergeCells>
  <printOptions horizontalCentered="1"/>
  <pageMargins left="0.984251968503937" right="0.7874015748031497" top="0.984251968503937" bottom="0.984251968503937" header="0.5118110236220472" footer="0.5118110236220472"/>
  <pageSetup fitToWidth="2" horizontalDpi="300" verticalDpi="300" orientation="portrait" pageOrder="overThenDown" paperSize="9" scale="57" r:id="rId1"/>
  <colBreaks count="1" manualBreakCount="1">
    <brk id="12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6" sqref="D26"/>
    </sheetView>
  </sheetViews>
  <sheetFormatPr defaultColWidth="10.75390625" defaultRowHeight="13.5"/>
  <cols>
    <col min="1" max="1" width="3.375" style="166" customWidth="1"/>
    <col min="2" max="2" width="12.25390625" style="166" customWidth="1"/>
    <col min="3" max="3" width="3.375" style="166" customWidth="1"/>
    <col min="4" max="15" width="7.875" style="125" customWidth="1"/>
    <col min="16" max="16384" width="10.75390625" style="125" customWidth="1"/>
  </cols>
  <sheetData>
    <row r="1" ht="17.25">
      <c r="A1" s="167" t="s">
        <v>199</v>
      </c>
    </row>
    <row r="2" ht="18" thickBot="1">
      <c r="A2" s="179"/>
    </row>
    <row r="3" spans="1:15" ht="17.25" customHeight="1" thickTop="1">
      <c r="A3" s="178"/>
      <c r="B3" s="173"/>
      <c r="C3" s="172"/>
      <c r="D3" s="154" t="s">
        <v>193</v>
      </c>
      <c r="E3" s="154"/>
      <c r="F3" s="154"/>
      <c r="G3" s="154"/>
      <c r="H3" s="154" t="s">
        <v>192</v>
      </c>
      <c r="I3" s="154"/>
      <c r="J3" s="154"/>
      <c r="K3" s="154"/>
      <c r="L3" s="154" t="s">
        <v>189</v>
      </c>
      <c r="M3" s="154"/>
      <c r="N3" s="154"/>
      <c r="O3" s="153"/>
    </row>
    <row r="4" spans="4:15" ht="30" customHeight="1">
      <c r="D4" s="170" t="s">
        <v>191</v>
      </c>
      <c r="E4" s="170" t="s">
        <v>190</v>
      </c>
      <c r="F4" s="170" t="s">
        <v>189</v>
      </c>
      <c r="G4" s="170" t="s">
        <v>188</v>
      </c>
      <c r="H4" s="170" t="s">
        <v>191</v>
      </c>
      <c r="I4" s="170" t="s">
        <v>190</v>
      </c>
      <c r="J4" s="170" t="s">
        <v>189</v>
      </c>
      <c r="K4" s="170" t="s">
        <v>188</v>
      </c>
      <c r="L4" s="170" t="s">
        <v>191</v>
      </c>
      <c r="M4" s="170" t="s">
        <v>190</v>
      </c>
      <c r="N4" s="170" t="s">
        <v>189</v>
      </c>
      <c r="O4" s="169" t="s">
        <v>188</v>
      </c>
    </row>
    <row r="5" spans="1:15" ht="21" customHeight="1">
      <c r="A5" s="165"/>
      <c r="B5" s="164" t="s">
        <v>185</v>
      </c>
      <c r="C5" s="163"/>
      <c r="D5" s="147">
        <f>SUM(D6:D7)</f>
        <v>7881</v>
      </c>
      <c r="E5" s="145">
        <f>SUM(E6:E7)</f>
        <v>5436</v>
      </c>
      <c r="F5" s="145">
        <f>SUM(D5:E5)</f>
        <v>13317</v>
      </c>
      <c r="G5" s="145">
        <f>SUM(G6:G7)</f>
        <v>1503</v>
      </c>
      <c r="H5" s="145">
        <f>SUM(H6:H7)</f>
        <v>5</v>
      </c>
      <c r="I5" s="145">
        <f>SUM(I6:I7)</f>
        <v>0</v>
      </c>
      <c r="J5" s="145">
        <f>SUM(H5:I5)</f>
        <v>5</v>
      </c>
      <c r="K5" s="145">
        <f>SUM(K6:K7)</f>
        <v>1</v>
      </c>
      <c r="L5" s="145">
        <f>+H5+D5</f>
        <v>7886</v>
      </c>
      <c r="M5" s="145">
        <f>+I5+E5</f>
        <v>5436</v>
      </c>
      <c r="N5" s="145">
        <f>+J5+F5</f>
        <v>13322</v>
      </c>
      <c r="O5" s="145">
        <f>+K5+G5</f>
        <v>1504</v>
      </c>
    </row>
    <row r="6" spans="1:15" ht="21" customHeight="1">
      <c r="A6" s="139"/>
      <c r="B6" s="138" t="s">
        <v>184</v>
      </c>
      <c r="C6" s="137"/>
      <c r="D6" s="136">
        <f>SUM(D51:D62)</f>
        <v>6838</v>
      </c>
      <c r="E6" s="135">
        <f>SUM(E51:E62)</f>
        <v>4635</v>
      </c>
      <c r="F6" s="135">
        <f>SUM(F51:F62)</f>
        <v>11473</v>
      </c>
      <c r="G6" s="135">
        <f>SUM(G51:G62)</f>
        <v>1204</v>
      </c>
      <c r="H6" s="135">
        <f>SUM(H51:H62)</f>
        <v>5</v>
      </c>
      <c r="I6" s="135">
        <f>SUM(I51:I62)</f>
        <v>0</v>
      </c>
      <c r="J6" s="135">
        <f>SUM(J51:J62)</f>
        <v>5</v>
      </c>
      <c r="K6" s="135">
        <f>SUM(K51:K62)</f>
        <v>0</v>
      </c>
      <c r="L6" s="135">
        <f>SUM(L51:L62)</f>
        <v>6843</v>
      </c>
      <c r="M6" s="135">
        <f>SUM(M51:M62)</f>
        <v>4635</v>
      </c>
      <c r="N6" s="135">
        <f>SUM(N51:N62)</f>
        <v>11478</v>
      </c>
      <c r="O6" s="135">
        <f>SUM(O51:O62)</f>
        <v>1204</v>
      </c>
    </row>
    <row r="7" spans="1:15" ht="21" customHeight="1">
      <c r="A7" s="139"/>
      <c r="B7" s="138" t="s">
        <v>183</v>
      </c>
      <c r="C7" s="137"/>
      <c r="D7" s="136">
        <f>D9+D11+D13+D16+D20+D24+D37+D42+D44</f>
        <v>1043</v>
      </c>
      <c r="E7" s="135">
        <f>E9+E11+E13+E16+E20+E24+E37+E42+E44</f>
        <v>801</v>
      </c>
      <c r="F7" s="135">
        <f>F9+F11+F13+F16+F20+F24+F37+F42+F44</f>
        <v>1844</v>
      </c>
      <c r="G7" s="135">
        <f>G9+G11+G13+G16+G20+G24+G37+G42+G44</f>
        <v>299</v>
      </c>
      <c r="H7" s="135">
        <f>H9+H11+H13+H16+H20+H24+H37+H42+H44</f>
        <v>0</v>
      </c>
      <c r="I7" s="135">
        <f>I9+I11+I13+I16+I20+I24+I37+I42+I44</f>
        <v>0</v>
      </c>
      <c r="J7" s="135">
        <f>J9+J11+J13+J16+J20+J24+J37+J42+J44</f>
        <v>0</v>
      </c>
      <c r="K7" s="135">
        <f>K9+K11+K13+K16+K20+K24+K37+K42+K44</f>
        <v>1</v>
      </c>
      <c r="L7" s="135">
        <f>L9+L11+L13+L16+L20+L24+L37+L42+L44</f>
        <v>1043</v>
      </c>
      <c r="M7" s="135">
        <f>M9+M11+M13+M16+M20+M24+M37+M42+M44</f>
        <v>801</v>
      </c>
      <c r="N7" s="135">
        <f>N9+N11+N13+N16+N20+N24+N37+N42+N44</f>
        <v>1844</v>
      </c>
      <c r="O7" s="135">
        <f>O9+O11+O13+O16+O20+O24+O37+O42+O44</f>
        <v>300</v>
      </c>
    </row>
    <row r="8" spans="1:15" ht="21" customHeight="1">
      <c r="A8" s="139"/>
      <c r="B8" s="162"/>
      <c r="C8" s="161"/>
      <c r="D8" s="136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21" customHeight="1">
      <c r="A9" s="144" t="s">
        <v>182</v>
      </c>
      <c r="B9" s="144"/>
      <c r="C9" s="143"/>
      <c r="D9" s="136">
        <f>SUM(D10:D10)</f>
        <v>57</v>
      </c>
      <c r="E9" s="135">
        <f>SUM(E10:E10)</f>
        <v>38</v>
      </c>
      <c r="F9" s="135">
        <f>SUM(F10:F10)</f>
        <v>95</v>
      </c>
      <c r="G9" s="135">
        <f>SUM(G10:G10)</f>
        <v>25</v>
      </c>
      <c r="H9" s="135">
        <f>SUM(H10:H10)</f>
        <v>0</v>
      </c>
      <c r="I9" s="135">
        <f>SUM(I10:I10)</f>
        <v>0</v>
      </c>
      <c r="J9" s="135">
        <f>SUM(J10:J10)</f>
        <v>0</v>
      </c>
      <c r="K9" s="135">
        <f>SUM(K10:K10)</f>
        <v>1</v>
      </c>
      <c r="L9" s="135">
        <f>SUM(L10:L10)</f>
        <v>57</v>
      </c>
      <c r="M9" s="135">
        <f>SUM(M10:M10)</f>
        <v>38</v>
      </c>
      <c r="N9" s="135">
        <f>SUM(N10:N10)</f>
        <v>95</v>
      </c>
      <c r="O9" s="135">
        <f>SUM(O10:O10)</f>
        <v>26</v>
      </c>
    </row>
    <row r="10" spans="1:15" ht="21" customHeight="1">
      <c r="A10" s="139"/>
      <c r="B10" s="138" t="s">
        <v>181</v>
      </c>
      <c r="C10" s="137"/>
      <c r="D10" s="136">
        <v>57</v>
      </c>
      <c r="E10" s="135">
        <v>38</v>
      </c>
      <c r="F10" s="135">
        <f>SUM(D10:E10)</f>
        <v>95</v>
      </c>
      <c r="G10" s="135">
        <v>25</v>
      </c>
      <c r="H10" s="135">
        <v>0</v>
      </c>
      <c r="I10" s="135">
        <v>0</v>
      </c>
      <c r="J10" s="135">
        <v>0</v>
      </c>
      <c r="K10" s="135">
        <v>1</v>
      </c>
      <c r="L10" s="135">
        <f>D10+H10</f>
        <v>57</v>
      </c>
      <c r="M10" s="135">
        <f>E10+I10</f>
        <v>38</v>
      </c>
      <c r="N10" s="135">
        <f>F10+J10</f>
        <v>95</v>
      </c>
      <c r="O10" s="135">
        <f>G10+K10</f>
        <v>26</v>
      </c>
    </row>
    <row r="11" spans="1:15" ht="21" customHeight="1">
      <c r="A11" s="144" t="s">
        <v>180</v>
      </c>
      <c r="B11" s="144"/>
      <c r="C11" s="143"/>
      <c r="D11" s="136">
        <f>SUM(D12:D12)</f>
        <v>69</v>
      </c>
      <c r="E11" s="135">
        <f>SUM(E12:E12)</f>
        <v>55</v>
      </c>
      <c r="F11" s="135">
        <f>SUM(F12:F12)</f>
        <v>124</v>
      </c>
      <c r="G11" s="135">
        <f>SUM(G12:G12)</f>
        <v>12</v>
      </c>
      <c r="H11" s="135">
        <f>SUM(H12:H12)</f>
        <v>0</v>
      </c>
      <c r="I11" s="135">
        <f>SUM(I12:I12)</f>
        <v>0</v>
      </c>
      <c r="J11" s="135">
        <f>SUM(J12:J12)</f>
        <v>0</v>
      </c>
      <c r="K11" s="135">
        <f>SUM(K12:K12)</f>
        <v>0</v>
      </c>
      <c r="L11" s="135">
        <f>SUM(L12:L12)</f>
        <v>69</v>
      </c>
      <c r="M11" s="135">
        <f>SUM(M12:M12)</f>
        <v>55</v>
      </c>
      <c r="N11" s="135">
        <f>SUM(N12:N12)</f>
        <v>124</v>
      </c>
      <c r="O11" s="135">
        <f>SUM(O12:O12)</f>
        <v>12</v>
      </c>
    </row>
    <row r="12" spans="1:15" ht="21" customHeight="1">
      <c r="A12" s="139"/>
      <c r="B12" s="138" t="s">
        <v>179</v>
      </c>
      <c r="C12" s="137"/>
      <c r="D12" s="136">
        <v>69</v>
      </c>
      <c r="E12" s="135">
        <v>55</v>
      </c>
      <c r="F12" s="135">
        <f>SUM(D12:E12)</f>
        <v>124</v>
      </c>
      <c r="G12" s="135">
        <v>12</v>
      </c>
      <c r="H12" s="135">
        <v>0</v>
      </c>
      <c r="I12" s="135">
        <v>0</v>
      </c>
      <c r="J12" s="135">
        <v>0</v>
      </c>
      <c r="K12" s="135">
        <v>0</v>
      </c>
      <c r="L12" s="135">
        <f>D12+H12</f>
        <v>69</v>
      </c>
      <c r="M12" s="135">
        <f>E12+I12</f>
        <v>55</v>
      </c>
      <c r="N12" s="135">
        <f>F12+J12</f>
        <v>124</v>
      </c>
      <c r="O12" s="135">
        <f>G12+K12</f>
        <v>12</v>
      </c>
    </row>
    <row r="13" spans="1:15" ht="21" customHeight="1">
      <c r="A13" s="144" t="s">
        <v>178</v>
      </c>
      <c r="B13" s="144"/>
      <c r="C13" s="143"/>
      <c r="D13" s="136">
        <f>SUM(D14:D15)</f>
        <v>128</v>
      </c>
      <c r="E13" s="135">
        <f>SUM(E14:E15)</f>
        <v>66</v>
      </c>
      <c r="F13" s="135">
        <f>SUM(F14:F15)</f>
        <v>194</v>
      </c>
      <c r="G13" s="135">
        <f>SUM(G14:G15)</f>
        <v>21</v>
      </c>
      <c r="H13" s="135">
        <f>SUM(H14:H15)</f>
        <v>0</v>
      </c>
      <c r="I13" s="135">
        <f>SUM(I14:I15)</f>
        <v>0</v>
      </c>
      <c r="J13" s="135">
        <f>SUM(J14:J15)</f>
        <v>0</v>
      </c>
      <c r="K13" s="135">
        <f>SUM(K14:K15)</f>
        <v>0</v>
      </c>
      <c r="L13" s="135">
        <f>SUM(L14:L15)</f>
        <v>128</v>
      </c>
      <c r="M13" s="135">
        <f>SUM(M14:M15)</f>
        <v>66</v>
      </c>
      <c r="N13" s="135">
        <f>SUM(N14:N15)</f>
        <v>194</v>
      </c>
      <c r="O13" s="135">
        <f>SUM(O14:O15)</f>
        <v>21</v>
      </c>
    </row>
    <row r="14" spans="1:15" ht="21" customHeight="1">
      <c r="A14" s="139"/>
      <c r="B14" s="138" t="s">
        <v>198</v>
      </c>
      <c r="C14" s="137"/>
      <c r="D14" s="136">
        <v>60</v>
      </c>
      <c r="E14" s="135">
        <v>23</v>
      </c>
      <c r="F14" s="135">
        <f>SUM(D14:E14)</f>
        <v>83</v>
      </c>
      <c r="G14" s="135">
        <v>12</v>
      </c>
      <c r="H14" s="135">
        <v>0</v>
      </c>
      <c r="I14" s="135">
        <v>0</v>
      </c>
      <c r="J14" s="135">
        <v>0</v>
      </c>
      <c r="K14" s="135">
        <v>0</v>
      </c>
      <c r="L14" s="135">
        <f>D14+H14</f>
        <v>60</v>
      </c>
      <c r="M14" s="135">
        <f>E14+I14</f>
        <v>23</v>
      </c>
      <c r="N14" s="135">
        <f>F14+J14</f>
        <v>83</v>
      </c>
      <c r="O14" s="135">
        <f>G14+K14</f>
        <v>12</v>
      </c>
    </row>
    <row r="15" spans="1:15" ht="21" customHeight="1">
      <c r="A15" s="139"/>
      <c r="B15" s="138" t="s">
        <v>176</v>
      </c>
      <c r="C15" s="137"/>
      <c r="D15" s="136">
        <v>68</v>
      </c>
      <c r="E15" s="135">
        <v>43</v>
      </c>
      <c r="F15" s="135">
        <f>SUM(D15:E15)</f>
        <v>111</v>
      </c>
      <c r="G15" s="135">
        <v>9</v>
      </c>
      <c r="H15" s="135">
        <v>0</v>
      </c>
      <c r="I15" s="135">
        <v>0</v>
      </c>
      <c r="J15" s="135">
        <v>0</v>
      </c>
      <c r="K15" s="135">
        <v>0</v>
      </c>
      <c r="L15" s="135">
        <f>D15+H15</f>
        <v>68</v>
      </c>
      <c r="M15" s="135">
        <f>E15+I15</f>
        <v>43</v>
      </c>
      <c r="N15" s="135">
        <f>F15+J15</f>
        <v>111</v>
      </c>
      <c r="O15" s="135">
        <f>G15+K15</f>
        <v>9</v>
      </c>
    </row>
    <row r="16" spans="1:15" ht="21" customHeight="1">
      <c r="A16" s="144" t="s">
        <v>175</v>
      </c>
      <c r="B16" s="144"/>
      <c r="C16" s="143"/>
      <c r="D16" s="136">
        <f>SUM(D17:D19)</f>
        <v>65</v>
      </c>
      <c r="E16" s="135">
        <f>SUM(E17:E19)</f>
        <v>61</v>
      </c>
      <c r="F16" s="135">
        <f>SUM(D16:E16)</f>
        <v>126</v>
      </c>
      <c r="G16" s="135">
        <f>SUM(G17:G19)</f>
        <v>14</v>
      </c>
      <c r="H16" s="135">
        <f>SUM(H17:H19)</f>
        <v>0</v>
      </c>
      <c r="I16" s="135">
        <f>SUM(I17:I19)</f>
        <v>0</v>
      </c>
      <c r="J16" s="135">
        <f>SUM(H16:I16)</f>
        <v>0</v>
      </c>
      <c r="K16" s="135">
        <f>SUM(K17:K19)</f>
        <v>0</v>
      </c>
      <c r="L16" s="135">
        <f>+H16+D16</f>
        <v>65</v>
      </c>
      <c r="M16" s="135">
        <f>+I16+E16</f>
        <v>61</v>
      </c>
      <c r="N16" s="135">
        <f>+J16+F16</f>
        <v>126</v>
      </c>
      <c r="O16" s="135">
        <f>+K16+G16</f>
        <v>14</v>
      </c>
    </row>
    <row r="17" spans="1:15" ht="21" customHeight="1">
      <c r="A17" s="139"/>
      <c r="B17" s="138" t="s">
        <v>197</v>
      </c>
      <c r="C17" s="137"/>
      <c r="D17" s="136">
        <v>57</v>
      </c>
      <c r="E17" s="135">
        <v>53</v>
      </c>
      <c r="F17" s="135">
        <f>SUM(D17:E17)</f>
        <v>110</v>
      </c>
      <c r="G17" s="135">
        <v>13</v>
      </c>
      <c r="H17" s="135">
        <v>0</v>
      </c>
      <c r="I17" s="135">
        <v>0</v>
      </c>
      <c r="J17" s="135">
        <v>0</v>
      </c>
      <c r="K17" s="135">
        <v>0</v>
      </c>
      <c r="L17" s="135">
        <f>D17+H17</f>
        <v>57</v>
      </c>
      <c r="M17" s="135">
        <f>E17+I17</f>
        <v>53</v>
      </c>
      <c r="N17" s="135">
        <f>F17+J17</f>
        <v>110</v>
      </c>
      <c r="O17" s="135">
        <f>G17+K17</f>
        <v>13</v>
      </c>
    </row>
    <row r="18" spans="1:15" ht="21" customHeight="1">
      <c r="A18" s="139"/>
      <c r="B18" s="138" t="s">
        <v>173</v>
      </c>
      <c r="C18" s="137"/>
      <c r="D18" s="136">
        <v>4</v>
      </c>
      <c r="E18" s="135">
        <v>7</v>
      </c>
      <c r="F18" s="135">
        <f>SUM(D18:E18)</f>
        <v>11</v>
      </c>
      <c r="G18" s="135">
        <v>1</v>
      </c>
      <c r="H18" s="135">
        <v>0</v>
      </c>
      <c r="I18" s="135">
        <v>0</v>
      </c>
      <c r="J18" s="135">
        <v>0</v>
      </c>
      <c r="K18" s="135">
        <v>0</v>
      </c>
      <c r="L18" s="135">
        <f>D18+H18</f>
        <v>4</v>
      </c>
      <c r="M18" s="135">
        <f>E18+I18</f>
        <v>7</v>
      </c>
      <c r="N18" s="135">
        <f>F18+J18</f>
        <v>11</v>
      </c>
      <c r="O18" s="135">
        <f>G18+K18</f>
        <v>1</v>
      </c>
    </row>
    <row r="19" spans="1:15" ht="21" customHeight="1">
      <c r="A19" s="139"/>
      <c r="B19" s="138" t="s">
        <v>172</v>
      </c>
      <c r="C19" s="137"/>
      <c r="D19" s="136">
        <v>4</v>
      </c>
      <c r="E19" s="135">
        <v>1</v>
      </c>
      <c r="F19" s="135">
        <f>SUM(D19:E19)</f>
        <v>5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f>D19+H19</f>
        <v>4</v>
      </c>
      <c r="M19" s="135">
        <f>E19+I19</f>
        <v>1</v>
      </c>
      <c r="N19" s="135">
        <f>F19+J19</f>
        <v>5</v>
      </c>
      <c r="O19" s="135">
        <f>G19+K19</f>
        <v>0</v>
      </c>
    </row>
    <row r="20" spans="1:15" ht="21" customHeight="1">
      <c r="A20" s="144" t="s">
        <v>171</v>
      </c>
      <c r="B20" s="144"/>
      <c r="C20" s="143"/>
      <c r="D20" s="136">
        <f>SUM(D21:D23)</f>
        <v>52</v>
      </c>
      <c r="E20" s="135">
        <f>SUM(E21:E23)</f>
        <v>47</v>
      </c>
      <c r="F20" s="135">
        <f>SUM(D20:E20)</f>
        <v>99</v>
      </c>
      <c r="G20" s="135">
        <f>SUM(G21:G23)</f>
        <v>14</v>
      </c>
      <c r="H20" s="135">
        <f>SUM(H21:H23)</f>
        <v>0</v>
      </c>
      <c r="I20" s="135">
        <f>SUM(I21:I23)</f>
        <v>0</v>
      </c>
      <c r="J20" s="135">
        <f>SUM(H20:I20)</f>
        <v>0</v>
      </c>
      <c r="K20" s="135">
        <f>SUM(K21:K23)</f>
        <v>0</v>
      </c>
      <c r="L20" s="135">
        <f>+H20+D20</f>
        <v>52</v>
      </c>
      <c r="M20" s="135">
        <f>+I20+E20</f>
        <v>47</v>
      </c>
      <c r="N20" s="135">
        <f>+J20+F20</f>
        <v>99</v>
      </c>
      <c r="O20" s="135">
        <f>+K20+G20</f>
        <v>14</v>
      </c>
    </row>
    <row r="21" spans="1:15" ht="21" customHeight="1">
      <c r="A21" s="139"/>
      <c r="B21" s="138" t="s">
        <v>196</v>
      </c>
      <c r="C21" s="137"/>
      <c r="D21" s="136">
        <v>23</v>
      </c>
      <c r="E21" s="135">
        <v>19</v>
      </c>
      <c r="F21" s="135">
        <f>SUM(D21:E21)</f>
        <v>42</v>
      </c>
      <c r="G21" s="135">
        <v>2</v>
      </c>
      <c r="H21" s="135">
        <v>0</v>
      </c>
      <c r="I21" s="135">
        <v>0</v>
      </c>
      <c r="J21" s="135">
        <v>0</v>
      </c>
      <c r="K21" s="135">
        <v>0</v>
      </c>
      <c r="L21" s="135">
        <f>D21+H21</f>
        <v>23</v>
      </c>
      <c r="M21" s="135">
        <f>E21+I21</f>
        <v>19</v>
      </c>
      <c r="N21" s="135">
        <f>F21+J21</f>
        <v>42</v>
      </c>
      <c r="O21" s="135">
        <f>G21+K21</f>
        <v>2</v>
      </c>
    </row>
    <row r="22" spans="1:15" ht="21" customHeight="1">
      <c r="A22" s="139"/>
      <c r="B22" s="138" t="s">
        <v>169</v>
      </c>
      <c r="C22" s="137"/>
      <c r="D22" s="136">
        <v>4</v>
      </c>
      <c r="E22" s="135">
        <v>2</v>
      </c>
      <c r="F22" s="135">
        <f>SUM(D22:E22)</f>
        <v>6</v>
      </c>
      <c r="G22" s="135">
        <v>2</v>
      </c>
      <c r="H22" s="135">
        <v>0</v>
      </c>
      <c r="I22" s="135">
        <v>0</v>
      </c>
      <c r="J22" s="135">
        <v>0</v>
      </c>
      <c r="K22" s="135">
        <v>0</v>
      </c>
      <c r="L22" s="135">
        <f>D22+H22</f>
        <v>4</v>
      </c>
      <c r="M22" s="135">
        <f>E22+I22</f>
        <v>2</v>
      </c>
      <c r="N22" s="135">
        <f>F22+J22</f>
        <v>6</v>
      </c>
      <c r="O22" s="135">
        <f>G22+K22</f>
        <v>2</v>
      </c>
    </row>
    <row r="23" spans="1:15" ht="21" customHeight="1">
      <c r="A23" s="139"/>
      <c r="B23" s="138" t="s">
        <v>168</v>
      </c>
      <c r="C23" s="137"/>
      <c r="D23" s="136">
        <v>25</v>
      </c>
      <c r="E23" s="135">
        <v>26</v>
      </c>
      <c r="F23" s="135">
        <f>SUM(D23:E23)</f>
        <v>51</v>
      </c>
      <c r="G23" s="135">
        <v>10</v>
      </c>
      <c r="H23" s="135">
        <v>0</v>
      </c>
      <c r="I23" s="135">
        <v>0</v>
      </c>
      <c r="J23" s="135">
        <v>0</v>
      </c>
      <c r="K23" s="135">
        <v>0</v>
      </c>
      <c r="L23" s="135">
        <f>D23+H23</f>
        <v>25</v>
      </c>
      <c r="M23" s="135">
        <f>E23+I23</f>
        <v>26</v>
      </c>
      <c r="N23" s="135">
        <f>F23+J23</f>
        <v>51</v>
      </c>
      <c r="O23" s="135">
        <f>G23+K23</f>
        <v>10</v>
      </c>
    </row>
    <row r="24" spans="1:15" ht="21" customHeight="1">
      <c r="A24" s="144" t="s">
        <v>167</v>
      </c>
      <c r="B24" s="144"/>
      <c r="C24" s="143"/>
      <c r="D24" s="136">
        <f>SUM(D25:D31)</f>
        <v>121</v>
      </c>
      <c r="E24" s="135">
        <f>SUM(E25:E31)</f>
        <v>143</v>
      </c>
      <c r="F24" s="135">
        <f>SUM(D24:E24)</f>
        <v>264</v>
      </c>
      <c r="G24" s="135">
        <f>SUM(G25:G31)</f>
        <v>55</v>
      </c>
      <c r="H24" s="135">
        <f>SUM(H25:H31)</f>
        <v>0</v>
      </c>
      <c r="I24" s="135">
        <f>SUM(I25:I31)</f>
        <v>0</v>
      </c>
      <c r="J24" s="135">
        <f>SUM(H24:I24)</f>
        <v>0</v>
      </c>
      <c r="K24" s="135">
        <f>SUM(K25:K31)</f>
        <v>0</v>
      </c>
      <c r="L24" s="135">
        <f>+H24+D24</f>
        <v>121</v>
      </c>
      <c r="M24" s="135">
        <f>+I24+E24</f>
        <v>143</v>
      </c>
      <c r="N24" s="135">
        <f>+J24+F24</f>
        <v>264</v>
      </c>
      <c r="O24" s="135">
        <f>+K24+G24</f>
        <v>55</v>
      </c>
    </row>
    <row r="25" spans="1:15" ht="21" customHeight="1">
      <c r="A25" s="139"/>
      <c r="B25" s="138" t="s">
        <v>166</v>
      </c>
      <c r="C25" s="137"/>
      <c r="D25" s="136">
        <v>28</v>
      </c>
      <c r="E25" s="135">
        <v>39</v>
      </c>
      <c r="F25" s="135">
        <f>SUM(D25:E25)</f>
        <v>67</v>
      </c>
      <c r="G25" s="135">
        <v>19</v>
      </c>
      <c r="H25" s="135">
        <v>0</v>
      </c>
      <c r="I25" s="135">
        <v>0</v>
      </c>
      <c r="J25" s="135">
        <v>0</v>
      </c>
      <c r="K25" s="135">
        <v>0</v>
      </c>
      <c r="L25" s="135">
        <f>D25+H25</f>
        <v>28</v>
      </c>
      <c r="M25" s="135">
        <f>E25+I25</f>
        <v>39</v>
      </c>
      <c r="N25" s="135">
        <f>F25+J25</f>
        <v>67</v>
      </c>
      <c r="O25" s="135">
        <f>G25+K25</f>
        <v>19</v>
      </c>
    </row>
    <row r="26" spans="1:15" ht="21" customHeight="1">
      <c r="A26" s="139"/>
      <c r="B26" s="138" t="s">
        <v>195</v>
      </c>
      <c r="C26" s="137"/>
      <c r="D26" s="136">
        <v>37</v>
      </c>
      <c r="E26" s="135">
        <v>24</v>
      </c>
      <c r="F26" s="135">
        <f>SUM(D26:E26)</f>
        <v>61</v>
      </c>
      <c r="G26" s="135">
        <v>11</v>
      </c>
      <c r="H26" s="135">
        <v>0</v>
      </c>
      <c r="I26" s="135">
        <v>0</v>
      </c>
      <c r="J26" s="135">
        <v>0</v>
      </c>
      <c r="K26" s="135">
        <v>0</v>
      </c>
      <c r="L26" s="135">
        <f>D26+H26</f>
        <v>37</v>
      </c>
      <c r="M26" s="135">
        <f>E26+I26</f>
        <v>24</v>
      </c>
      <c r="N26" s="135">
        <f>F26+J26</f>
        <v>61</v>
      </c>
      <c r="O26" s="135">
        <f>G26+K26</f>
        <v>11</v>
      </c>
    </row>
    <row r="27" spans="1:15" ht="21" customHeight="1">
      <c r="A27" s="139"/>
      <c r="B27" s="138" t="s">
        <v>164</v>
      </c>
      <c r="C27" s="137"/>
      <c r="D27" s="136">
        <v>14</v>
      </c>
      <c r="E27" s="135">
        <v>10</v>
      </c>
      <c r="F27" s="135">
        <f>SUM(D27:E27)</f>
        <v>24</v>
      </c>
      <c r="G27" s="135">
        <v>6</v>
      </c>
      <c r="H27" s="135">
        <v>0</v>
      </c>
      <c r="I27" s="135">
        <v>0</v>
      </c>
      <c r="J27" s="135">
        <v>0</v>
      </c>
      <c r="K27" s="135">
        <v>0</v>
      </c>
      <c r="L27" s="135">
        <f>D27+H27</f>
        <v>14</v>
      </c>
      <c r="M27" s="135">
        <f>E27+I27</f>
        <v>10</v>
      </c>
      <c r="N27" s="135">
        <f>F27+J27</f>
        <v>24</v>
      </c>
      <c r="O27" s="135">
        <f>G27+K27</f>
        <v>6</v>
      </c>
    </row>
    <row r="28" spans="1:15" ht="21" customHeight="1">
      <c r="A28" s="139"/>
      <c r="B28" s="138" t="s">
        <v>163</v>
      </c>
      <c r="C28" s="137"/>
      <c r="D28" s="136">
        <v>15</v>
      </c>
      <c r="E28" s="135">
        <v>26</v>
      </c>
      <c r="F28" s="135">
        <f>SUM(D28:E28)</f>
        <v>41</v>
      </c>
      <c r="G28" s="135">
        <v>6</v>
      </c>
      <c r="H28" s="135">
        <v>0</v>
      </c>
      <c r="I28" s="135">
        <v>0</v>
      </c>
      <c r="J28" s="135">
        <v>0</v>
      </c>
      <c r="K28" s="135">
        <v>0</v>
      </c>
      <c r="L28" s="135">
        <f>D28+H28</f>
        <v>15</v>
      </c>
      <c r="M28" s="135">
        <f>E28+I28</f>
        <v>26</v>
      </c>
      <c r="N28" s="135">
        <f>F28+J28</f>
        <v>41</v>
      </c>
      <c r="O28" s="135">
        <f>G28+K28</f>
        <v>6</v>
      </c>
    </row>
    <row r="29" spans="1:15" ht="21" customHeight="1">
      <c r="A29" s="139"/>
      <c r="B29" s="138" t="s">
        <v>162</v>
      </c>
      <c r="C29" s="137"/>
      <c r="D29" s="136">
        <v>14</v>
      </c>
      <c r="E29" s="135">
        <v>28</v>
      </c>
      <c r="F29" s="135">
        <f>SUM(D29:E29)</f>
        <v>42</v>
      </c>
      <c r="G29" s="135">
        <v>7</v>
      </c>
      <c r="H29" s="135">
        <v>0</v>
      </c>
      <c r="I29" s="135">
        <v>0</v>
      </c>
      <c r="J29" s="135">
        <v>0</v>
      </c>
      <c r="K29" s="135">
        <v>0</v>
      </c>
      <c r="L29" s="135">
        <f>D29+H29</f>
        <v>14</v>
      </c>
      <c r="M29" s="135">
        <f>E29+I29</f>
        <v>28</v>
      </c>
      <c r="N29" s="135">
        <f>F29+J29</f>
        <v>42</v>
      </c>
      <c r="O29" s="135">
        <f>G29+K29</f>
        <v>7</v>
      </c>
    </row>
    <row r="30" spans="1:15" ht="21" customHeight="1">
      <c r="A30" s="139"/>
      <c r="B30" s="138" t="s">
        <v>161</v>
      </c>
      <c r="C30" s="137"/>
      <c r="D30" s="136">
        <v>6</v>
      </c>
      <c r="E30" s="135">
        <v>5</v>
      </c>
      <c r="F30" s="135">
        <f>SUM(D30:E30)</f>
        <v>11</v>
      </c>
      <c r="G30" s="135">
        <v>1</v>
      </c>
      <c r="H30" s="135">
        <v>0</v>
      </c>
      <c r="I30" s="135">
        <v>0</v>
      </c>
      <c r="J30" s="135">
        <v>0</v>
      </c>
      <c r="K30" s="135">
        <v>0</v>
      </c>
      <c r="L30" s="135">
        <f>D30+H30</f>
        <v>6</v>
      </c>
      <c r="M30" s="135">
        <f>E30+I30</f>
        <v>5</v>
      </c>
      <c r="N30" s="135">
        <f>F30+J30</f>
        <v>11</v>
      </c>
      <c r="O30" s="135">
        <f>G30+K30</f>
        <v>1</v>
      </c>
    </row>
    <row r="31" spans="1:15" ht="21" customHeight="1">
      <c r="A31" s="134"/>
      <c r="B31" s="133" t="s">
        <v>160</v>
      </c>
      <c r="C31" s="132"/>
      <c r="D31" s="160">
        <v>7</v>
      </c>
      <c r="E31" s="131">
        <v>11</v>
      </c>
      <c r="F31" s="131">
        <f>SUM(D31:E31)</f>
        <v>18</v>
      </c>
      <c r="G31" s="131">
        <v>5</v>
      </c>
      <c r="H31" s="131">
        <v>0</v>
      </c>
      <c r="I31" s="131">
        <v>0</v>
      </c>
      <c r="J31" s="131">
        <v>0</v>
      </c>
      <c r="K31" s="131">
        <v>0</v>
      </c>
      <c r="L31" s="131">
        <f>D31+H31</f>
        <v>7</v>
      </c>
      <c r="M31" s="131">
        <f>E31+I31</f>
        <v>11</v>
      </c>
      <c r="N31" s="131">
        <f>F31+J31</f>
        <v>18</v>
      </c>
      <c r="O31" s="131">
        <f>G31+K31</f>
        <v>5</v>
      </c>
    </row>
    <row r="32" ht="14.25" customHeight="1"/>
    <row r="33" ht="17.25" customHeight="1"/>
    <row r="34" spans="1:15" ht="18" customHeight="1" thickBot="1">
      <c r="A34" s="177"/>
      <c r="B34" s="176"/>
      <c r="C34" s="176"/>
      <c r="D34" s="159"/>
      <c r="E34" s="159"/>
      <c r="F34" s="159"/>
      <c r="G34" s="159"/>
      <c r="H34" s="159"/>
      <c r="I34" s="159"/>
      <c r="J34" s="159"/>
      <c r="K34" s="159"/>
      <c r="M34" s="175"/>
      <c r="N34" s="175"/>
      <c r="O34" s="174" t="s">
        <v>194</v>
      </c>
    </row>
    <row r="35" spans="1:15" ht="14.25" customHeight="1" thickTop="1">
      <c r="A35" s="173"/>
      <c r="B35" s="173"/>
      <c r="C35" s="172"/>
      <c r="D35" s="154" t="s">
        <v>193</v>
      </c>
      <c r="E35" s="154"/>
      <c r="F35" s="154"/>
      <c r="G35" s="154"/>
      <c r="H35" s="154" t="s">
        <v>192</v>
      </c>
      <c r="I35" s="154"/>
      <c r="J35" s="154"/>
      <c r="K35" s="154"/>
      <c r="L35" s="154" t="s">
        <v>189</v>
      </c>
      <c r="M35" s="154"/>
      <c r="N35" s="154"/>
      <c r="O35" s="153"/>
    </row>
    <row r="36" spans="1:15" ht="30" customHeight="1">
      <c r="A36" s="134"/>
      <c r="B36" s="134"/>
      <c r="C36" s="171"/>
      <c r="D36" s="170" t="s">
        <v>191</v>
      </c>
      <c r="E36" s="170" t="s">
        <v>190</v>
      </c>
      <c r="F36" s="170" t="s">
        <v>189</v>
      </c>
      <c r="G36" s="170" t="s">
        <v>188</v>
      </c>
      <c r="H36" s="170" t="s">
        <v>191</v>
      </c>
      <c r="I36" s="170" t="s">
        <v>190</v>
      </c>
      <c r="J36" s="170" t="s">
        <v>189</v>
      </c>
      <c r="K36" s="170" t="s">
        <v>188</v>
      </c>
      <c r="L36" s="170" t="s">
        <v>191</v>
      </c>
      <c r="M36" s="170" t="s">
        <v>190</v>
      </c>
      <c r="N36" s="170" t="s">
        <v>189</v>
      </c>
      <c r="O36" s="169" t="s">
        <v>188</v>
      </c>
    </row>
    <row r="37" spans="1:15" ht="21" customHeight="1">
      <c r="A37" s="144" t="s">
        <v>144</v>
      </c>
      <c r="B37" s="144"/>
      <c r="C37" s="143"/>
      <c r="D37" s="136">
        <f>SUM(D38:D41)</f>
        <v>123</v>
      </c>
      <c r="E37" s="168">
        <f>SUM(E38:E41)</f>
        <v>89</v>
      </c>
      <c r="F37" s="168">
        <f>SUM(D37:E37)</f>
        <v>212</v>
      </c>
      <c r="G37" s="168">
        <f>SUM(G38:G41)</f>
        <v>22</v>
      </c>
      <c r="H37" s="168">
        <f>SUM(H38:H41)</f>
        <v>0</v>
      </c>
      <c r="I37" s="168">
        <f>SUM(I38:I41)</f>
        <v>0</v>
      </c>
      <c r="J37" s="168">
        <f>SUM(H37:I37)</f>
        <v>0</v>
      </c>
      <c r="K37" s="168">
        <f>SUM(K38:K41)</f>
        <v>0</v>
      </c>
      <c r="L37" s="168">
        <f>+H37+D37</f>
        <v>123</v>
      </c>
      <c r="M37" s="168">
        <f>+I37+E37</f>
        <v>89</v>
      </c>
      <c r="N37" s="168">
        <f>+J37+F37</f>
        <v>212</v>
      </c>
      <c r="O37" s="168">
        <f>+K37+G37</f>
        <v>22</v>
      </c>
    </row>
    <row r="38" spans="1:15" ht="21" customHeight="1">
      <c r="A38" s="139"/>
      <c r="B38" s="138" t="s">
        <v>143</v>
      </c>
      <c r="C38" s="137"/>
      <c r="D38" s="136">
        <v>19</v>
      </c>
      <c r="E38" s="135">
        <v>14</v>
      </c>
      <c r="F38" s="135">
        <f>SUM(D38:E38)</f>
        <v>33</v>
      </c>
      <c r="G38" s="135">
        <v>3</v>
      </c>
      <c r="H38" s="135">
        <v>0</v>
      </c>
      <c r="I38" s="135">
        <v>0</v>
      </c>
      <c r="J38" s="135">
        <v>0</v>
      </c>
      <c r="K38" s="135">
        <v>0</v>
      </c>
      <c r="L38" s="135">
        <f>D38+H38</f>
        <v>19</v>
      </c>
      <c r="M38" s="135">
        <f>E38+I38</f>
        <v>14</v>
      </c>
      <c r="N38" s="135">
        <f>F38+J38</f>
        <v>33</v>
      </c>
      <c r="O38" s="135">
        <f>G38+K38</f>
        <v>3</v>
      </c>
    </row>
    <row r="39" spans="1:15" ht="21" customHeight="1">
      <c r="A39" s="139"/>
      <c r="B39" s="138" t="s">
        <v>142</v>
      </c>
      <c r="C39" s="137"/>
      <c r="D39" s="136">
        <v>9</v>
      </c>
      <c r="E39" s="135">
        <v>4</v>
      </c>
      <c r="F39" s="135">
        <f>SUM(D39:E39)</f>
        <v>13</v>
      </c>
      <c r="G39" s="135">
        <v>3</v>
      </c>
      <c r="H39" s="135">
        <v>0</v>
      </c>
      <c r="I39" s="135">
        <v>0</v>
      </c>
      <c r="J39" s="135">
        <v>0</v>
      </c>
      <c r="K39" s="135">
        <v>0</v>
      </c>
      <c r="L39" s="135">
        <f>D39+H39</f>
        <v>9</v>
      </c>
      <c r="M39" s="135">
        <f>E39+I39</f>
        <v>4</v>
      </c>
      <c r="N39" s="135">
        <f>F39+J39</f>
        <v>13</v>
      </c>
      <c r="O39" s="135">
        <f>G39+K39</f>
        <v>3</v>
      </c>
    </row>
    <row r="40" spans="1:15" ht="21" customHeight="1">
      <c r="A40" s="139"/>
      <c r="B40" s="138" t="s">
        <v>187</v>
      </c>
      <c r="C40" s="137"/>
      <c r="D40" s="136">
        <v>16</v>
      </c>
      <c r="E40" s="135">
        <v>11</v>
      </c>
      <c r="F40" s="135">
        <f>SUM(D40:E40)</f>
        <v>27</v>
      </c>
      <c r="G40" s="135">
        <v>5</v>
      </c>
      <c r="H40" s="135">
        <v>0</v>
      </c>
      <c r="I40" s="135">
        <v>0</v>
      </c>
      <c r="J40" s="135">
        <v>0</v>
      </c>
      <c r="K40" s="135">
        <v>0</v>
      </c>
      <c r="L40" s="135">
        <f>D40+H40</f>
        <v>16</v>
      </c>
      <c r="M40" s="135">
        <f>E40+I40</f>
        <v>11</v>
      </c>
      <c r="N40" s="135">
        <f>F40+J40</f>
        <v>27</v>
      </c>
      <c r="O40" s="135">
        <f>G40+K40</f>
        <v>5</v>
      </c>
    </row>
    <row r="41" spans="1:15" ht="21" customHeight="1">
      <c r="A41" s="139"/>
      <c r="B41" s="138" t="s">
        <v>140</v>
      </c>
      <c r="C41" s="137"/>
      <c r="D41" s="136">
        <v>79</v>
      </c>
      <c r="E41" s="135">
        <v>60</v>
      </c>
      <c r="F41" s="135">
        <f>SUM(D41:E41)</f>
        <v>139</v>
      </c>
      <c r="G41" s="135">
        <v>11</v>
      </c>
      <c r="H41" s="135">
        <v>0</v>
      </c>
      <c r="I41" s="135">
        <v>0</v>
      </c>
      <c r="J41" s="135">
        <v>0</v>
      </c>
      <c r="K41" s="135">
        <v>0</v>
      </c>
      <c r="L41" s="135">
        <f>D41+H41</f>
        <v>79</v>
      </c>
      <c r="M41" s="135">
        <f>E41+I41</f>
        <v>60</v>
      </c>
      <c r="N41" s="135">
        <f>F41+J41</f>
        <v>139</v>
      </c>
      <c r="O41" s="135">
        <f>G41+K41</f>
        <v>11</v>
      </c>
    </row>
    <row r="42" spans="1:15" ht="21" customHeight="1">
      <c r="A42" s="144" t="s">
        <v>139</v>
      </c>
      <c r="B42" s="144"/>
      <c r="C42" s="143"/>
      <c r="D42" s="136">
        <f>SUM(D43:D43)</f>
        <v>154</v>
      </c>
      <c r="E42" s="135">
        <f>SUM(E43:E43)</f>
        <v>93</v>
      </c>
      <c r="F42" s="135">
        <f>SUM(D42:E42)</f>
        <v>247</v>
      </c>
      <c r="G42" s="135">
        <f>SUM(G43:G43)</f>
        <v>34</v>
      </c>
      <c r="H42" s="135">
        <f>SUM(H43:H43)</f>
        <v>0</v>
      </c>
      <c r="I42" s="135">
        <f>SUM(I43:I43)</f>
        <v>0</v>
      </c>
      <c r="J42" s="135">
        <f>SUM(H42:I42)</f>
        <v>0</v>
      </c>
      <c r="K42" s="135">
        <f>SUM(K43:K43)</f>
        <v>0</v>
      </c>
      <c r="L42" s="135">
        <f>+H42+D42</f>
        <v>154</v>
      </c>
      <c r="M42" s="135">
        <f>+I42+E42</f>
        <v>93</v>
      </c>
      <c r="N42" s="135">
        <f>+J42+F42</f>
        <v>247</v>
      </c>
      <c r="O42" s="168">
        <f>+K42+G42</f>
        <v>34</v>
      </c>
    </row>
    <row r="43" spans="1:15" ht="21" customHeight="1">
      <c r="A43" s="139"/>
      <c r="B43" s="138" t="s">
        <v>138</v>
      </c>
      <c r="C43" s="137"/>
      <c r="D43" s="136">
        <v>154</v>
      </c>
      <c r="E43" s="135">
        <v>93</v>
      </c>
      <c r="F43" s="135">
        <f>SUM(D43:E43)</f>
        <v>247</v>
      </c>
      <c r="G43" s="135">
        <v>34</v>
      </c>
      <c r="H43" s="135">
        <v>0</v>
      </c>
      <c r="I43" s="135">
        <v>0</v>
      </c>
      <c r="J43" s="135">
        <v>0</v>
      </c>
      <c r="K43" s="135">
        <v>0</v>
      </c>
      <c r="L43" s="135">
        <f>D43+H43</f>
        <v>154</v>
      </c>
      <c r="M43" s="135">
        <f>E43+I43</f>
        <v>93</v>
      </c>
      <c r="N43" s="135">
        <f>F43+J43</f>
        <v>247</v>
      </c>
      <c r="O43" s="135">
        <f>G43+K43</f>
        <v>34</v>
      </c>
    </row>
    <row r="44" spans="1:15" ht="21" customHeight="1">
      <c r="A44" s="144" t="s">
        <v>137</v>
      </c>
      <c r="B44" s="144"/>
      <c r="C44" s="143"/>
      <c r="D44" s="136">
        <f>SUM(D45:D49)</f>
        <v>274</v>
      </c>
      <c r="E44" s="135">
        <f>SUM(E45:E49)</f>
        <v>209</v>
      </c>
      <c r="F44" s="135">
        <f>SUM(D44:E44)</f>
        <v>483</v>
      </c>
      <c r="G44" s="135">
        <f>SUM(G45:G49)</f>
        <v>102</v>
      </c>
      <c r="H44" s="135">
        <f>SUM(H45:H49)</f>
        <v>0</v>
      </c>
      <c r="I44" s="135">
        <f>SUM(I45:I49)</f>
        <v>0</v>
      </c>
      <c r="J44" s="135">
        <f>SUM(H44:I44)</f>
        <v>0</v>
      </c>
      <c r="K44" s="135">
        <f>SUM(K45:K49)</f>
        <v>0</v>
      </c>
      <c r="L44" s="135">
        <f>+H44+D44</f>
        <v>274</v>
      </c>
      <c r="M44" s="135">
        <f>+I44+E44</f>
        <v>209</v>
      </c>
      <c r="N44" s="135">
        <f>+J44+F44</f>
        <v>483</v>
      </c>
      <c r="O44" s="168">
        <f>+K44+G44</f>
        <v>102</v>
      </c>
    </row>
    <row r="45" spans="1:15" ht="21" customHeight="1">
      <c r="A45" s="139"/>
      <c r="B45" s="138" t="s">
        <v>136</v>
      </c>
      <c r="C45" s="137"/>
      <c r="D45" s="136">
        <v>42</v>
      </c>
      <c r="E45" s="135">
        <v>27</v>
      </c>
      <c r="F45" s="135">
        <f>SUM(D45:E45)</f>
        <v>69</v>
      </c>
      <c r="G45" s="135">
        <v>17</v>
      </c>
      <c r="H45" s="135">
        <v>0</v>
      </c>
      <c r="I45" s="135">
        <v>0</v>
      </c>
      <c r="J45" s="135">
        <v>0</v>
      </c>
      <c r="K45" s="135">
        <v>0</v>
      </c>
      <c r="L45" s="135">
        <f>D45+H45</f>
        <v>42</v>
      </c>
      <c r="M45" s="135">
        <f>E45+I45</f>
        <v>27</v>
      </c>
      <c r="N45" s="135">
        <f>F45+J45</f>
        <v>69</v>
      </c>
      <c r="O45" s="135">
        <f>G45+K45</f>
        <v>17</v>
      </c>
    </row>
    <row r="46" spans="1:15" ht="21" customHeight="1">
      <c r="A46" s="139"/>
      <c r="B46" s="138" t="s">
        <v>135</v>
      </c>
      <c r="C46" s="137"/>
      <c r="D46" s="136">
        <v>18</v>
      </c>
      <c r="E46" s="135">
        <v>15</v>
      </c>
      <c r="F46" s="135">
        <f>SUM(D46:E46)</f>
        <v>33</v>
      </c>
      <c r="G46" s="135">
        <v>14</v>
      </c>
      <c r="H46" s="135">
        <v>0</v>
      </c>
      <c r="I46" s="135">
        <v>0</v>
      </c>
      <c r="J46" s="135">
        <v>0</v>
      </c>
      <c r="K46" s="135">
        <v>0</v>
      </c>
      <c r="L46" s="135">
        <f>D46+H46</f>
        <v>18</v>
      </c>
      <c r="M46" s="135">
        <f>E46+I46</f>
        <v>15</v>
      </c>
      <c r="N46" s="135">
        <f>F46+J46</f>
        <v>33</v>
      </c>
      <c r="O46" s="135">
        <f>G46+K46</f>
        <v>14</v>
      </c>
    </row>
    <row r="47" spans="1:15" ht="21" customHeight="1">
      <c r="A47" s="139"/>
      <c r="B47" s="138" t="s">
        <v>134</v>
      </c>
      <c r="C47" s="137"/>
      <c r="D47" s="136">
        <v>29</v>
      </c>
      <c r="E47" s="135">
        <v>17</v>
      </c>
      <c r="F47" s="135">
        <f>SUM(D47:E47)</f>
        <v>46</v>
      </c>
      <c r="G47" s="135">
        <v>8</v>
      </c>
      <c r="H47" s="135">
        <v>0</v>
      </c>
      <c r="I47" s="135">
        <v>0</v>
      </c>
      <c r="J47" s="135">
        <v>0</v>
      </c>
      <c r="K47" s="135">
        <v>0</v>
      </c>
      <c r="L47" s="135">
        <f>D47+H47</f>
        <v>29</v>
      </c>
      <c r="M47" s="135">
        <f>E47+I47</f>
        <v>17</v>
      </c>
      <c r="N47" s="135">
        <f>F47+J47</f>
        <v>46</v>
      </c>
      <c r="O47" s="135">
        <f>G47+K47</f>
        <v>8</v>
      </c>
    </row>
    <row r="48" spans="1:15" ht="21" customHeight="1">
      <c r="A48" s="139"/>
      <c r="B48" s="138" t="s">
        <v>133</v>
      </c>
      <c r="C48" s="137"/>
      <c r="D48" s="136">
        <v>114</v>
      </c>
      <c r="E48" s="135">
        <v>100</v>
      </c>
      <c r="F48" s="135">
        <f>SUM(D48:E48)</f>
        <v>214</v>
      </c>
      <c r="G48" s="135">
        <v>28</v>
      </c>
      <c r="H48" s="135">
        <v>0</v>
      </c>
      <c r="I48" s="135">
        <v>0</v>
      </c>
      <c r="J48" s="135">
        <v>0</v>
      </c>
      <c r="K48" s="135">
        <v>0</v>
      </c>
      <c r="L48" s="135">
        <f>D48+H48</f>
        <v>114</v>
      </c>
      <c r="M48" s="135">
        <f>E48+I48</f>
        <v>100</v>
      </c>
      <c r="N48" s="135">
        <f>F48+J48</f>
        <v>214</v>
      </c>
      <c r="O48" s="135">
        <f>G48+K48</f>
        <v>28</v>
      </c>
    </row>
    <row r="49" spans="1:15" ht="21" customHeight="1">
      <c r="A49" s="139"/>
      <c r="B49" s="138" t="s">
        <v>132</v>
      </c>
      <c r="C49" s="137"/>
      <c r="D49" s="136">
        <v>71</v>
      </c>
      <c r="E49" s="135">
        <v>50</v>
      </c>
      <c r="F49" s="135">
        <f>SUM(D49:E49)</f>
        <v>121</v>
      </c>
      <c r="G49" s="135">
        <v>35</v>
      </c>
      <c r="H49" s="135">
        <v>0</v>
      </c>
      <c r="I49" s="135">
        <v>0</v>
      </c>
      <c r="J49" s="135">
        <v>0</v>
      </c>
      <c r="K49" s="135">
        <v>0</v>
      </c>
      <c r="L49" s="135">
        <f>D49+H49</f>
        <v>71</v>
      </c>
      <c r="M49" s="135">
        <f>E49+I49</f>
        <v>50</v>
      </c>
      <c r="N49" s="135">
        <f>F49+J49</f>
        <v>121</v>
      </c>
      <c r="O49" s="135">
        <f>G49+K49</f>
        <v>35</v>
      </c>
    </row>
    <row r="50" spans="1:15" ht="21" customHeight="1">
      <c r="A50" s="139"/>
      <c r="B50" s="138"/>
      <c r="C50" s="137"/>
      <c r="D50" s="136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68"/>
    </row>
    <row r="51" spans="1:15" ht="21" customHeight="1">
      <c r="A51" s="139"/>
      <c r="B51" s="138" t="s">
        <v>131</v>
      </c>
      <c r="C51" s="137"/>
      <c r="D51" s="136">
        <v>1485</v>
      </c>
      <c r="E51" s="135">
        <v>824</v>
      </c>
      <c r="F51" s="135">
        <f>SUM(D51:E51)</f>
        <v>2309</v>
      </c>
      <c r="G51" s="135">
        <v>188</v>
      </c>
      <c r="H51" s="135">
        <v>2</v>
      </c>
      <c r="I51" s="135">
        <v>0</v>
      </c>
      <c r="J51" s="135">
        <v>2</v>
      </c>
      <c r="K51" s="135">
        <v>0</v>
      </c>
      <c r="L51" s="135">
        <f>D51+H51</f>
        <v>1487</v>
      </c>
      <c r="M51" s="135">
        <f>E51+I51</f>
        <v>824</v>
      </c>
      <c r="N51" s="135">
        <f>F51+J51</f>
        <v>2311</v>
      </c>
      <c r="O51" s="135">
        <f>G51+K51</f>
        <v>188</v>
      </c>
    </row>
    <row r="52" spans="1:15" ht="21" customHeight="1">
      <c r="A52" s="139"/>
      <c r="B52" s="138" t="s">
        <v>130</v>
      </c>
      <c r="C52" s="137"/>
      <c r="D52" s="136">
        <v>1258</v>
      </c>
      <c r="E52" s="135">
        <v>890</v>
      </c>
      <c r="F52" s="135">
        <f>SUM(D52:E52)</f>
        <v>2148</v>
      </c>
      <c r="G52" s="135">
        <v>199</v>
      </c>
      <c r="H52" s="135">
        <v>0</v>
      </c>
      <c r="I52" s="135">
        <v>0</v>
      </c>
      <c r="J52" s="135">
        <v>0</v>
      </c>
      <c r="K52" s="135">
        <v>0</v>
      </c>
      <c r="L52" s="135">
        <f>D52+H52</f>
        <v>1258</v>
      </c>
      <c r="M52" s="135">
        <f>E52+I52</f>
        <v>890</v>
      </c>
      <c r="N52" s="135">
        <f>F52+J52</f>
        <v>2148</v>
      </c>
      <c r="O52" s="135">
        <f>G52+K52</f>
        <v>199</v>
      </c>
    </row>
    <row r="53" spans="1:15" ht="21" customHeight="1">
      <c r="A53" s="139"/>
      <c r="B53" s="138" t="s">
        <v>129</v>
      </c>
      <c r="C53" s="137"/>
      <c r="D53" s="136">
        <v>596</v>
      </c>
      <c r="E53" s="135">
        <v>470</v>
      </c>
      <c r="F53" s="135">
        <f>SUM(D53:E53)</f>
        <v>1066</v>
      </c>
      <c r="G53" s="135">
        <v>106</v>
      </c>
      <c r="H53" s="135">
        <v>0</v>
      </c>
      <c r="I53" s="135">
        <v>0</v>
      </c>
      <c r="J53" s="135">
        <v>0</v>
      </c>
      <c r="K53" s="135">
        <v>0</v>
      </c>
      <c r="L53" s="135">
        <f>D53+H53</f>
        <v>596</v>
      </c>
      <c r="M53" s="135">
        <f>E53+I53</f>
        <v>470</v>
      </c>
      <c r="N53" s="135">
        <f>F53+J53</f>
        <v>1066</v>
      </c>
      <c r="O53" s="135">
        <f>G53+K53</f>
        <v>106</v>
      </c>
    </row>
    <row r="54" spans="1:15" ht="21" customHeight="1">
      <c r="A54" s="139"/>
      <c r="B54" s="138" t="s">
        <v>128</v>
      </c>
      <c r="C54" s="137"/>
      <c r="D54" s="136">
        <v>785</v>
      </c>
      <c r="E54" s="135">
        <v>532</v>
      </c>
      <c r="F54" s="135">
        <f>SUM(D54:E54)</f>
        <v>1317</v>
      </c>
      <c r="G54" s="135">
        <v>131</v>
      </c>
      <c r="H54" s="135">
        <v>1</v>
      </c>
      <c r="I54" s="135">
        <v>0</v>
      </c>
      <c r="J54" s="135">
        <v>1</v>
      </c>
      <c r="K54" s="135">
        <v>0</v>
      </c>
      <c r="L54" s="135">
        <f>D54+H54</f>
        <v>786</v>
      </c>
      <c r="M54" s="135">
        <f>E54+I54</f>
        <v>532</v>
      </c>
      <c r="N54" s="135">
        <f>F54+J54</f>
        <v>1318</v>
      </c>
      <c r="O54" s="135">
        <f>G54+K54</f>
        <v>131</v>
      </c>
    </row>
    <row r="55" spans="1:15" ht="21" customHeight="1">
      <c r="A55" s="139"/>
      <c r="B55" s="138" t="s">
        <v>127</v>
      </c>
      <c r="C55" s="137"/>
      <c r="D55" s="136">
        <v>849</v>
      </c>
      <c r="E55" s="135">
        <v>592</v>
      </c>
      <c r="F55" s="135">
        <f>SUM(D55:E55)</f>
        <v>1441</v>
      </c>
      <c r="G55" s="135">
        <v>179</v>
      </c>
      <c r="H55" s="135">
        <v>0</v>
      </c>
      <c r="I55" s="135">
        <v>0</v>
      </c>
      <c r="J55" s="135">
        <v>0</v>
      </c>
      <c r="K55" s="135">
        <v>0</v>
      </c>
      <c r="L55" s="135">
        <f>D55+H55</f>
        <v>849</v>
      </c>
      <c r="M55" s="135">
        <f>E55+I55</f>
        <v>592</v>
      </c>
      <c r="N55" s="135">
        <f>F55+J55</f>
        <v>1441</v>
      </c>
      <c r="O55" s="135">
        <f>G55+K55</f>
        <v>179</v>
      </c>
    </row>
    <row r="56" spans="1:15" ht="21" customHeight="1">
      <c r="A56" s="139"/>
      <c r="B56" s="138" t="s">
        <v>126</v>
      </c>
      <c r="C56" s="137"/>
      <c r="D56" s="136">
        <v>259</v>
      </c>
      <c r="E56" s="135">
        <v>178</v>
      </c>
      <c r="F56" s="135">
        <f>SUM(D56:E56)</f>
        <v>437</v>
      </c>
      <c r="G56" s="135">
        <v>53</v>
      </c>
      <c r="H56" s="135">
        <v>0</v>
      </c>
      <c r="I56" s="135">
        <v>0</v>
      </c>
      <c r="J56" s="135">
        <v>0</v>
      </c>
      <c r="K56" s="135">
        <v>0</v>
      </c>
      <c r="L56" s="135">
        <f>D56+H56</f>
        <v>259</v>
      </c>
      <c r="M56" s="135">
        <f>E56+I56</f>
        <v>178</v>
      </c>
      <c r="N56" s="135">
        <f>F56+J56</f>
        <v>437</v>
      </c>
      <c r="O56" s="135">
        <f>G56+K56</f>
        <v>53</v>
      </c>
    </row>
    <row r="57" spans="1:15" ht="21" customHeight="1">
      <c r="A57" s="139"/>
      <c r="B57" s="138" t="s">
        <v>125</v>
      </c>
      <c r="C57" s="137"/>
      <c r="D57" s="136">
        <v>357</v>
      </c>
      <c r="E57" s="135">
        <v>267</v>
      </c>
      <c r="F57" s="135">
        <f>SUM(D57:E57)</f>
        <v>624</v>
      </c>
      <c r="G57" s="135">
        <v>106</v>
      </c>
      <c r="H57" s="135">
        <v>2</v>
      </c>
      <c r="I57" s="135">
        <v>0</v>
      </c>
      <c r="J57" s="135">
        <v>2</v>
      </c>
      <c r="K57" s="135">
        <v>0</v>
      </c>
      <c r="L57" s="135">
        <f>D57+H57</f>
        <v>359</v>
      </c>
      <c r="M57" s="135">
        <f>E57+I57</f>
        <v>267</v>
      </c>
      <c r="N57" s="135">
        <f>F57+J57</f>
        <v>626</v>
      </c>
      <c r="O57" s="135">
        <f>G57+K57</f>
        <v>106</v>
      </c>
    </row>
    <row r="58" spans="1:15" ht="21" customHeight="1">
      <c r="A58" s="139"/>
      <c r="B58" s="138" t="s">
        <v>124</v>
      </c>
      <c r="C58" s="137"/>
      <c r="D58" s="136">
        <v>317</v>
      </c>
      <c r="E58" s="135">
        <v>195</v>
      </c>
      <c r="F58" s="135">
        <f>SUM(D58:E58)</f>
        <v>512</v>
      </c>
      <c r="G58" s="135">
        <v>61</v>
      </c>
      <c r="H58" s="135">
        <v>0</v>
      </c>
      <c r="I58" s="135">
        <v>0</v>
      </c>
      <c r="J58" s="135">
        <v>0</v>
      </c>
      <c r="K58" s="135">
        <v>0</v>
      </c>
      <c r="L58" s="135">
        <f>D58+H58</f>
        <v>317</v>
      </c>
      <c r="M58" s="135">
        <f>E58+I58</f>
        <v>195</v>
      </c>
      <c r="N58" s="135">
        <f>F58+J58</f>
        <v>512</v>
      </c>
      <c r="O58" s="135">
        <f>G58+K58</f>
        <v>61</v>
      </c>
    </row>
    <row r="59" spans="1:15" ht="21" customHeight="1">
      <c r="A59" s="139"/>
      <c r="B59" s="138" t="s">
        <v>123</v>
      </c>
      <c r="C59" s="137"/>
      <c r="D59" s="136">
        <v>296</v>
      </c>
      <c r="E59" s="135">
        <v>236</v>
      </c>
      <c r="F59" s="135">
        <f>SUM(D59:E59)</f>
        <v>532</v>
      </c>
      <c r="G59" s="135">
        <v>40</v>
      </c>
      <c r="H59" s="135">
        <v>0</v>
      </c>
      <c r="I59" s="135">
        <v>0</v>
      </c>
      <c r="J59" s="135">
        <v>0</v>
      </c>
      <c r="K59" s="135">
        <v>0</v>
      </c>
      <c r="L59" s="135">
        <f>D59+H59</f>
        <v>296</v>
      </c>
      <c r="M59" s="135">
        <f>E59+I59</f>
        <v>236</v>
      </c>
      <c r="N59" s="135">
        <f>F59+J59</f>
        <v>532</v>
      </c>
      <c r="O59" s="135">
        <f>G59+K59</f>
        <v>40</v>
      </c>
    </row>
    <row r="60" spans="1:15" ht="21" customHeight="1">
      <c r="A60" s="139"/>
      <c r="B60" s="138" t="s">
        <v>122</v>
      </c>
      <c r="C60" s="137"/>
      <c r="D60" s="136">
        <v>173</v>
      </c>
      <c r="E60" s="135">
        <v>112</v>
      </c>
      <c r="F60" s="135">
        <f>SUM(D60:E60)</f>
        <v>285</v>
      </c>
      <c r="G60" s="135">
        <v>32</v>
      </c>
      <c r="H60" s="135">
        <v>0</v>
      </c>
      <c r="I60" s="135">
        <v>0</v>
      </c>
      <c r="J60" s="135">
        <v>0</v>
      </c>
      <c r="K60" s="135">
        <v>0</v>
      </c>
      <c r="L60" s="135">
        <f>D60+H60</f>
        <v>173</v>
      </c>
      <c r="M60" s="135">
        <f>E60+I60</f>
        <v>112</v>
      </c>
      <c r="N60" s="135">
        <f>F60+J60</f>
        <v>285</v>
      </c>
      <c r="O60" s="135">
        <f>G60+K60</f>
        <v>32</v>
      </c>
    </row>
    <row r="61" spans="1:15" ht="21" customHeight="1">
      <c r="A61" s="139"/>
      <c r="B61" s="138" t="s">
        <v>121</v>
      </c>
      <c r="C61" s="137"/>
      <c r="D61" s="136">
        <v>226</v>
      </c>
      <c r="E61" s="135">
        <v>164</v>
      </c>
      <c r="F61" s="135">
        <f>SUM(D61:E61)</f>
        <v>390</v>
      </c>
      <c r="G61" s="135">
        <v>56</v>
      </c>
      <c r="H61" s="135">
        <v>0</v>
      </c>
      <c r="I61" s="135">
        <v>0</v>
      </c>
      <c r="J61" s="135">
        <v>0</v>
      </c>
      <c r="K61" s="135">
        <v>0</v>
      </c>
      <c r="L61" s="135">
        <f>D61+H61</f>
        <v>226</v>
      </c>
      <c r="M61" s="135">
        <f>E61+I61</f>
        <v>164</v>
      </c>
      <c r="N61" s="135">
        <f>F61+J61</f>
        <v>390</v>
      </c>
      <c r="O61" s="135">
        <f>G61+K61</f>
        <v>56</v>
      </c>
    </row>
    <row r="62" spans="1:15" ht="21" customHeight="1">
      <c r="A62" s="139"/>
      <c r="B62" s="138" t="s">
        <v>120</v>
      </c>
      <c r="C62" s="137"/>
      <c r="D62" s="136">
        <v>237</v>
      </c>
      <c r="E62" s="135">
        <v>175</v>
      </c>
      <c r="F62" s="135">
        <v>412</v>
      </c>
      <c r="G62" s="135">
        <v>53</v>
      </c>
      <c r="H62" s="135">
        <v>0</v>
      </c>
      <c r="I62" s="135">
        <v>0</v>
      </c>
      <c r="J62" s="135">
        <v>0</v>
      </c>
      <c r="K62" s="135">
        <v>0</v>
      </c>
      <c r="L62" s="135">
        <f>D62+H62</f>
        <v>237</v>
      </c>
      <c r="M62" s="135">
        <f>E62+I62</f>
        <v>175</v>
      </c>
      <c r="N62" s="135">
        <f>F62+J62</f>
        <v>412</v>
      </c>
      <c r="O62" s="135">
        <f>G62+K62</f>
        <v>53</v>
      </c>
    </row>
    <row r="63" spans="1:15" ht="21" customHeight="1">
      <c r="A63" s="139"/>
      <c r="B63" s="138"/>
      <c r="C63" s="137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ht="21" customHeight="1">
      <c r="A64" s="139"/>
      <c r="B64" s="138"/>
      <c r="C64" s="137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21" customHeight="1">
      <c r="A65" s="134"/>
      <c r="B65" s="133"/>
      <c r="C65" s="132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</sheetData>
  <sheetProtection/>
  <mergeCells count="15">
    <mergeCell ref="A44:C44"/>
    <mergeCell ref="A9:C9"/>
    <mergeCell ref="A11:C11"/>
    <mergeCell ref="A13:C13"/>
    <mergeCell ref="A16:C16"/>
    <mergeCell ref="A20:C20"/>
    <mergeCell ref="A24:C24"/>
    <mergeCell ref="A37:C37"/>
    <mergeCell ref="A42:C42"/>
    <mergeCell ref="D3:G3"/>
    <mergeCell ref="H3:K3"/>
    <mergeCell ref="L3:O3"/>
    <mergeCell ref="D35:G35"/>
    <mergeCell ref="H35:K35"/>
    <mergeCell ref="L35:O35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paperSize="9" scale="70" r:id="rId1"/>
  <rowBreaks count="1" manualBreakCount="1">
    <brk id="3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75390625" defaultRowHeight="13.5"/>
  <cols>
    <col min="1" max="1" width="3.75390625" style="125" customWidth="1"/>
    <col min="2" max="2" width="15.25390625" style="125" customWidth="1"/>
    <col min="3" max="3" width="3.50390625" style="125" customWidth="1"/>
    <col min="4" max="8" width="8.375" style="125" customWidth="1"/>
    <col min="9" max="9" width="8.375" style="126" customWidth="1"/>
    <col min="10" max="12" width="8.375" style="125" customWidth="1"/>
    <col min="13" max="16384" width="10.75390625" style="125" customWidth="1"/>
  </cols>
  <sheetData>
    <row r="1" ht="17.25">
      <c r="A1" s="167" t="s">
        <v>186</v>
      </c>
    </row>
    <row r="2" ht="13.5" customHeight="1" thickBot="1"/>
    <row r="3" spans="1:12" ht="18" customHeight="1" thickTop="1">
      <c r="A3" s="156"/>
      <c r="B3" s="156"/>
      <c r="C3" s="155"/>
      <c r="D3" s="154" t="s">
        <v>158</v>
      </c>
      <c r="E3" s="154"/>
      <c r="F3" s="154"/>
      <c r="G3" s="154"/>
      <c r="H3" s="154"/>
      <c r="I3" s="154"/>
      <c r="J3" s="154"/>
      <c r="K3" s="154" t="s">
        <v>157</v>
      </c>
      <c r="L3" s="153"/>
    </row>
    <row r="4" spans="4:12" ht="18" customHeight="1">
      <c r="D4" s="149" t="s">
        <v>156</v>
      </c>
      <c r="E4" s="149"/>
      <c r="F4" s="149"/>
      <c r="G4" s="149"/>
      <c r="H4" s="149"/>
      <c r="I4" s="149"/>
      <c r="J4" s="149" t="s">
        <v>155</v>
      </c>
      <c r="K4" s="149" t="s">
        <v>154</v>
      </c>
      <c r="L4" s="148" t="s">
        <v>145</v>
      </c>
    </row>
    <row r="5" spans="4:12" ht="18" customHeight="1">
      <c r="D5" s="149" t="s">
        <v>153</v>
      </c>
      <c r="E5" s="149"/>
      <c r="F5" s="149"/>
      <c r="G5" s="149" t="s">
        <v>152</v>
      </c>
      <c r="H5" s="149"/>
      <c r="I5" s="149" t="s">
        <v>151</v>
      </c>
      <c r="J5" s="149"/>
      <c r="K5" s="149"/>
      <c r="L5" s="148"/>
    </row>
    <row r="6" spans="1:12" ht="18" customHeight="1">
      <c r="A6" s="166"/>
      <c r="B6" s="166"/>
      <c r="C6" s="166"/>
      <c r="D6" s="151" t="s">
        <v>150</v>
      </c>
      <c r="E6" s="151" t="s">
        <v>149</v>
      </c>
      <c r="F6" s="151" t="s">
        <v>148</v>
      </c>
      <c r="G6" s="151" t="s">
        <v>147</v>
      </c>
      <c r="H6" s="151" t="s">
        <v>146</v>
      </c>
      <c r="I6" s="150"/>
      <c r="J6" s="149"/>
      <c r="K6" s="149"/>
      <c r="L6" s="148" t="s">
        <v>145</v>
      </c>
    </row>
    <row r="7" spans="1:12" ht="18" customHeight="1">
      <c r="A7" s="165"/>
      <c r="B7" s="164" t="s">
        <v>185</v>
      </c>
      <c r="C7" s="163"/>
      <c r="D7" s="147">
        <f>SUM(D8:D9)</f>
        <v>871</v>
      </c>
      <c r="E7" s="145">
        <f>SUM(E8:E9)</f>
        <v>1462</v>
      </c>
      <c r="F7" s="145">
        <f>SUM(F8:F9)</f>
        <v>27</v>
      </c>
      <c r="G7" s="145">
        <f>SUM(G8:G9)</f>
        <v>1409</v>
      </c>
      <c r="H7" s="145">
        <f>SUM(H8:H9)</f>
        <v>951</v>
      </c>
      <c r="I7" s="146">
        <f>SUM(I8:I9)</f>
        <v>2360</v>
      </c>
      <c r="J7" s="145">
        <f>SUM(J8:J9)</f>
        <v>2305</v>
      </c>
      <c r="K7" s="145">
        <f>SUM(K8:K9)</f>
        <v>179</v>
      </c>
      <c r="L7" s="145">
        <f>SUM(L8:L9)</f>
        <v>175</v>
      </c>
    </row>
    <row r="8" spans="1:12" ht="18" customHeight="1">
      <c r="A8" s="139"/>
      <c r="B8" s="138" t="s">
        <v>184</v>
      </c>
      <c r="C8" s="137"/>
      <c r="D8" s="136">
        <f>SUM(D55:D66)</f>
        <v>702</v>
      </c>
      <c r="E8" s="135">
        <f>SUM(E55:E66)</f>
        <v>1167</v>
      </c>
      <c r="F8" s="135">
        <f>SUM(F55:F66)</f>
        <v>21</v>
      </c>
      <c r="G8" s="135">
        <f>SUM(G55:G66)</f>
        <v>1144</v>
      </c>
      <c r="H8" s="135">
        <f>SUM(H55:H66)</f>
        <v>746</v>
      </c>
      <c r="I8" s="141">
        <f>SUM(I55:I66)</f>
        <v>1890</v>
      </c>
      <c r="J8" s="135">
        <f>SUM(J55:J66)</f>
        <v>1845</v>
      </c>
      <c r="K8" s="135">
        <f>SUM(K55:K66)</f>
        <v>139</v>
      </c>
      <c r="L8" s="135">
        <f>SUM(L55:L66)</f>
        <v>136</v>
      </c>
    </row>
    <row r="9" spans="1:12" ht="18" customHeight="1">
      <c r="A9" s="139"/>
      <c r="B9" s="138" t="s">
        <v>183</v>
      </c>
      <c r="C9" s="137"/>
      <c r="D9" s="136">
        <f>SUM(D11:D53)/2</f>
        <v>169</v>
      </c>
      <c r="E9" s="135">
        <f>SUM(E11:E53)/2</f>
        <v>295</v>
      </c>
      <c r="F9" s="135">
        <f>SUM(F11:F53)/2</f>
        <v>6</v>
      </c>
      <c r="G9" s="135">
        <f>SUM(G11:G53)/2</f>
        <v>265</v>
      </c>
      <c r="H9" s="135">
        <f>SUM(H11:H53)/2</f>
        <v>205</v>
      </c>
      <c r="I9" s="141">
        <f>SUM(I11:I53)/2</f>
        <v>470</v>
      </c>
      <c r="J9" s="135">
        <f>SUM(J11:J53)/2</f>
        <v>460</v>
      </c>
      <c r="K9" s="135">
        <f>SUM(K11:K53)/2</f>
        <v>40</v>
      </c>
      <c r="L9" s="135">
        <f>SUM(L11:L53)/2</f>
        <v>39</v>
      </c>
    </row>
    <row r="10" spans="1:12" ht="18" customHeight="1">
      <c r="A10" s="139"/>
      <c r="B10" s="162"/>
      <c r="C10" s="161"/>
      <c r="D10" s="136"/>
      <c r="E10" s="135"/>
      <c r="F10" s="135"/>
      <c r="G10" s="135"/>
      <c r="H10" s="135"/>
      <c r="I10" s="141"/>
      <c r="J10" s="135"/>
      <c r="K10" s="135"/>
      <c r="L10" s="135"/>
    </row>
    <row r="11" spans="1:12" ht="18" customHeight="1">
      <c r="A11" s="144" t="s">
        <v>182</v>
      </c>
      <c r="B11" s="144"/>
      <c r="C11" s="143"/>
      <c r="D11" s="136">
        <f>SUM(D12:D12)</f>
        <v>16</v>
      </c>
      <c r="E11" s="135">
        <f>SUM(E12:E12)</f>
        <v>27</v>
      </c>
      <c r="F11" s="135">
        <f>SUM(F12:F12)</f>
        <v>0</v>
      </c>
      <c r="G11" s="135">
        <f>SUM(G12:G12)</f>
        <v>22</v>
      </c>
      <c r="H11" s="135">
        <f>SUM(H12:H12)</f>
        <v>21</v>
      </c>
      <c r="I11" s="135">
        <f>SUM(I12:I12)</f>
        <v>43</v>
      </c>
      <c r="J11" s="135">
        <f>SUM(J12:J12)</f>
        <v>42</v>
      </c>
      <c r="K11" s="135">
        <f>SUM(K12:K12)</f>
        <v>3</v>
      </c>
      <c r="L11" s="135">
        <f>SUM(L12:L12)</f>
        <v>3</v>
      </c>
    </row>
    <row r="12" spans="1:12" ht="18" customHeight="1">
      <c r="A12" s="139"/>
      <c r="B12" s="138" t="s">
        <v>181</v>
      </c>
      <c r="C12" s="137"/>
      <c r="D12" s="136">
        <v>16</v>
      </c>
      <c r="E12" s="135">
        <v>27</v>
      </c>
      <c r="F12" s="135">
        <v>0</v>
      </c>
      <c r="G12" s="135">
        <v>22</v>
      </c>
      <c r="H12" s="135">
        <v>21</v>
      </c>
      <c r="I12" s="135">
        <v>43</v>
      </c>
      <c r="J12" s="135">
        <v>42</v>
      </c>
      <c r="K12" s="135">
        <v>3</v>
      </c>
      <c r="L12" s="135">
        <v>3</v>
      </c>
    </row>
    <row r="13" spans="1:12" ht="18" customHeight="1">
      <c r="A13" s="144" t="s">
        <v>180</v>
      </c>
      <c r="B13" s="144"/>
      <c r="C13" s="143"/>
      <c r="D13" s="136">
        <f>SUM(D14:D14)</f>
        <v>11</v>
      </c>
      <c r="E13" s="135">
        <f>SUM(E14:E14)</f>
        <v>19</v>
      </c>
      <c r="F13" s="135">
        <f>SUM(F14:F14)</f>
        <v>0</v>
      </c>
      <c r="G13" s="135">
        <f>SUM(G14:G14)</f>
        <v>13</v>
      </c>
      <c r="H13" s="135">
        <f>SUM(H14:H14)</f>
        <v>17</v>
      </c>
      <c r="I13" s="135">
        <f>SUM(I14:I14)</f>
        <v>30</v>
      </c>
      <c r="J13" s="135">
        <f>SUM(J14:J14)</f>
        <v>29</v>
      </c>
      <c r="K13" s="135">
        <f>SUM(K14:K14)</f>
        <v>2</v>
      </c>
      <c r="L13" s="135">
        <f>SUM(L14:L14)</f>
        <v>2</v>
      </c>
    </row>
    <row r="14" spans="1:12" ht="18" customHeight="1">
      <c r="A14" s="139"/>
      <c r="B14" s="138" t="s">
        <v>179</v>
      </c>
      <c r="C14" s="137"/>
      <c r="D14" s="136">
        <v>11</v>
      </c>
      <c r="E14" s="135">
        <v>19</v>
      </c>
      <c r="F14" s="135">
        <v>0</v>
      </c>
      <c r="G14" s="135">
        <v>13</v>
      </c>
      <c r="H14" s="135">
        <v>17</v>
      </c>
      <c r="I14" s="135">
        <v>30</v>
      </c>
      <c r="J14" s="135">
        <v>29</v>
      </c>
      <c r="K14" s="135">
        <v>2</v>
      </c>
      <c r="L14" s="135">
        <v>2</v>
      </c>
    </row>
    <row r="15" spans="1:12" ht="18" customHeight="1">
      <c r="A15" s="144" t="s">
        <v>178</v>
      </c>
      <c r="B15" s="144"/>
      <c r="C15" s="143"/>
      <c r="D15" s="136">
        <f>SUM(D16:D17)</f>
        <v>17</v>
      </c>
      <c r="E15" s="135">
        <f>SUM(E16:E17)</f>
        <v>32</v>
      </c>
      <c r="F15" s="135">
        <f>SUM(F16:F17)</f>
        <v>2</v>
      </c>
      <c r="G15" s="135">
        <f>SUM(G16:G17)</f>
        <v>29</v>
      </c>
      <c r="H15" s="135">
        <f>SUM(H16:H17)</f>
        <v>22</v>
      </c>
      <c r="I15" s="135">
        <f>SUM(I16:I17)</f>
        <v>51</v>
      </c>
      <c r="J15" s="135">
        <f>SUM(J16:J17)</f>
        <v>50</v>
      </c>
      <c r="K15" s="135">
        <f>SUM(K16:K17)</f>
        <v>4</v>
      </c>
      <c r="L15" s="135">
        <f>SUM(L16:L17)</f>
        <v>4</v>
      </c>
    </row>
    <row r="16" spans="1:12" ht="18" customHeight="1">
      <c r="A16" s="139"/>
      <c r="B16" s="138" t="s">
        <v>177</v>
      </c>
      <c r="C16" s="137"/>
      <c r="D16" s="136">
        <v>7</v>
      </c>
      <c r="E16" s="135">
        <v>20</v>
      </c>
      <c r="F16" s="135">
        <v>0</v>
      </c>
      <c r="G16" s="135">
        <v>16</v>
      </c>
      <c r="H16" s="135">
        <v>11</v>
      </c>
      <c r="I16" s="135">
        <v>27</v>
      </c>
      <c r="J16" s="135">
        <v>26</v>
      </c>
      <c r="K16" s="135">
        <v>3</v>
      </c>
      <c r="L16" s="135">
        <v>3</v>
      </c>
    </row>
    <row r="17" spans="1:12" ht="18" customHeight="1">
      <c r="A17" s="139"/>
      <c r="B17" s="138" t="s">
        <v>176</v>
      </c>
      <c r="C17" s="137"/>
      <c r="D17" s="136">
        <v>10</v>
      </c>
      <c r="E17" s="135">
        <v>12</v>
      </c>
      <c r="F17" s="135">
        <v>2</v>
      </c>
      <c r="G17" s="135">
        <v>13</v>
      </c>
      <c r="H17" s="135">
        <v>11</v>
      </c>
      <c r="I17" s="135">
        <v>24</v>
      </c>
      <c r="J17" s="135">
        <v>24</v>
      </c>
      <c r="K17" s="135">
        <v>1</v>
      </c>
      <c r="L17" s="135">
        <v>1</v>
      </c>
    </row>
    <row r="18" spans="1:12" ht="18" customHeight="1">
      <c r="A18" s="144" t="s">
        <v>175</v>
      </c>
      <c r="B18" s="144"/>
      <c r="C18" s="143"/>
      <c r="D18" s="136">
        <f>SUM(D19:D21)</f>
        <v>9</v>
      </c>
      <c r="E18" s="135">
        <f>SUM(E19:E21)</f>
        <v>19</v>
      </c>
      <c r="F18" s="135">
        <f>SUM(F19:F21)</f>
        <v>1</v>
      </c>
      <c r="G18" s="135">
        <f>SUM(G19:G21)</f>
        <v>16</v>
      </c>
      <c r="H18" s="135">
        <f>SUM(H19:H21)</f>
        <v>13</v>
      </c>
      <c r="I18" s="141">
        <f>SUM(D18:H18)/2</f>
        <v>29</v>
      </c>
      <c r="J18" s="135">
        <f>SUM(J19:J21)</f>
        <v>28</v>
      </c>
      <c r="K18" s="135">
        <f>SUM(K19:K21)</f>
        <v>3</v>
      </c>
      <c r="L18" s="135">
        <f>SUM(L19:L21)</f>
        <v>2</v>
      </c>
    </row>
    <row r="19" spans="1:12" ht="18" customHeight="1">
      <c r="A19" s="139"/>
      <c r="B19" s="138" t="s">
        <v>174</v>
      </c>
      <c r="C19" s="137"/>
      <c r="D19" s="136">
        <v>6</v>
      </c>
      <c r="E19" s="135">
        <v>17</v>
      </c>
      <c r="F19" s="135">
        <v>1</v>
      </c>
      <c r="G19" s="135">
        <v>13</v>
      </c>
      <c r="H19" s="135">
        <v>11</v>
      </c>
      <c r="I19" s="135">
        <v>24</v>
      </c>
      <c r="J19" s="135">
        <v>23</v>
      </c>
      <c r="K19" s="135">
        <v>3</v>
      </c>
      <c r="L19" s="135">
        <v>2</v>
      </c>
    </row>
    <row r="20" spans="1:12" ht="18" customHeight="1">
      <c r="A20" s="139"/>
      <c r="B20" s="138" t="s">
        <v>173</v>
      </c>
      <c r="C20" s="137"/>
      <c r="D20" s="136">
        <v>2</v>
      </c>
      <c r="E20" s="135">
        <v>1</v>
      </c>
      <c r="F20" s="135">
        <v>0</v>
      </c>
      <c r="G20" s="135">
        <v>2</v>
      </c>
      <c r="H20" s="135">
        <v>1</v>
      </c>
      <c r="I20" s="135">
        <v>3</v>
      </c>
      <c r="J20" s="135">
        <v>3</v>
      </c>
      <c r="K20" s="135">
        <v>0</v>
      </c>
      <c r="L20" s="135">
        <v>0</v>
      </c>
    </row>
    <row r="21" spans="1:12" ht="18" customHeight="1">
      <c r="A21" s="139"/>
      <c r="B21" s="138" t="s">
        <v>172</v>
      </c>
      <c r="C21" s="137"/>
      <c r="D21" s="136">
        <v>1</v>
      </c>
      <c r="E21" s="135">
        <v>1</v>
      </c>
      <c r="F21" s="135">
        <v>0</v>
      </c>
      <c r="G21" s="135">
        <v>1</v>
      </c>
      <c r="H21" s="135">
        <v>1</v>
      </c>
      <c r="I21" s="135">
        <v>2</v>
      </c>
      <c r="J21" s="135">
        <v>2</v>
      </c>
      <c r="K21" s="135">
        <v>0</v>
      </c>
      <c r="L21" s="135">
        <v>0</v>
      </c>
    </row>
    <row r="22" spans="1:12" ht="18" customHeight="1">
      <c r="A22" s="144" t="s">
        <v>171</v>
      </c>
      <c r="B22" s="144"/>
      <c r="C22" s="143"/>
      <c r="D22" s="136">
        <f>SUM(D23:D25)</f>
        <v>13</v>
      </c>
      <c r="E22" s="135">
        <f>SUM(E23:E25)</f>
        <v>21</v>
      </c>
      <c r="F22" s="135">
        <f>SUM(F23:F25)</f>
        <v>1</v>
      </c>
      <c r="G22" s="135">
        <f>SUM(G23:G25)</f>
        <v>20</v>
      </c>
      <c r="H22" s="135">
        <f>SUM(H23:H25)</f>
        <v>15</v>
      </c>
      <c r="I22" s="141">
        <f>SUM(D22:H22)/2</f>
        <v>35</v>
      </c>
      <c r="J22" s="135">
        <f>SUM(J23:J25)</f>
        <v>33</v>
      </c>
      <c r="K22" s="135">
        <f>SUM(K23:K25)</f>
        <v>0</v>
      </c>
      <c r="L22" s="135">
        <f>SUM(L23:L25)</f>
        <v>0</v>
      </c>
    </row>
    <row r="23" spans="1:12" ht="18" customHeight="1">
      <c r="A23" s="139"/>
      <c r="B23" s="138" t="s">
        <v>170</v>
      </c>
      <c r="C23" s="137"/>
      <c r="D23" s="136">
        <v>8</v>
      </c>
      <c r="E23" s="135">
        <v>5</v>
      </c>
      <c r="F23" s="135">
        <v>0</v>
      </c>
      <c r="G23" s="135">
        <v>8</v>
      </c>
      <c r="H23" s="135">
        <v>5</v>
      </c>
      <c r="I23" s="135">
        <v>13</v>
      </c>
      <c r="J23" s="135">
        <v>13</v>
      </c>
      <c r="K23" s="135">
        <v>0</v>
      </c>
      <c r="L23" s="135">
        <v>0</v>
      </c>
    </row>
    <row r="24" spans="1:12" ht="18" customHeight="1">
      <c r="A24" s="139"/>
      <c r="B24" s="138" t="s">
        <v>169</v>
      </c>
      <c r="C24" s="137"/>
      <c r="D24" s="136">
        <v>0</v>
      </c>
      <c r="E24" s="135">
        <v>1</v>
      </c>
      <c r="F24" s="135">
        <v>0</v>
      </c>
      <c r="G24" s="135">
        <v>1</v>
      </c>
      <c r="H24" s="135">
        <v>0</v>
      </c>
      <c r="I24" s="135">
        <v>1</v>
      </c>
      <c r="J24" s="135">
        <v>1</v>
      </c>
      <c r="K24" s="135">
        <v>0</v>
      </c>
      <c r="L24" s="135">
        <v>0</v>
      </c>
    </row>
    <row r="25" spans="1:12" ht="18" customHeight="1">
      <c r="A25" s="139"/>
      <c r="B25" s="138" t="s">
        <v>168</v>
      </c>
      <c r="C25" s="137"/>
      <c r="D25" s="136">
        <v>5</v>
      </c>
      <c r="E25" s="135">
        <v>15</v>
      </c>
      <c r="F25" s="135">
        <v>1</v>
      </c>
      <c r="G25" s="135">
        <v>11</v>
      </c>
      <c r="H25" s="135">
        <v>10</v>
      </c>
      <c r="I25" s="135">
        <v>21</v>
      </c>
      <c r="J25" s="135">
        <v>19</v>
      </c>
      <c r="K25" s="135">
        <v>0</v>
      </c>
      <c r="L25" s="135">
        <v>0</v>
      </c>
    </row>
    <row r="26" spans="1:12" ht="18" customHeight="1">
      <c r="A26" s="144" t="s">
        <v>167</v>
      </c>
      <c r="B26" s="144"/>
      <c r="C26" s="143"/>
      <c r="D26" s="136">
        <f>SUM(D27:D33)</f>
        <v>27</v>
      </c>
      <c r="E26" s="135">
        <f>SUM(E27:E33)</f>
        <v>42</v>
      </c>
      <c r="F26" s="135">
        <f>SUM(F27:F33)</f>
        <v>0</v>
      </c>
      <c r="G26" s="135">
        <f>SUM(G27:G33)</f>
        <v>42</v>
      </c>
      <c r="H26" s="135">
        <f>SUM(H27:H33)</f>
        <v>27</v>
      </c>
      <c r="I26" s="141">
        <f>SUM(D26:H26)/2</f>
        <v>69</v>
      </c>
      <c r="J26" s="135">
        <f>SUM(J27:J33)</f>
        <v>68</v>
      </c>
      <c r="K26" s="135">
        <f>SUM(K27:K33)</f>
        <v>6</v>
      </c>
      <c r="L26" s="135">
        <f>SUM(L27:L33)</f>
        <v>6</v>
      </c>
    </row>
    <row r="27" spans="1:12" ht="18" customHeight="1">
      <c r="A27" s="139"/>
      <c r="B27" s="138" t="s">
        <v>166</v>
      </c>
      <c r="C27" s="137"/>
      <c r="D27" s="136">
        <v>7</v>
      </c>
      <c r="E27" s="135">
        <v>10</v>
      </c>
      <c r="F27" s="135">
        <v>0</v>
      </c>
      <c r="G27" s="135">
        <v>9</v>
      </c>
      <c r="H27" s="135">
        <v>8</v>
      </c>
      <c r="I27" s="135">
        <v>17</v>
      </c>
      <c r="J27" s="135">
        <v>17</v>
      </c>
      <c r="K27" s="135">
        <v>1</v>
      </c>
      <c r="L27" s="135">
        <v>1</v>
      </c>
    </row>
    <row r="28" spans="1:12" ht="18" customHeight="1">
      <c r="A28" s="139"/>
      <c r="B28" s="138" t="s">
        <v>165</v>
      </c>
      <c r="C28" s="137"/>
      <c r="D28" s="136">
        <v>4</v>
      </c>
      <c r="E28" s="135">
        <v>11</v>
      </c>
      <c r="F28" s="135">
        <v>0</v>
      </c>
      <c r="G28" s="135">
        <v>10</v>
      </c>
      <c r="H28" s="135">
        <v>5</v>
      </c>
      <c r="I28" s="135">
        <v>15</v>
      </c>
      <c r="J28" s="135">
        <v>14</v>
      </c>
      <c r="K28" s="135">
        <v>2</v>
      </c>
      <c r="L28" s="135">
        <v>2</v>
      </c>
    </row>
    <row r="29" spans="1:12" ht="18" customHeight="1">
      <c r="A29" s="139"/>
      <c r="B29" s="138" t="s">
        <v>164</v>
      </c>
      <c r="C29" s="137"/>
      <c r="D29" s="136">
        <v>5</v>
      </c>
      <c r="E29" s="135">
        <v>2</v>
      </c>
      <c r="F29" s="135">
        <v>0</v>
      </c>
      <c r="G29" s="135">
        <v>5</v>
      </c>
      <c r="H29" s="135">
        <v>2</v>
      </c>
      <c r="I29" s="135">
        <v>7</v>
      </c>
      <c r="J29" s="135">
        <v>7</v>
      </c>
      <c r="K29" s="135">
        <v>1</v>
      </c>
      <c r="L29" s="135">
        <v>1</v>
      </c>
    </row>
    <row r="30" spans="1:12" ht="18" customHeight="1">
      <c r="A30" s="139"/>
      <c r="B30" s="138" t="s">
        <v>163</v>
      </c>
      <c r="C30" s="137"/>
      <c r="D30" s="136">
        <v>5</v>
      </c>
      <c r="E30" s="135">
        <v>9</v>
      </c>
      <c r="F30" s="135">
        <v>0</v>
      </c>
      <c r="G30" s="135">
        <v>6</v>
      </c>
      <c r="H30" s="135">
        <v>8</v>
      </c>
      <c r="I30" s="135">
        <v>14</v>
      </c>
      <c r="J30" s="135">
        <v>14</v>
      </c>
      <c r="K30" s="135">
        <v>1</v>
      </c>
      <c r="L30" s="135">
        <v>1</v>
      </c>
    </row>
    <row r="31" spans="1:12" ht="18" customHeight="1">
      <c r="A31" s="139"/>
      <c r="B31" s="138" t="s">
        <v>162</v>
      </c>
      <c r="C31" s="137"/>
      <c r="D31" s="136">
        <v>4</v>
      </c>
      <c r="E31" s="135">
        <v>4</v>
      </c>
      <c r="F31" s="135">
        <v>0</v>
      </c>
      <c r="G31" s="135">
        <v>7</v>
      </c>
      <c r="H31" s="135">
        <v>1</v>
      </c>
      <c r="I31" s="135">
        <v>8</v>
      </c>
      <c r="J31" s="135">
        <v>8</v>
      </c>
      <c r="K31" s="135">
        <v>1</v>
      </c>
      <c r="L31" s="135">
        <v>1</v>
      </c>
    </row>
    <row r="32" spans="1:12" ht="18" customHeight="1">
      <c r="A32" s="139"/>
      <c r="B32" s="138" t="s">
        <v>161</v>
      </c>
      <c r="C32" s="137"/>
      <c r="D32" s="136">
        <v>1</v>
      </c>
      <c r="E32" s="135">
        <v>3</v>
      </c>
      <c r="F32" s="135">
        <v>0</v>
      </c>
      <c r="G32" s="135">
        <v>3</v>
      </c>
      <c r="H32" s="135">
        <v>1</v>
      </c>
      <c r="I32" s="135">
        <v>4</v>
      </c>
      <c r="J32" s="135">
        <v>4</v>
      </c>
      <c r="K32" s="135">
        <v>0</v>
      </c>
      <c r="L32" s="135">
        <v>0</v>
      </c>
    </row>
    <row r="33" spans="1:12" ht="18" customHeight="1">
      <c r="A33" s="134"/>
      <c r="B33" s="133" t="s">
        <v>160</v>
      </c>
      <c r="C33" s="132"/>
      <c r="D33" s="160">
        <v>1</v>
      </c>
      <c r="E33" s="131">
        <v>3</v>
      </c>
      <c r="F33" s="131">
        <v>0</v>
      </c>
      <c r="G33" s="131">
        <v>2</v>
      </c>
      <c r="H33" s="131">
        <v>2</v>
      </c>
      <c r="I33" s="131">
        <v>4</v>
      </c>
      <c r="J33" s="131">
        <v>4</v>
      </c>
      <c r="K33" s="131">
        <v>0</v>
      </c>
      <c r="L33" s="131">
        <v>0</v>
      </c>
    </row>
    <row r="34" ht="14.25" customHeight="1"/>
    <row r="35" spans="4:12" ht="17.25" customHeight="1">
      <c r="D35" s="127"/>
      <c r="E35" s="159"/>
      <c r="F35" s="127"/>
      <c r="G35" s="127"/>
      <c r="H35" s="127"/>
      <c r="I35" s="128"/>
      <c r="J35" s="127"/>
      <c r="K35" s="159"/>
      <c r="L35" s="127"/>
    </row>
    <row r="36" spans="4:12" ht="13.5" customHeight="1" thickBot="1">
      <c r="D36" s="127"/>
      <c r="E36" s="159"/>
      <c r="F36" s="127"/>
      <c r="G36" s="127"/>
      <c r="H36" s="127"/>
      <c r="I36" s="158" t="s">
        <v>159</v>
      </c>
      <c r="J36" s="157"/>
      <c r="K36" s="157"/>
      <c r="L36" s="157"/>
    </row>
    <row r="37" spans="1:12" ht="18" customHeight="1" thickTop="1">
      <c r="A37" s="156"/>
      <c r="B37" s="156"/>
      <c r="C37" s="155"/>
      <c r="D37" s="154" t="s">
        <v>158</v>
      </c>
      <c r="E37" s="154"/>
      <c r="F37" s="154"/>
      <c r="G37" s="154"/>
      <c r="H37" s="154"/>
      <c r="I37" s="154"/>
      <c r="J37" s="154"/>
      <c r="K37" s="154" t="s">
        <v>157</v>
      </c>
      <c r="L37" s="153"/>
    </row>
    <row r="38" spans="4:12" ht="18" customHeight="1">
      <c r="D38" s="149" t="s">
        <v>156</v>
      </c>
      <c r="E38" s="149"/>
      <c r="F38" s="149"/>
      <c r="G38" s="149"/>
      <c r="H38" s="149"/>
      <c r="I38" s="149"/>
      <c r="J38" s="149" t="s">
        <v>155</v>
      </c>
      <c r="K38" s="149" t="s">
        <v>154</v>
      </c>
      <c r="L38" s="148" t="s">
        <v>145</v>
      </c>
    </row>
    <row r="39" spans="4:12" ht="18" customHeight="1">
      <c r="D39" s="149" t="s">
        <v>153</v>
      </c>
      <c r="E39" s="149"/>
      <c r="F39" s="149"/>
      <c r="G39" s="149" t="s">
        <v>152</v>
      </c>
      <c r="H39" s="149"/>
      <c r="I39" s="149" t="s">
        <v>151</v>
      </c>
      <c r="J39" s="149"/>
      <c r="K39" s="149"/>
      <c r="L39" s="148"/>
    </row>
    <row r="40" spans="1:12" ht="18" customHeight="1">
      <c r="A40" s="152"/>
      <c r="B40" s="152"/>
      <c r="C40" s="152"/>
      <c r="D40" s="151" t="s">
        <v>150</v>
      </c>
      <c r="E40" s="151" t="s">
        <v>149</v>
      </c>
      <c r="F40" s="151" t="s">
        <v>148</v>
      </c>
      <c r="G40" s="151" t="s">
        <v>147</v>
      </c>
      <c r="H40" s="151" t="s">
        <v>146</v>
      </c>
      <c r="I40" s="150"/>
      <c r="J40" s="149"/>
      <c r="K40" s="149"/>
      <c r="L40" s="148" t="s">
        <v>145</v>
      </c>
    </row>
    <row r="41" spans="1:12" ht="18" customHeight="1">
      <c r="A41" s="144" t="s">
        <v>144</v>
      </c>
      <c r="B41" s="144"/>
      <c r="C41" s="143"/>
      <c r="D41" s="147">
        <f>SUM(D42:D45)</f>
        <v>19</v>
      </c>
      <c r="E41" s="145">
        <f>SUM(E42:E45)</f>
        <v>28</v>
      </c>
      <c r="F41" s="145">
        <f>SUM(F42:F45)</f>
        <v>0</v>
      </c>
      <c r="G41" s="145">
        <f>SUM(G42:G45)</f>
        <v>28</v>
      </c>
      <c r="H41" s="145">
        <f>SUM(H42:H45)</f>
        <v>19</v>
      </c>
      <c r="I41" s="146">
        <f>SUM(D41:H41)/2</f>
        <v>47</v>
      </c>
      <c r="J41" s="145">
        <f>SUM(J42:J45)</f>
        <v>47</v>
      </c>
      <c r="K41" s="145">
        <f>SUM(K42:K45)</f>
        <v>3</v>
      </c>
      <c r="L41" s="145">
        <f>SUM(L42:L45)</f>
        <v>3</v>
      </c>
    </row>
    <row r="42" spans="1:12" ht="18" customHeight="1">
      <c r="A42" s="139"/>
      <c r="B42" s="138" t="s">
        <v>143</v>
      </c>
      <c r="C42" s="137"/>
      <c r="D42" s="136">
        <v>3</v>
      </c>
      <c r="E42" s="135">
        <v>0</v>
      </c>
      <c r="F42" s="135">
        <v>0</v>
      </c>
      <c r="G42" s="135">
        <v>3</v>
      </c>
      <c r="H42" s="135">
        <v>0</v>
      </c>
      <c r="I42" s="135">
        <v>3</v>
      </c>
      <c r="J42" s="135">
        <v>3</v>
      </c>
      <c r="K42" s="135">
        <v>1</v>
      </c>
      <c r="L42" s="135">
        <v>1</v>
      </c>
    </row>
    <row r="43" spans="1:12" ht="18" customHeight="1">
      <c r="A43" s="139"/>
      <c r="B43" s="138" t="s">
        <v>142</v>
      </c>
      <c r="C43" s="137"/>
      <c r="D43" s="136">
        <v>3</v>
      </c>
      <c r="E43" s="135">
        <v>0</v>
      </c>
      <c r="F43" s="135">
        <v>0</v>
      </c>
      <c r="G43" s="135">
        <v>1</v>
      </c>
      <c r="H43" s="135">
        <v>2</v>
      </c>
      <c r="I43" s="135">
        <v>3</v>
      </c>
      <c r="J43" s="135">
        <v>3</v>
      </c>
      <c r="K43" s="135">
        <v>0</v>
      </c>
      <c r="L43" s="135">
        <v>0</v>
      </c>
    </row>
    <row r="44" spans="1:12" ht="18" customHeight="1">
      <c r="A44" s="139"/>
      <c r="B44" s="138" t="s">
        <v>141</v>
      </c>
      <c r="C44" s="137"/>
      <c r="D44" s="136">
        <v>3</v>
      </c>
      <c r="E44" s="135">
        <v>8</v>
      </c>
      <c r="F44" s="135">
        <v>0</v>
      </c>
      <c r="G44" s="135">
        <v>7</v>
      </c>
      <c r="H44" s="135">
        <v>4</v>
      </c>
      <c r="I44" s="135">
        <v>11</v>
      </c>
      <c r="J44" s="135">
        <v>11</v>
      </c>
      <c r="K44" s="135">
        <v>0</v>
      </c>
      <c r="L44" s="135">
        <v>0</v>
      </c>
    </row>
    <row r="45" spans="1:12" ht="18" customHeight="1">
      <c r="A45" s="139"/>
      <c r="B45" s="138" t="s">
        <v>140</v>
      </c>
      <c r="C45" s="137"/>
      <c r="D45" s="136">
        <v>10</v>
      </c>
      <c r="E45" s="135">
        <v>20</v>
      </c>
      <c r="F45" s="135">
        <v>0</v>
      </c>
      <c r="G45" s="135">
        <v>17</v>
      </c>
      <c r="H45" s="135">
        <v>13</v>
      </c>
      <c r="I45" s="135">
        <v>30</v>
      </c>
      <c r="J45" s="135">
        <v>30</v>
      </c>
      <c r="K45" s="135">
        <v>2</v>
      </c>
      <c r="L45" s="135">
        <v>2</v>
      </c>
    </row>
    <row r="46" spans="1:12" ht="18" customHeight="1">
      <c r="A46" s="144" t="s">
        <v>139</v>
      </c>
      <c r="B46" s="144"/>
      <c r="C46" s="143"/>
      <c r="D46" s="136">
        <f>SUM(D47:D47)</f>
        <v>18</v>
      </c>
      <c r="E46" s="135">
        <f>SUM(E47:E47)</f>
        <v>36</v>
      </c>
      <c r="F46" s="135">
        <f>SUM(F47:F47)</f>
        <v>0</v>
      </c>
      <c r="G46" s="135">
        <f>SUM(G47:G47)</f>
        <v>32</v>
      </c>
      <c r="H46" s="135">
        <f>SUM(H47:H47)</f>
        <v>22</v>
      </c>
      <c r="I46" s="141">
        <f>SUM(D46:H46)/2</f>
        <v>54</v>
      </c>
      <c r="J46" s="135">
        <f>SUM(J47:J47)</f>
        <v>51</v>
      </c>
      <c r="K46" s="135">
        <f>SUM(K47:K47)</f>
        <v>7</v>
      </c>
      <c r="L46" s="135">
        <f>SUM(L47:L47)</f>
        <v>7</v>
      </c>
    </row>
    <row r="47" spans="1:12" ht="18" customHeight="1">
      <c r="A47" s="139"/>
      <c r="B47" s="138" t="s">
        <v>138</v>
      </c>
      <c r="C47" s="137"/>
      <c r="D47" s="136">
        <v>18</v>
      </c>
      <c r="E47" s="135">
        <v>36</v>
      </c>
      <c r="F47" s="135">
        <v>0</v>
      </c>
      <c r="G47" s="135">
        <v>32</v>
      </c>
      <c r="H47" s="135">
        <v>22</v>
      </c>
      <c r="I47" s="135">
        <v>54</v>
      </c>
      <c r="J47" s="135">
        <v>51</v>
      </c>
      <c r="K47" s="135">
        <v>7</v>
      </c>
      <c r="L47" s="135">
        <v>7</v>
      </c>
    </row>
    <row r="48" spans="1:12" ht="18" customHeight="1">
      <c r="A48" s="144" t="s">
        <v>137</v>
      </c>
      <c r="B48" s="144"/>
      <c r="C48" s="143"/>
      <c r="D48" s="136">
        <f>SUM(D49:D53)</f>
        <v>39</v>
      </c>
      <c r="E48" s="135">
        <f>SUM(E49:E53)</f>
        <v>71</v>
      </c>
      <c r="F48" s="135">
        <f>SUM(F49:F53)</f>
        <v>2</v>
      </c>
      <c r="G48" s="135">
        <f>SUM(G49:G53)</f>
        <v>63</v>
      </c>
      <c r="H48" s="135">
        <f>SUM(H49:H53)</f>
        <v>49</v>
      </c>
      <c r="I48" s="141">
        <f>SUM(D48:H48)/2</f>
        <v>112</v>
      </c>
      <c r="J48" s="135">
        <f>SUM(J49:J53)</f>
        <v>112</v>
      </c>
      <c r="K48" s="135">
        <f>SUM(K49:K53)</f>
        <v>12</v>
      </c>
      <c r="L48" s="135">
        <f>SUM(L49:L53)</f>
        <v>12</v>
      </c>
    </row>
    <row r="49" spans="1:12" ht="18" customHeight="1">
      <c r="A49" s="139"/>
      <c r="B49" s="138" t="s">
        <v>136</v>
      </c>
      <c r="C49" s="137"/>
      <c r="D49" s="136">
        <v>2</v>
      </c>
      <c r="E49" s="135">
        <v>13</v>
      </c>
      <c r="F49" s="135">
        <v>1</v>
      </c>
      <c r="G49" s="135">
        <v>9</v>
      </c>
      <c r="H49" s="135">
        <v>7</v>
      </c>
      <c r="I49" s="135">
        <v>16</v>
      </c>
      <c r="J49" s="135">
        <v>16</v>
      </c>
      <c r="K49" s="135">
        <v>2</v>
      </c>
      <c r="L49" s="135">
        <v>2</v>
      </c>
    </row>
    <row r="50" spans="1:12" ht="18" customHeight="1">
      <c r="A50" s="139"/>
      <c r="B50" s="138" t="s">
        <v>135</v>
      </c>
      <c r="C50" s="137"/>
      <c r="D50" s="136">
        <v>3</v>
      </c>
      <c r="E50" s="135">
        <v>13</v>
      </c>
      <c r="F50" s="135">
        <v>0</v>
      </c>
      <c r="G50" s="135">
        <v>11</v>
      </c>
      <c r="H50" s="135">
        <v>5</v>
      </c>
      <c r="I50" s="135">
        <v>16</v>
      </c>
      <c r="J50" s="135">
        <v>16</v>
      </c>
      <c r="K50" s="135">
        <v>1</v>
      </c>
      <c r="L50" s="135">
        <v>1</v>
      </c>
    </row>
    <row r="51" spans="1:12" ht="18" customHeight="1">
      <c r="A51" s="139"/>
      <c r="B51" s="138" t="s">
        <v>134</v>
      </c>
      <c r="C51" s="137"/>
      <c r="D51" s="136">
        <v>5</v>
      </c>
      <c r="E51" s="135">
        <v>7</v>
      </c>
      <c r="F51" s="135">
        <v>0</v>
      </c>
      <c r="G51" s="135">
        <v>5</v>
      </c>
      <c r="H51" s="135">
        <v>7</v>
      </c>
      <c r="I51" s="135">
        <v>12</v>
      </c>
      <c r="J51" s="135">
        <v>12</v>
      </c>
      <c r="K51" s="135">
        <v>1</v>
      </c>
      <c r="L51" s="135">
        <v>1</v>
      </c>
    </row>
    <row r="52" spans="1:12" ht="18" customHeight="1">
      <c r="A52" s="139"/>
      <c r="B52" s="138" t="s">
        <v>133</v>
      </c>
      <c r="C52" s="137"/>
      <c r="D52" s="136">
        <v>16</v>
      </c>
      <c r="E52" s="135">
        <v>21</v>
      </c>
      <c r="F52" s="135">
        <v>0</v>
      </c>
      <c r="G52" s="135">
        <v>17</v>
      </c>
      <c r="H52" s="135">
        <v>20</v>
      </c>
      <c r="I52" s="135">
        <v>37</v>
      </c>
      <c r="J52" s="135">
        <v>37</v>
      </c>
      <c r="K52" s="135">
        <v>3</v>
      </c>
      <c r="L52" s="135">
        <v>3</v>
      </c>
    </row>
    <row r="53" spans="1:12" ht="18" customHeight="1">
      <c r="A53" s="139"/>
      <c r="B53" s="138" t="s">
        <v>132</v>
      </c>
      <c r="C53" s="137"/>
      <c r="D53" s="136">
        <v>13</v>
      </c>
      <c r="E53" s="135">
        <v>17</v>
      </c>
      <c r="F53" s="135">
        <v>1</v>
      </c>
      <c r="G53" s="135">
        <v>21</v>
      </c>
      <c r="H53" s="135">
        <v>10</v>
      </c>
      <c r="I53" s="135">
        <v>31</v>
      </c>
      <c r="J53" s="135">
        <v>31</v>
      </c>
      <c r="K53" s="135">
        <v>5</v>
      </c>
      <c r="L53" s="135">
        <v>5</v>
      </c>
    </row>
    <row r="54" spans="1:12" ht="18" customHeight="1">
      <c r="A54" s="139"/>
      <c r="B54" s="138"/>
      <c r="C54" s="137"/>
      <c r="D54" s="142"/>
      <c r="E54" s="140"/>
      <c r="F54" s="140"/>
      <c r="G54" s="140"/>
      <c r="H54" s="140"/>
      <c r="I54" s="141"/>
      <c r="J54" s="140"/>
      <c r="K54" s="140"/>
      <c r="L54" s="140"/>
    </row>
    <row r="55" spans="1:12" ht="18" customHeight="1">
      <c r="A55" s="139"/>
      <c r="B55" s="138" t="s">
        <v>131</v>
      </c>
      <c r="C55" s="137"/>
      <c r="D55" s="136">
        <v>146</v>
      </c>
      <c r="E55" s="135">
        <v>219</v>
      </c>
      <c r="F55" s="135">
        <v>5</v>
      </c>
      <c r="G55" s="135">
        <v>232</v>
      </c>
      <c r="H55" s="135">
        <v>138</v>
      </c>
      <c r="I55" s="135">
        <v>370</v>
      </c>
      <c r="J55" s="135">
        <v>358</v>
      </c>
      <c r="K55" s="135">
        <v>34</v>
      </c>
      <c r="L55" s="135">
        <v>34</v>
      </c>
    </row>
    <row r="56" spans="1:12" ht="18" customHeight="1">
      <c r="A56" s="139"/>
      <c r="B56" s="138" t="s">
        <v>130</v>
      </c>
      <c r="C56" s="137"/>
      <c r="D56" s="136">
        <v>134</v>
      </c>
      <c r="E56" s="135">
        <v>193</v>
      </c>
      <c r="F56" s="135">
        <v>1</v>
      </c>
      <c r="G56" s="135">
        <v>208</v>
      </c>
      <c r="H56" s="135">
        <v>120</v>
      </c>
      <c r="I56" s="135">
        <v>328</v>
      </c>
      <c r="J56" s="135">
        <v>319</v>
      </c>
      <c r="K56" s="135">
        <v>35</v>
      </c>
      <c r="L56" s="135">
        <v>34</v>
      </c>
    </row>
    <row r="57" spans="1:12" ht="18" customHeight="1">
      <c r="A57" s="139"/>
      <c r="B57" s="138" t="s">
        <v>129</v>
      </c>
      <c r="C57" s="137"/>
      <c r="D57" s="136">
        <v>52</v>
      </c>
      <c r="E57" s="135">
        <v>108</v>
      </c>
      <c r="F57" s="135">
        <v>2</v>
      </c>
      <c r="G57" s="135">
        <v>86</v>
      </c>
      <c r="H57" s="135">
        <v>76</v>
      </c>
      <c r="I57" s="135">
        <v>162</v>
      </c>
      <c r="J57" s="135">
        <v>162</v>
      </c>
      <c r="K57" s="135">
        <v>9</v>
      </c>
      <c r="L57" s="135">
        <v>9</v>
      </c>
    </row>
    <row r="58" spans="1:12" ht="18" customHeight="1">
      <c r="A58" s="139"/>
      <c r="B58" s="138" t="s">
        <v>128</v>
      </c>
      <c r="C58" s="137"/>
      <c r="D58" s="136">
        <v>111</v>
      </c>
      <c r="E58" s="135">
        <v>160</v>
      </c>
      <c r="F58" s="135">
        <v>4</v>
      </c>
      <c r="G58" s="135">
        <v>172</v>
      </c>
      <c r="H58" s="135">
        <v>103</v>
      </c>
      <c r="I58" s="135">
        <v>275</v>
      </c>
      <c r="J58" s="135">
        <v>267</v>
      </c>
      <c r="K58" s="135">
        <v>16</v>
      </c>
      <c r="L58" s="135">
        <v>15</v>
      </c>
    </row>
    <row r="59" spans="1:12" ht="18" customHeight="1">
      <c r="A59" s="139"/>
      <c r="B59" s="138" t="s">
        <v>127</v>
      </c>
      <c r="C59" s="137"/>
      <c r="D59" s="136">
        <v>81</v>
      </c>
      <c r="E59" s="135">
        <v>170</v>
      </c>
      <c r="F59" s="135">
        <v>0</v>
      </c>
      <c r="G59" s="135">
        <v>146</v>
      </c>
      <c r="H59" s="135">
        <v>105</v>
      </c>
      <c r="I59" s="135">
        <v>251</v>
      </c>
      <c r="J59" s="135">
        <v>245</v>
      </c>
      <c r="K59" s="135">
        <v>15</v>
      </c>
      <c r="L59" s="135">
        <v>15</v>
      </c>
    </row>
    <row r="60" spans="1:12" ht="18" customHeight="1">
      <c r="A60" s="139"/>
      <c r="B60" s="138" t="s">
        <v>126</v>
      </c>
      <c r="C60" s="137"/>
      <c r="D60" s="136">
        <v>23</v>
      </c>
      <c r="E60" s="135">
        <v>37</v>
      </c>
      <c r="F60" s="135">
        <v>0</v>
      </c>
      <c r="G60" s="135">
        <v>35</v>
      </c>
      <c r="H60" s="135">
        <v>25</v>
      </c>
      <c r="I60" s="135">
        <v>60</v>
      </c>
      <c r="J60" s="135">
        <v>59</v>
      </c>
      <c r="K60" s="135">
        <v>3</v>
      </c>
      <c r="L60" s="135">
        <v>3</v>
      </c>
    </row>
    <row r="61" spans="1:12" ht="18" customHeight="1">
      <c r="A61" s="139"/>
      <c r="B61" s="138" t="s">
        <v>125</v>
      </c>
      <c r="C61" s="137"/>
      <c r="D61" s="136">
        <v>24</v>
      </c>
      <c r="E61" s="135">
        <v>57</v>
      </c>
      <c r="F61" s="135">
        <v>5</v>
      </c>
      <c r="G61" s="135">
        <v>51</v>
      </c>
      <c r="H61" s="135">
        <v>35</v>
      </c>
      <c r="I61" s="135">
        <v>86</v>
      </c>
      <c r="J61" s="135">
        <v>84</v>
      </c>
      <c r="K61" s="135">
        <v>6</v>
      </c>
      <c r="L61" s="135">
        <v>6</v>
      </c>
    </row>
    <row r="62" spans="1:12" ht="18" customHeight="1">
      <c r="A62" s="139"/>
      <c r="B62" s="138" t="s">
        <v>124</v>
      </c>
      <c r="C62" s="137"/>
      <c r="D62" s="136">
        <v>33</v>
      </c>
      <c r="E62" s="135">
        <v>52</v>
      </c>
      <c r="F62" s="135">
        <v>2</v>
      </c>
      <c r="G62" s="135">
        <v>56</v>
      </c>
      <c r="H62" s="135">
        <v>30</v>
      </c>
      <c r="I62" s="135">
        <v>86</v>
      </c>
      <c r="J62" s="135">
        <v>85</v>
      </c>
      <c r="K62" s="135">
        <v>6</v>
      </c>
      <c r="L62" s="135">
        <v>6</v>
      </c>
    </row>
    <row r="63" spans="1:12" ht="18" customHeight="1">
      <c r="A63" s="139"/>
      <c r="B63" s="138" t="s">
        <v>123</v>
      </c>
      <c r="C63" s="137"/>
      <c r="D63" s="136">
        <v>27</v>
      </c>
      <c r="E63" s="135">
        <v>49</v>
      </c>
      <c r="F63" s="135">
        <v>0</v>
      </c>
      <c r="G63" s="135">
        <v>48</v>
      </c>
      <c r="H63" s="135">
        <v>28</v>
      </c>
      <c r="I63" s="135">
        <v>76</v>
      </c>
      <c r="J63" s="135">
        <v>75</v>
      </c>
      <c r="K63" s="135">
        <v>3</v>
      </c>
      <c r="L63" s="135">
        <v>3</v>
      </c>
    </row>
    <row r="64" spans="1:12" ht="18" customHeight="1">
      <c r="A64" s="139"/>
      <c r="B64" s="138" t="s">
        <v>122</v>
      </c>
      <c r="C64" s="137"/>
      <c r="D64" s="136">
        <v>21</v>
      </c>
      <c r="E64" s="135">
        <v>36</v>
      </c>
      <c r="F64" s="135">
        <v>2</v>
      </c>
      <c r="G64" s="135">
        <v>34</v>
      </c>
      <c r="H64" s="135">
        <v>25</v>
      </c>
      <c r="I64" s="135">
        <v>59</v>
      </c>
      <c r="J64" s="135">
        <v>57</v>
      </c>
      <c r="K64" s="135">
        <v>6</v>
      </c>
      <c r="L64" s="135">
        <v>5</v>
      </c>
    </row>
    <row r="65" spans="1:12" ht="18" customHeight="1">
      <c r="A65" s="139"/>
      <c r="B65" s="138" t="s">
        <v>121</v>
      </c>
      <c r="C65" s="137"/>
      <c r="D65" s="136">
        <v>27</v>
      </c>
      <c r="E65" s="135">
        <v>43</v>
      </c>
      <c r="F65" s="135">
        <v>0</v>
      </c>
      <c r="G65" s="135">
        <v>44</v>
      </c>
      <c r="H65" s="135">
        <v>27</v>
      </c>
      <c r="I65" s="135">
        <v>71</v>
      </c>
      <c r="J65" s="135">
        <v>68</v>
      </c>
      <c r="K65" s="135">
        <v>2</v>
      </c>
      <c r="L65" s="135">
        <v>2</v>
      </c>
    </row>
    <row r="66" spans="1:12" ht="18" customHeight="1">
      <c r="A66" s="139"/>
      <c r="B66" s="138" t="s">
        <v>120</v>
      </c>
      <c r="C66" s="137"/>
      <c r="D66" s="136">
        <v>23</v>
      </c>
      <c r="E66" s="135">
        <v>43</v>
      </c>
      <c r="F66" s="135">
        <v>0</v>
      </c>
      <c r="G66" s="135">
        <v>32</v>
      </c>
      <c r="H66" s="135">
        <v>34</v>
      </c>
      <c r="I66" s="135">
        <v>66</v>
      </c>
      <c r="J66" s="135">
        <v>66</v>
      </c>
      <c r="K66" s="135">
        <v>4</v>
      </c>
      <c r="L66" s="135">
        <v>4</v>
      </c>
    </row>
    <row r="67" spans="1:12" ht="18" customHeight="1">
      <c r="A67" s="134"/>
      <c r="B67" s="133"/>
      <c r="C67" s="132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2" ht="14.25" customHeight="1">
      <c r="A68" s="129"/>
      <c r="B68" s="129"/>
      <c r="C68" s="129"/>
      <c r="D68" s="129"/>
      <c r="E68" s="129"/>
      <c r="F68" s="129"/>
      <c r="G68" s="129"/>
      <c r="H68" s="129"/>
      <c r="I68" s="130"/>
      <c r="J68" s="129"/>
      <c r="K68" s="129"/>
      <c r="L68" s="129"/>
    </row>
    <row r="69" spans="4:12" ht="14.25" customHeight="1">
      <c r="D69" s="127"/>
      <c r="E69" s="127"/>
      <c r="F69" s="127"/>
      <c r="G69" s="127"/>
      <c r="H69" s="127"/>
      <c r="I69" s="128"/>
      <c r="J69" s="127"/>
      <c r="K69" s="127"/>
      <c r="L69" s="127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28">
    <mergeCell ref="A48:C48"/>
    <mergeCell ref="A46:C46"/>
    <mergeCell ref="A41:C41"/>
    <mergeCell ref="D3:J3"/>
    <mergeCell ref="I39:I40"/>
    <mergeCell ref="I36:L36"/>
    <mergeCell ref="D37:J37"/>
    <mergeCell ref="K37:L37"/>
    <mergeCell ref="D38:I38"/>
    <mergeCell ref="J38:J40"/>
    <mergeCell ref="A11:C11"/>
    <mergeCell ref="A13:C13"/>
    <mergeCell ref="D4:I4"/>
    <mergeCell ref="G39:H39"/>
    <mergeCell ref="A22:C22"/>
    <mergeCell ref="A26:C26"/>
    <mergeCell ref="A15:C15"/>
    <mergeCell ref="A18:C18"/>
    <mergeCell ref="K38:K40"/>
    <mergeCell ref="L38:L40"/>
    <mergeCell ref="K3:L3"/>
    <mergeCell ref="D39:F39"/>
    <mergeCell ref="K4:K6"/>
    <mergeCell ref="L4:L6"/>
    <mergeCell ref="J4:J6"/>
    <mergeCell ref="I5:I6"/>
    <mergeCell ref="D5:F5"/>
    <mergeCell ref="G5:H5"/>
  </mergeCells>
  <printOptions horizontalCentered="1"/>
  <pageMargins left="0.984251968503937" right="0.7874015748031497" top="0.984251968503937" bottom="0.984251968503937" header="0.5118110236220472" footer="0.5118110236220472"/>
  <pageSetup fitToHeight="2" horizontalDpi="600" verticalDpi="600" orientation="portrait" paperSize="9" scale="82" r:id="rId1"/>
  <rowBreaks count="1" manualBreakCount="1">
    <brk id="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50390625" style="1" customWidth="1"/>
    <col min="2" max="2" width="7.125" style="1" customWidth="1"/>
    <col min="3" max="23" width="6.125" style="1" customWidth="1"/>
    <col min="24" max="26" width="9.00390625" style="1" customWidth="1"/>
    <col min="27" max="27" width="11.375" style="1" customWidth="1"/>
    <col min="28" max="28" width="18.125" style="1" customWidth="1"/>
    <col min="29" max="16384" width="9.00390625" style="1" customWidth="1"/>
  </cols>
  <sheetData>
    <row r="1" ht="17.25">
      <c r="A1" s="95" t="s">
        <v>119</v>
      </c>
    </row>
    <row r="2" spans="22:23" ht="14.25" thickBot="1">
      <c r="V2" s="37"/>
      <c r="W2" s="2" t="s">
        <v>35</v>
      </c>
    </row>
    <row r="3" spans="1:23" ht="28.5" customHeight="1" thickTop="1">
      <c r="A3" s="124"/>
      <c r="B3" s="29" t="s">
        <v>118</v>
      </c>
      <c r="C3" s="123" t="s">
        <v>117</v>
      </c>
      <c r="D3" s="122"/>
      <c r="E3" s="121"/>
      <c r="F3" s="29" t="s">
        <v>116</v>
      </c>
      <c r="G3" s="120" t="s">
        <v>115</v>
      </c>
      <c r="H3" s="29" t="s">
        <v>0</v>
      </c>
      <c r="I3" s="29" t="s">
        <v>114</v>
      </c>
      <c r="J3" s="119" t="s">
        <v>113</v>
      </c>
      <c r="K3" s="118"/>
      <c r="L3" s="53" t="s">
        <v>1</v>
      </c>
      <c r="M3" s="52"/>
      <c r="N3" s="29" t="s">
        <v>112</v>
      </c>
      <c r="O3" s="29" t="s">
        <v>5</v>
      </c>
      <c r="P3" s="29" t="s">
        <v>111</v>
      </c>
      <c r="Q3" s="29" t="s">
        <v>2</v>
      </c>
      <c r="R3" s="29" t="s">
        <v>3</v>
      </c>
      <c r="S3" s="117" t="s">
        <v>109</v>
      </c>
      <c r="T3" s="53" t="s">
        <v>110</v>
      </c>
      <c r="U3" s="116"/>
      <c r="V3" s="116"/>
      <c r="W3" s="116"/>
    </row>
    <row r="4" spans="1:23" ht="102" customHeight="1">
      <c r="A4" s="115"/>
      <c r="B4" s="30"/>
      <c r="C4" s="21" t="s">
        <v>4</v>
      </c>
      <c r="D4" s="21" t="s">
        <v>5</v>
      </c>
      <c r="E4" s="21" t="s">
        <v>109</v>
      </c>
      <c r="F4" s="30"/>
      <c r="G4" s="30"/>
      <c r="H4" s="30"/>
      <c r="I4" s="30"/>
      <c r="J4" s="21" t="s">
        <v>108</v>
      </c>
      <c r="K4" s="21" t="s">
        <v>6</v>
      </c>
      <c r="L4" s="21" t="s">
        <v>107</v>
      </c>
      <c r="M4" s="21" t="s">
        <v>106</v>
      </c>
      <c r="N4" s="30"/>
      <c r="O4" s="30"/>
      <c r="P4" s="30"/>
      <c r="Q4" s="30"/>
      <c r="R4" s="30"/>
      <c r="S4" s="114"/>
      <c r="T4" s="49" t="s">
        <v>105</v>
      </c>
      <c r="U4" s="49" t="s">
        <v>104</v>
      </c>
      <c r="V4" s="49" t="s">
        <v>103</v>
      </c>
      <c r="W4" s="113" t="s">
        <v>102</v>
      </c>
    </row>
    <row r="5" spans="1:23" s="47" customFormat="1" ht="20.25" customHeight="1">
      <c r="A5" s="112" t="s">
        <v>101</v>
      </c>
      <c r="B5" s="111">
        <f>SUM(C5:S5)</f>
        <v>7687</v>
      </c>
      <c r="C5" s="110">
        <f>C7+C8+C9</f>
        <v>572</v>
      </c>
      <c r="D5" s="109">
        <f>D8+D9</f>
        <v>3</v>
      </c>
      <c r="E5" s="109">
        <f>E7+E8+E9</f>
        <v>728</v>
      </c>
      <c r="F5" s="109">
        <f>F7+F8+F9</f>
        <v>169</v>
      </c>
      <c r="G5" s="109">
        <f>G7+G8+G9</f>
        <v>4</v>
      </c>
      <c r="H5" s="109">
        <f>H7+H8+H9</f>
        <v>223</v>
      </c>
      <c r="I5" s="109">
        <f>I7+I8+I9</f>
        <v>15</v>
      </c>
      <c r="J5" s="109">
        <f>J7+J8+J9</f>
        <v>26</v>
      </c>
      <c r="K5" s="109">
        <f>K7+K8+K9</f>
        <v>85</v>
      </c>
      <c r="L5" s="109">
        <f>L7+L8+L9</f>
        <v>188</v>
      </c>
      <c r="M5" s="109">
        <f>M7+M8+M9</f>
        <v>29</v>
      </c>
      <c r="N5" s="109">
        <f>N7+N8+N9</f>
        <v>6</v>
      </c>
      <c r="O5" s="109">
        <f>O7+O8+O9</f>
        <v>33</v>
      </c>
      <c r="P5" s="109">
        <f>P7+P8+P9</f>
        <v>4998</v>
      </c>
      <c r="Q5" s="109">
        <f>Q7+Q8+Q9</f>
        <v>147</v>
      </c>
      <c r="R5" s="109">
        <f>R7+R8+R9</f>
        <v>170</v>
      </c>
      <c r="S5" s="109">
        <f>S7+S8+S9</f>
        <v>291</v>
      </c>
      <c r="T5" s="108">
        <f>T7+T8+T9</f>
        <v>43</v>
      </c>
      <c r="U5" s="108">
        <f>U7+U8+U9</f>
        <v>44</v>
      </c>
      <c r="V5" s="108">
        <f>V7+V8+V9</f>
        <v>240</v>
      </c>
      <c r="W5" s="108">
        <f>W7+W8+W9</f>
        <v>3669</v>
      </c>
    </row>
    <row r="6" spans="1:23" s="47" customFormat="1" ht="20.25" customHeight="1">
      <c r="A6" s="107" t="s">
        <v>100</v>
      </c>
      <c r="B6" s="105">
        <f>ROUND(B5/$B5*100,1)</f>
        <v>100</v>
      </c>
      <c r="C6" s="106">
        <f>ROUND(C5/$B5*100,1)</f>
        <v>7.4</v>
      </c>
      <c r="D6" s="105">
        <f>ROUND(D5/$B5*100,1)</f>
        <v>0</v>
      </c>
      <c r="E6" s="105">
        <f>ROUND(E5/$B5*100,1)</f>
        <v>9.5</v>
      </c>
      <c r="F6" s="105">
        <f>ROUND(F5/$B5*100,1)</f>
        <v>2.2</v>
      </c>
      <c r="G6" s="105">
        <f>ROUND(G5/$B5*100,1)</f>
        <v>0.1</v>
      </c>
      <c r="H6" s="105">
        <f>ROUND(H5/$B5*100,1)</f>
        <v>2.9</v>
      </c>
      <c r="I6" s="105">
        <f>ROUND(I5/$B5*100,1)</f>
        <v>0.2</v>
      </c>
      <c r="J6" s="105">
        <f>ROUND(J5/$B5*100,1)</f>
        <v>0.3</v>
      </c>
      <c r="K6" s="105">
        <f>ROUND(K5/$B5*100,1)</f>
        <v>1.1</v>
      </c>
      <c r="L6" s="105">
        <f>ROUND(L5/$B5*100,1)</f>
        <v>2.4</v>
      </c>
      <c r="M6" s="105">
        <f>ROUND(M5/$B5*100,1)</f>
        <v>0.4</v>
      </c>
      <c r="N6" s="105">
        <f>ROUND(N5/$B5*100,1)</f>
        <v>0.1</v>
      </c>
      <c r="O6" s="105">
        <f>ROUND(O5/$B5*100,1)</f>
        <v>0.4</v>
      </c>
      <c r="P6" s="105">
        <f>ROUND(P5/$B5*100,1)</f>
        <v>65</v>
      </c>
      <c r="Q6" s="105">
        <f>ROUND(Q5/$B5*100,1)</f>
        <v>1.9</v>
      </c>
      <c r="R6" s="105">
        <f>ROUND(R5/$B5*100,1)</f>
        <v>2.2</v>
      </c>
      <c r="S6" s="105">
        <f>ROUND(S5/$B5*100,1)</f>
        <v>3.8</v>
      </c>
      <c r="T6" s="104">
        <f>ROUND(T5/$B5*100,1)</f>
        <v>0.6</v>
      </c>
      <c r="U6" s="104">
        <f>ROUND(U5/$B5*100,1)</f>
        <v>0.6</v>
      </c>
      <c r="V6" s="104">
        <f>ROUND(V5/$B5*100,1)</f>
        <v>3.1</v>
      </c>
      <c r="W6" s="104">
        <f>ROUND(W5/$B5*100,1)</f>
        <v>47.7</v>
      </c>
    </row>
    <row r="7" spans="1:23" s="47" customFormat="1" ht="20.25" customHeight="1">
      <c r="A7" s="12" t="s">
        <v>7</v>
      </c>
      <c r="B7" s="103">
        <f>SUM(C7:S7)</f>
        <v>4857</v>
      </c>
      <c r="C7" s="102">
        <v>88</v>
      </c>
      <c r="D7" s="101" t="s">
        <v>99</v>
      </c>
      <c r="E7" s="101">
        <v>301</v>
      </c>
      <c r="F7" s="101">
        <v>39</v>
      </c>
      <c r="G7" s="101">
        <v>1</v>
      </c>
      <c r="H7" s="101">
        <v>69</v>
      </c>
      <c r="I7" s="101">
        <v>2</v>
      </c>
      <c r="J7" s="101">
        <v>3</v>
      </c>
      <c r="K7" s="101">
        <v>41</v>
      </c>
      <c r="L7" s="101">
        <v>73</v>
      </c>
      <c r="M7" s="101">
        <v>9</v>
      </c>
      <c r="N7" s="101">
        <v>1</v>
      </c>
      <c r="O7" s="101">
        <v>17</v>
      </c>
      <c r="P7" s="101">
        <v>3771</v>
      </c>
      <c r="Q7" s="101">
        <v>70</v>
      </c>
      <c r="R7" s="101">
        <v>150</v>
      </c>
      <c r="S7" s="101">
        <v>222</v>
      </c>
      <c r="T7" s="100">
        <v>17</v>
      </c>
      <c r="U7" s="100">
        <v>15</v>
      </c>
      <c r="V7" s="100">
        <v>20</v>
      </c>
      <c r="W7" s="100">
        <v>3238</v>
      </c>
    </row>
    <row r="8" spans="1:23" s="47" customFormat="1" ht="20.25" customHeight="1">
      <c r="A8" s="12" t="s">
        <v>32</v>
      </c>
      <c r="B8" s="103">
        <f>SUM(C8:S8)</f>
        <v>1414</v>
      </c>
      <c r="C8" s="102">
        <v>192</v>
      </c>
      <c r="D8" s="101">
        <v>1</v>
      </c>
      <c r="E8" s="101">
        <v>237</v>
      </c>
      <c r="F8" s="101">
        <v>100</v>
      </c>
      <c r="G8" s="101">
        <v>1</v>
      </c>
      <c r="H8" s="101">
        <v>63</v>
      </c>
      <c r="I8" s="101">
        <v>9</v>
      </c>
      <c r="J8" s="101">
        <v>18</v>
      </c>
      <c r="K8" s="101">
        <v>20</v>
      </c>
      <c r="L8" s="101">
        <v>57</v>
      </c>
      <c r="M8" s="101">
        <v>13</v>
      </c>
      <c r="N8" s="101">
        <v>1</v>
      </c>
      <c r="O8" s="101">
        <v>3</v>
      </c>
      <c r="P8" s="101">
        <v>628</v>
      </c>
      <c r="Q8" s="101">
        <v>53</v>
      </c>
      <c r="R8" s="101">
        <v>13</v>
      </c>
      <c r="S8" s="101">
        <v>5</v>
      </c>
      <c r="T8" s="100">
        <v>23</v>
      </c>
      <c r="U8" s="100">
        <v>16</v>
      </c>
      <c r="V8" s="100">
        <v>76</v>
      </c>
      <c r="W8" s="100">
        <v>122</v>
      </c>
    </row>
    <row r="9" spans="1:23" s="47" customFormat="1" ht="20.25" customHeight="1">
      <c r="A9" s="13" t="s">
        <v>33</v>
      </c>
      <c r="B9" s="99">
        <f>SUM(C9:S9)</f>
        <v>1416</v>
      </c>
      <c r="C9" s="98">
        <v>292</v>
      </c>
      <c r="D9" s="97">
        <v>2</v>
      </c>
      <c r="E9" s="97">
        <v>190</v>
      </c>
      <c r="F9" s="97">
        <v>30</v>
      </c>
      <c r="G9" s="97">
        <v>2</v>
      </c>
      <c r="H9" s="97">
        <v>91</v>
      </c>
      <c r="I9" s="97">
        <v>4</v>
      </c>
      <c r="J9" s="97">
        <v>5</v>
      </c>
      <c r="K9" s="97">
        <v>24</v>
      </c>
      <c r="L9" s="97">
        <v>58</v>
      </c>
      <c r="M9" s="97">
        <v>7</v>
      </c>
      <c r="N9" s="97">
        <v>4</v>
      </c>
      <c r="O9" s="97">
        <v>13</v>
      </c>
      <c r="P9" s="97">
        <v>599</v>
      </c>
      <c r="Q9" s="97">
        <v>24</v>
      </c>
      <c r="R9" s="97">
        <v>7</v>
      </c>
      <c r="S9" s="97">
        <v>64</v>
      </c>
      <c r="T9" s="96">
        <v>3</v>
      </c>
      <c r="U9" s="96">
        <v>13</v>
      </c>
      <c r="V9" s="96">
        <v>144</v>
      </c>
      <c r="W9" s="96">
        <v>309</v>
      </c>
    </row>
  </sheetData>
  <sheetProtection/>
  <mergeCells count="16">
    <mergeCell ref="O3:O4"/>
    <mergeCell ref="S3:S4"/>
    <mergeCell ref="B3:B4"/>
    <mergeCell ref="T3:W3"/>
    <mergeCell ref="N3:N4"/>
    <mergeCell ref="P3:P4"/>
    <mergeCell ref="Q3:Q4"/>
    <mergeCell ref="R3:R4"/>
    <mergeCell ref="H3:H4"/>
    <mergeCell ref="I3:I4"/>
    <mergeCell ref="J3:K3"/>
    <mergeCell ref="L3:M3"/>
    <mergeCell ref="A3:A4"/>
    <mergeCell ref="C3:E3"/>
    <mergeCell ref="F3:F4"/>
    <mergeCell ref="G3:G4"/>
  </mergeCells>
  <printOptions/>
  <pageMargins left="0.984251968503937" right="0.984251968503937" top="0.984251968503937" bottom="0.984251968503937" header="0.5118110236220472" footer="0.5118110236220472"/>
  <pageSetup fitToWidth="2" fitToHeight="1" horizontalDpi="300" verticalDpi="300" orientation="portrait" paperSize="9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 customHeight="1"/>
  <cols>
    <col min="1" max="1" width="11.00390625" style="1" customWidth="1"/>
    <col min="2" max="2" width="6.625" style="1" customWidth="1"/>
    <col min="3" max="19" width="5.875" style="1" customWidth="1"/>
    <col min="20" max="16384" width="9.00390625" style="1" customWidth="1"/>
  </cols>
  <sheetData>
    <row r="1" spans="1:7" ht="17.25">
      <c r="A1" s="87" t="s">
        <v>90</v>
      </c>
      <c r="B1" s="87"/>
      <c r="C1" s="87"/>
      <c r="D1" s="87"/>
      <c r="E1" s="87"/>
      <c r="F1" s="87"/>
      <c r="G1" s="87"/>
    </row>
    <row r="2" ht="13.5" customHeight="1" thickBot="1"/>
    <row r="3" spans="1:19" ht="15.75" customHeight="1" thickTop="1">
      <c r="A3" s="86"/>
      <c r="B3" s="85" t="s">
        <v>89</v>
      </c>
      <c r="C3" s="84" t="s">
        <v>88</v>
      </c>
      <c r="D3" s="83"/>
      <c r="E3" s="82" t="s">
        <v>87</v>
      </c>
      <c r="F3" s="81" t="s">
        <v>86</v>
      </c>
      <c r="G3" s="80"/>
      <c r="H3" s="80"/>
      <c r="I3" s="80"/>
      <c r="J3" s="80"/>
      <c r="K3" s="79"/>
      <c r="L3" s="78" t="s">
        <v>85</v>
      </c>
      <c r="M3" s="76"/>
      <c r="N3" s="78" t="s">
        <v>84</v>
      </c>
      <c r="O3" s="77"/>
      <c r="P3" s="77"/>
      <c r="Q3" s="76"/>
      <c r="R3" s="75" t="s">
        <v>83</v>
      </c>
      <c r="S3" s="75" t="s">
        <v>82</v>
      </c>
    </row>
    <row r="4" spans="1:19" ht="105" customHeight="1">
      <c r="A4" s="74"/>
      <c r="B4" s="73"/>
      <c r="C4" s="72" t="s">
        <v>38</v>
      </c>
      <c r="D4" s="72" t="s">
        <v>13</v>
      </c>
      <c r="E4" s="71"/>
      <c r="F4" s="70" t="s">
        <v>81</v>
      </c>
      <c r="G4" s="70" t="s">
        <v>80</v>
      </c>
      <c r="H4" s="70" t="s">
        <v>79</v>
      </c>
      <c r="I4" s="70" t="s">
        <v>78</v>
      </c>
      <c r="J4" s="69" t="s">
        <v>77</v>
      </c>
      <c r="K4" s="69" t="s">
        <v>76</v>
      </c>
      <c r="L4" s="69" t="s">
        <v>75</v>
      </c>
      <c r="M4" s="69" t="s">
        <v>74</v>
      </c>
      <c r="N4" s="69" t="s">
        <v>73</v>
      </c>
      <c r="O4" s="69" t="s">
        <v>72</v>
      </c>
      <c r="P4" s="69" t="s">
        <v>71</v>
      </c>
      <c r="Q4" s="69" t="s">
        <v>70</v>
      </c>
      <c r="R4" s="68"/>
      <c r="S4" s="68"/>
    </row>
    <row r="5" spans="1:19" ht="13.5" customHeight="1">
      <c r="A5" s="62" t="s">
        <v>58</v>
      </c>
      <c r="B5" s="58">
        <f>B16+B27+B38</f>
        <v>7687</v>
      </c>
      <c r="C5" s="58">
        <f>C16+C27+C38</f>
        <v>525</v>
      </c>
      <c r="D5" s="58">
        <f>D16+D27+D38</f>
        <v>1071</v>
      </c>
      <c r="E5" s="58">
        <f>E16+E27+E38</f>
        <v>502</v>
      </c>
      <c r="F5" s="58">
        <f>F16+F27+F38</f>
        <v>54</v>
      </c>
      <c r="G5" s="58">
        <f>G16+G27+G38</f>
        <v>30</v>
      </c>
      <c r="H5" s="58">
        <f>H16+H27+H38</f>
        <v>429</v>
      </c>
      <c r="I5" s="58">
        <f>I16+I27+I38</f>
        <v>198</v>
      </c>
      <c r="J5" s="58">
        <f>J16+J27+J38</f>
        <v>1661</v>
      </c>
      <c r="K5" s="58">
        <f>K16+K27+K38</f>
        <v>193</v>
      </c>
      <c r="L5" s="58">
        <f>L16+L27+L38</f>
        <v>244</v>
      </c>
      <c r="M5" s="58">
        <f>M16+M27+M38</f>
        <v>150</v>
      </c>
      <c r="N5" s="58">
        <f>N16+N27+N38</f>
        <v>645</v>
      </c>
      <c r="O5" s="58">
        <f>O16+O27+O38</f>
        <v>158</v>
      </c>
      <c r="P5" s="58">
        <f>P16+P27+P38</f>
        <v>280</v>
      </c>
      <c r="Q5" s="58">
        <f>Q16+Q27+Q38</f>
        <v>678</v>
      </c>
      <c r="R5" s="58">
        <f>R16+R27+R38</f>
        <v>869</v>
      </c>
      <c r="S5" s="58">
        <f>S16+S27+S38</f>
        <v>134</v>
      </c>
    </row>
    <row r="6" spans="1:19" ht="13.5" customHeight="1">
      <c r="A6" s="61" t="s">
        <v>60</v>
      </c>
      <c r="B6" s="59">
        <v>5985</v>
      </c>
      <c r="C6" s="58">
        <v>433</v>
      </c>
      <c r="D6" s="58">
        <v>827</v>
      </c>
      <c r="E6" s="58">
        <v>263</v>
      </c>
      <c r="F6" s="58">
        <v>41</v>
      </c>
      <c r="G6" s="58">
        <v>46</v>
      </c>
      <c r="H6" s="58">
        <v>316</v>
      </c>
      <c r="I6" s="58">
        <v>180</v>
      </c>
      <c r="J6" s="58">
        <v>1573</v>
      </c>
      <c r="K6" s="58">
        <v>136</v>
      </c>
      <c r="L6" s="58">
        <v>231</v>
      </c>
      <c r="M6" s="58">
        <v>117</v>
      </c>
      <c r="N6" s="58">
        <v>573</v>
      </c>
      <c r="O6" s="58">
        <v>141</v>
      </c>
      <c r="P6" s="58">
        <v>126</v>
      </c>
      <c r="Q6" s="58">
        <v>420</v>
      </c>
      <c r="R6" s="58">
        <v>562</v>
      </c>
      <c r="S6" s="58">
        <v>107</v>
      </c>
    </row>
    <row r="7" spans="1:19" ht="13.5" customHeight="1">
      <c r="A7" s="61" t="s">
        <v>55</v>
      </c>
      <c r="B7" s="59">
        <f>B18+B29+B40</f>
        <v>5322</v>
      </c>
      <c r="C7" s="58">
        <f>C18+C29+C40</f>
        <v>348</v>
      </c>
      <c r="D7" s="58">
        <f>D18+D29+D40</f>
        <v>592</v>
      </c>
      <c r="E7" s="58">
        <f>E18+E29+E40</f>
        <v>181</v>
      </c>
      <c r="F7" s="58">
        <f>F18+F29+F40</f>
        <v>65</v>
      </c>
      <c r="G7" s="58">
        <f>G18+G29+G40</f>
        <v>45</v>
      </c>
      <c r="H7" s="58">
        <f>H18+H29+H40</f>
        <v>382</v>
      </c>
      <c r="I7" s="58">
        <f>I18+I29+I40</f>
        <v>238</v>
      </c>
      <c r="J7" s="58">
        <f>J18+J29+J40</f>
        <v>1650</v>
      </c>
      <c r="K7" s="58">
        <f>K18+K29+K40</f>
        <v>151</v>
      </c>
      <c r="L7" s="58">
        <f>L18+L29+L40</f>
        <v>192</v>
      </c>
      <c r="M7" s="58">
        <f>M18+M29+M40</f>
        <v>90</v>
      </c>
      <c r="N7" s="58">
        <f>N18+N29+N40</f>
        <v>348</v>
      </c>
      <c r="O7" s="58">
        <f>O18+O29+O40</f>
        <v>149</v>
      </c>
      <c r="P7" s="58">
        <f>P18+P29+P40</f>
        <v>121</v>
      </c>
      <c r="Q7" s="58">
        <f>Q18+Q29+Q40</f>
        <v>379</v>
      </c>
      <c r="R7" s="58">
        <f>R18+R29+R40</f>
        <v>391</v>
      </c>
      <c r="S7" s="58">
        <f>S18+S29+S40</f>
        <v>103</v>
      </c>
    </row>
    <row r="8" spans="1:19" ht="13.5" customHeight="1">
      <c r="A8" s="61" t="s">
        <v>53</v>
      </c>
      <c r="B8" s="59">
        <f>B19+B30+B41</f>
        <v>6789</v>
      </c>
      <c r="C8" s="58">
        <f>C19+C30+C41</f>
        <v>335</v>
      </c>
      <c r="D8" s="58">
        <f>D19+D30+D41</f>
        <v>653</v>
      </c>
      <c r="E8" s="58">
        <f>E19+E30+E41</f>
        <v>125</v>
      </c>
      <c r="F8" s="58">
        <f>F19+F30+F41</f>
        <v>120</v>
      </c>
      <c r="G8" s="58">
        <f>G19+G30+G41</f>
        <v>92</v>
      </c>
      <c r="H8" s="58">
        <f>H19+H30+H41</f>
        <v>406</v>
      </c>
      <c r="I8" s="58">
        <f>I19+I30+I41</f>
        <v>695</v>
      </c>
      <c r="J8" s="58">
        <f>J19+J30+J41</f>
        <v>2362</v>
      </c>
      <c r="K8" s="58">
        <f>K19+K30+K41</f>
        <v>144</v>
      </c>
      <c r="L8" s="58">
        <f>L19+L30+L41</f>
        <v>162</v>
      </c>
      <c r="M8" s="58">
        <f>M19+M30+M41</f>
        <v>87</v>
      </c>
      <c r="N8" s="58">
        <f>N19+N30+N41</f>
        <v>355</v>
      </c>
      <c r="O8" s="58">
        <f>O19+O30+O41</f>
        <v>135</v>
      </c>
      <c r="P8" s="58">
        <f>P19+P30+P41</f>
        <v>389</v>
      </c>
      <c r="Q8" s="58">
        <f>Q19+Q30+Q41</f>
        <v>317</v>
      </c>
      <c r="R8" s="58">
        <f>R19+R30+R41</f>
        <v>412</v>
      </c>
      <c r="S8" s="58">
        <f>S19+S30+S41</f>
        <v>87</v>
      </c>
    </row>
    <row r="9" spans="1:19" ht="13.5" customHeight="1">
      <c r="A9" s="61" t="s">
        <v>69</v>
      </c>
      <c r="B9" s="59">
        <f>B20+B31+B42</f>
        <v>6695</v>
      </c>
      <c r="C9" s="58">
        <f>C20+C31+C42</f>
        <v>354</v>
      </c>
      <c r="D9" s="58">
        <f>D20+D31+D42</f>
        <v>591</v>
      </c>
      <c r="E9" s="58">
        <f>E20+E31+E42</f>
        <v>90</v>
      </c>
      <c r="F9" s="58">
        <f>F20+F31+F42</f>
        <v>174</v>
      </c>
      <c r="G9" s="58">
        <f>G20+G31+G42</f>
        <v>88</v>
      </c>
      <c r="H9" s="58">
        <f>H20+H31+H42</f>
        <v>424</v>
      </c>
      <c r="I9" s="58">
        <f>I20+I31+I42</f>
        <v>836</v>
      </c>
      <c r="J9" s="58">
        <f>J20+J31+J42</f>
        <v>2226</v>
      </c>
      <c r="K9" s="58">
        <f>K20+K31+K42</f>
        <v>113</v>
      </c>
      <c r="L9" s="58">
        <f>L20+L31+L42</f>
        <v>137</v>
      </c>
      <c r="M9" s="58">
        <f>M20+M31+M42</f>
        <v>101</v>
      </c>
      <c r="N9" s="58">
        <f>N20+N31+N42</f>
        <v>272</v>
      </c>
      <c r="O9" s="58">
        <f>O20+O31+O42</f>
        <v>100</v>
      </c>
      <c r="P9" s="58">
        <f>P20+P31+P42</f>
        <v>430</v>
      </c>
      <c r="Q9" s="58">
        <f>Q20+Q31+Q42</f>
        <v>315</v>
      </c>
      <c r="R9" s="58">
        <f>R20+R31+R42</f>
        <v>444</v>
      </c>
      <c r="S9" s="58">
        <f>S20+S31+S42</f>
        <v>177</v>
      </c>
    </row>
    <row r="10" spans="1:19" ht="13.5" customHeight="1">
      <c r="A10" s="61" t="s">
        <v>67</v>
      </c>
      <c r="B10" s="59">
        <f>B21+B32+B43</f>
        <v>6607</v>
      </c>
      <c r="C10" s="58">
        <f>C21+C32+C43</f>
        <v>324</v>
      </c>
      <c r="D10" s="58">
        <f>D21+D32+D43</f>
        <v>543</v>
      </c>
      <c r="E10" s="58">
        <f>E21+E32+E43</f>
        <v>108</v>
      </c>
      <c r="F10" s="58">
        <f>F21+F32+F43</f>
        <v>157</v>
      </c>
      <c r="G10" s="58">
        <f>G21+G32+G43</f>
        <v>66</v>
      </c>
      <c r="H10" s="58">
        <f>H21+H32+H43</f>
        <v>488</v>
      </c>
      <c r="I10" s="58">
        <f>I21+I32+I43</f>
        <v>603</v>
      </c>
      <c r="J10" s="58">
        <f>J21+J32+J43</f>
        <v>2126</v>
      </c>
      <c r="K10" s="58">
        <f>K21+K32+K43</f>
        <v>121</v>
      </c>
      <c r="L10" s="58">
        <f>L21+L32+L43</f>
        <v>152</v>
      </c>
      <c r="M10" s="58">
        <f>M21+M32+M43</f>
        <v>106</v>
      </c>
      <c r="N10" s="58">
        <f>N21+N32+N43</f>
        <v>288</v>
      </c>
      <c r="O10" s="58">
        <f>O21+O32+O43</f>
        <v>113</v>
      </c>
      <c r="P10" s="58">
        <f>P21+P32+P43</f>
        <v>581</v>
      </c>
      <c r="Q10" s="58">
        <f>Q21+Q32+Q43</f>
        <v>376</v>
      </c>
      <c r="R10" s="58">
        <f>R21+R32+R43</f>
        <v>455</v>
      </c>
      <c r="S10" s="58">
        <f>S21+S32+S43</f>
        <v>183</v>
      </c>
    </row>
    <row r="11" spans="1:19" ht="13.5" customHeight="1">
      <c r="A11" s="61" t="s">
        <v>65</v>
      </c>
      <c r="B11" s="59">
        <f>B22+B33+B44</f>
        <v>5626</v>
      </c>
      <c r="C11" s="58">
        <f>C22+C33+C44</f>
        <v>188</v>
      </c>
      <c r="D11" s="58">
        <f>D22+D33+D44</f>
        <v>442</v>
      </c>
      <c r="E11" s="58">
        <f>E22+E33+E44</f>
        <v>77</v>
      </c>
      <c r="F11" s="58">
        <f>F22+F33+F44</f>
        <v>159</v>
      </c>
      <c r="G11" s="58">
        <f>G22+G33+G44</f>
        <v>67</v>
      </c>
      <c r="H11" s="58">
        <f>H22+H33+H44</f>
        <v>464</v>
      </c>
      <c r="I11" s="58">
        <f>I22+I33+I44</f>
        <v>483</v>
      </c>
      <c r="J11" s="58">
        <f>J22+J33+J44</f>
        <v>1866</v>
      </c>
      <c r="K11" s="58">
        <f>K22+K33+K44</f>
        <v>110</v>
      </c>
      <c r="L11" s="58">
        <f>L22+L33+L44</f>
        <v>191</v>
      </c>
      <c r="M11" s="58">
        <f>M22+M33+M44</f>
        <v>100</v>
      </c>
      <c r="N11" s="58">
        <f>N22+N33+N44</f>
        <v>230</v>
      </c>
      <c r="O11" s="58">
        <f>O22+O33+O44</f>
        <v>92</v>
      </c>
      <c r="P11" s="58">
        <f>P22+P33+P44</f>
        <v>482</v>
      </c>
      <c r="Q11" s="58">
        <f>Q22+Q33+Q44</f>
        <v>231</v>
      </c>
      <c r="R11" s="58">
        <f>R22+R33+R44</f>
        <v>444</v>
      </c>
      <c r="S11" s="58">
        <f>S22+S33+S44</f>
        <v>108</v>
      </c>
    </row>
    <row r="12" spans="1:19" ht="13.5" customHeight="1">
      <c r="A12" s="61" t="s">
        <v>63</v>
      </c>
      <c r="B12" s="59">
        <f>B23+B34+B45</f>
        <v>5237</v>
      </c>
      <c r="C12" s="58">
        <f>C23+C34+C45</f>
        <v>107</v>
      </c>
      <c r="D12" s="58">
        <f>D23+D34+D45</f>
        <v>485</v>
      </c>
      <c r="E12" s="58">
        <f>E23+E34+E45</f>
        <v>72</v>
      </c>
      <c r="F12" s="58">
        <f>F23+F34+F45</f>
        <v>107</v>
      </c>
      <c r="G12" s="58">
        <f>G23+G34+G45</f>
        <v>67</v>
      </c>
      <c r="H12" s="58">
        <f>H23+H34+H45</f>
        <v>509</v>
      </c>
      <c r="I12" s="58">
        <f>I23+I34+I45</f>
        <v>340</v>
      </c>
      <c r="J12" s="58">
        <f>J23+J34+J45</f>
        <v>1544</v>
      </c>
      <c r="K12" s="58">
        <f>K23+K34+K45</f>
        <v>106</v>
      </c>
      <c r="L12" s="58">
        <f>L23+L34+L45</f>
        <v>191</v>
      </c>
      <c r="M12" s="58">
        <f>M23+M34+M45</f>
        <v>106</v>
      </c>
      <c r="N12" s="58">
        <f>N23+N34+N45</f>
        <v>282</v>
      </c>
      <c r="O12" s="58">
        <f>O23+O34+O45</f>
        <v>124</v>
      </c>
      <c r="P12" s="58">
        <f>P23+P34+P45</f>
        <v>594</v>
      </c>
      <c r="Q12" s="58">
        <f>Q23+Q34+Q45</f>
        <v>202</v>
      </c>
      <c r="R12" s="58">
        <f>R23+R34+R45</f>
        <v>401</v>
      </c>
      <c r="S12" s="58">
        <f>S23+S34+S45</f>
        <v>62</v>
      </c>
    </row>
    <row r="13" spans="1:19" ht="13.5" customHeight="1">
      <c r="A13" s="61" t="s">
        <v>62</v>
      </c>
      <c r="B13" s="59">
        <f>B24+B35+B46</f>
        <v>5122</v>
      </c>
      <c r="C13" s="58">
        <f>C24+C35+C46</f>
        <v>102</v>
      </c>
      <c r="D13" s="58">
        <f>D24+D35+D46</f>
        <v>415</v>
      </c>
      <c r="E13" s="58">
        <f>E24+E35+E46</f>
        <v>53</v>
      </c>
      <c r="F13" s="58">
        <f>F24+F35+F46</f>
        <v>106</v>
      </c>
      <c r="G13" s="58">
        <f>G24+G35+G46</f>
        <v>70</v>
      </c>
      <c r="H13" s="58">
        <f>H24+H35+H46</f>
        <v>580</v>
      </c>
      <c r="I13" s="58">
        <f>I24+I35+I46</f>
        <v>404</v>
      </c>
      <c r="J13" s="58">
        <f>J24+J35+J46</f>
        <v>1637</v>
      </c>
      <c r="K13" s="58">
        <f>K24+K35+K46</f>
        <v>124</v>
      </c>
      <c r="L13" s="58">
        <f>L24+L35+L46</f>
        <v>192</v>
      </c>
      <c r="M13" s="58">
        <f>M24+M35+M46</f>
        <v>126</v>
      </c>
      <c r="N13" s="58">
        <f>N24+N35+N46</f>
        <v>273</v>
      </c>
      <c r="O13" s="58">
        <f>O24+O35+O46</f>
        <v>125</v>
      </c>
      <c r="P13" s="58">
        <f>P24+P35+P46</f>
        <v>563</v>
      </c>
      <c r="Q13" s="58">
        <f>Q24+Q35+Q46</f>
        <v>193</v>
      </c>
      <c r="R13" s="58">
        <f>R24+R35+R46</f>
        <v>159</v>
      </c>
      <c r="S13" s="58">
        <f>S24+S35+S46</f>
        <v>30</v>
      </c>
    </row>
    <row r="14" spans="1:19" ht="13.5" customHeight="1">
      <c r="A14" s="67" t="s">
        <v>61</v>
      </c>
      <c r="B14" s="56">
        <f>B25+B36+B47</f>
        <v>4458</v>
      </c>
      <c r="C14" s="55">
        <f>C25+C36+C47</f>
        <v>35</v>
      </c>
      <c r="D14" s="55">
        <f>D25+D36+D47</f>
        <v>337</v>
      </c>
      <c r="E14" s="55">
        <f>E25+E36+E47</f>
        <v>44</v>
      </c>
      <c r="F14" s="55">
        <f>F25+F36+F47</f>
        <v>98</v>
      </c>
      <c r="G14" s="55">
        <f>G25+G36+G47</f>
        <v>105</v>
      </c>
      <c r="H14" s="55">
        <f>H25+H36+H47</f>
        <v>553</v>
      </c>
      <c r="I14" s="55">
        <f>I25+I36+I47</f>
        <v>236</v>
      </c>
      <c r="J14" s="55">
        <f>J25+J36+J47</f>
        <v>1457</v>
      </c>
      <c r="K14" s="55">
        <f>K25+K36+K47</f>
        <v>111</v>
      </c>
      <c r="L14" s="55">
        <f>L25+L36+L47</f>
        <v>127</v>
      </c>
      <c r="M14" s="55">
        <f>M25+M36+M47</f>
        <v>102</v>
      </c>
      <c r="N14" s="55">
        <f>N25+N36+N47</f>
        <v>253</v>
      </c>
      <c r="O14" s="55">
        <f>O25+O36+O47</f>
        <v>94</v>
      </c>
      <c r="P14" s="55">
        <f>P25+P36+P47</f>
        <v>560</v>
      </c>
      <c r="Q14" s="55">
        <f>Q25+Q36+Q47</f>
        <v>193</v>
      </c>
      <c r="R14" s="55">
        <f>R25+R36+R47</f>
        <v>153</v>
      </c>
      <c r="S14" s="55">
        <f>S25+S36+S47</f>
        <v>43</v>
      </c>
    </row>
    <row r="15" spans="1:19" ht="13.5" customHeight="1">
      <c r="A15" s="66" t="s">
        <v>7</v>
      </c>
      <c r="B15" s="6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3.5" customHeight="1">
      <c r="A16" s="62" t="s">
        <v>58</v>
      </c>
      <c r="B16" s="59">
        <f>SUM(C16:R16)</f>
        <v>4857</v>
      </c>
      <c r="C16" s="58">
        <v>231</v>
      </c>
      <c r="D16" s="58">
        <v>693</v>
      </c>
      <c r="E16" s="58">
        <v>457</v>
      </c>
      <c r="F16" s="58">
        <v>18</v>
      </c>
      <c r="G16" s="58">
        <v>29</v>
      </c>
      <c r="H16" s="58">
        <v>287</v>
      </c>
      <c r="I16" s="58">
        <v>29</v>
      </c>
      <c r="J16" s="58">
        <v>487</v>
      </c>
      <c r="K16" s="58">
        <v>125</v>
      </c>
      <c r="L16" s="58">
        <v>145</v>
      </c>
      <c r="M16" s="58">
        <v>46</v>
      </c>
      <c r="N16" s="58">
        <v>526</v>
      </c>
      <c r="O16" s="58">
        <v>121</v>
      </c>
      <c r="P16" s="58">
        <v>236</v>
      </c>
      <c r="Q16" s="58">
        <v>652</v>
      </c>
      <c r="R16" s="58">
        <v>775</v>
      </c>
      <c r="S16" s="58">
        <v>129</v>
      </c>
    </row>
    <row r="17" spans="1:19" ht="13.5" customHeight="1">
      <c r="A17" s="61" t="s">
        <v>60</v>
      </c>
      <c r="B17" s="59">
        <f>SUM(C17:R17)</f>
        <v>3262</v>
      </c>
      <c r="C17" s="58">
        <v>194</v>
      </c>
      <c r="D17" s="58">
        <v>434</v>
      </c>
      <c r="E17" s="58">
        <v>236</v>
      </c>
      <c r="F17" s="58">
        <v>14</v>
      </c>
      <c r="G17" s="58">
        <v>39</v>
      </c>
      <c r="H17" s="58">
        <v>186</v>
      </c>
      <c r="I17" s="58">
        <v>35</v>
      </c>
      <c r="J17" s="58">
        <v>414</v>
      </c>
      <c r="K17" s="58">
        <v>73</v>
      </c>
      <c r="L17" s="58">
        <v>134</v>
      </c>
      <c r="M17" s="58">
        <v>31</v>
      </c>
      <c r="N17" s="58">
        <v>420</v>
      </c>
      <c r="O17" s="58">
        <v>97</v>
      </c>
      <c r="P17" s="58">
        <v>89</v>
      </c>
      <c r="Q17" s="58">
        <v>377</v>
      </c>
      <c r="R17" s="58">
        <v>489</v>
      </c>
      <c r="S17" s="58">
        <v>103</v>
      </c>
    </row>
    <row r="18" spans="1:19" ht="13.5" customHeight="1">
      <c r="A18" s="61" t="s">
        <v>55</v>
      </c>
      <c r="B18" s="59">
        <f>SUM(C18:R18)</f>
        <v>2597</v>
      </c>
      <c r="C18" s="58">
        <v>157</v>
      </c>
      <c r="D18" s="58">
        <v>297</v>
      </c>
      <c r="E18" s="58">
        <v>142</v>
      </c>
      <c r="F18" s="58">
        <v>24</v>
      </c>
      <c r="G18" s="58">
        <v>43</v>
      </c>
      <c r="H18" s="58">
        <v>206</v>
      </c>
      <c r="I18" s="58">
        <v>53</v>
      </c>
      <c r="J18" s="58">
        <v>458</v>
      </c>
      <c r="K18" s="58">
        <v>101</v>
      </c>
      <c r="L18" s="58">
        <v>109</v>
      </c>
      <c r="M18" s="58">
        <v>20</v>
      </c>
      <c r="N18" s="58">
        <v>206</v>
      </c>
      <c r="O18" s="58">
        <v>100</v>
      </c>
      <c r="P18" s="58">
        <v>74</v>
      </c>
      <c r="Q18" s="58">
        <v>310</v>
      </c>
      <c r="R18" s="58">
        <v>297</v>
      </c>
      <c r="S18" s="58">
        <v>93</v>
      </c>
    </row>
    <row r="19" spans="1:19" ht="13.5" customHeight="1">
      <c r="A19" s="61" t="s">
        <v>59</v>
      </c>
      <c r="B19" s="59">
        <f>SUM(C19:R19)</f>
        <v>3055</v>
      </c>
      <c r="C19" s="58">
        <v>147</v>
      </c>
      <c r="D19" s="58">
        <v>302</v>
      </c>
      <c r="E19" s="58">
        <v>105</v>
      </c>
      <c r="F19" s="58">
        <v>33</v>
      </c>
      <c r="G19" s="58">
        <v>89</v>
      </c>
      <c r="H19" s="58">
        <v>259</v>
      </c>
      <c r="I19" s="58">
        <v>181</v>
      </c>
      <c r="J19" s="58">
        <v>802</v>
      </c>
      <c r="K19" s="58">
        <v>115</v>
      </c>
      <c r="L19" s="58">
        <v>82</v>
      </c>
      <c r="M19" s="58">
        <v>20</v>
      </c>
      <c r="N19" s="58">
        <v>217</v>
      </c>
      <c r="O19" s="58">
        <v>79</v>
      </c>
      <c r="P19" s="58">
        <v>59</v>
      </c>
      <c r="Q19" s="58">
        <v>233</v>
      </c>
      <c r="R19" s="58">
        <v>332</v>
      </c>
      <c r="S19" s="58">
        <v>81</v>
      </c>
    </row>
    <row r="20" spans="1:19" ht="13.5" customHeight="1">
      <c r="A20" s="60" t="s">
        <v>52</v>
      </c>
      <c r="B20" s="59">
        <f>SUM(C20:R20)</f>
        <v>3186</v>
      </c>
      <c r="C20" s="58">
        <v>143</v>
      </c>
      <c r="D20" s="58">
        <v>305</v>
      </c>
      <c r="E20" s="58">
        <v>62</v>
      </c>
      <c r="F20" s="58">
        <v>74</v>
      </c>
      <c r="G20" s="58">
        <v>84</v>
      </c>
      <c r="H20" s="58">
        <v>261</v>
      </c>
      <c r="I20" s="58">
        <v>261</v>
      </c>
      <c r="J20" s="58">
        <v>873</v>
      </c>
      <c r="K20" s="58">
        <v>92</v>
      </c>
      <c r="L20" s="58">
        <v>83</v>
      </c>
      <c r="M20" s="58">
        <v>29</v>
      </c>
      <c r="N20" s="58">
        <v>166</v>
      </c>
      <c r="O20" s="58">
        <v>66</v>
      </c>
      <c r="P20" s="58">
        <v>47</v>
      </c>
      <c r="Q20" s="58">
        <v>269</v>
      </c>
      <c r="R20" s="58">
        <v>371</v>
      </c>
      <c r="S20" s="58">
        <v>157</v>
      </c>
    </row>
    <row r="21" spans="1:19" ht="13.5" customHeight="1">
      <c r="A21" s="60" t="s">
        <v>51</v>
      </c>
      <c r="B21" s="59">
        <f>SUM(C21:R21)</f>
        <v>3341</v>
      </c>
      <c r="C21" s="58">
        <v>143</v>
      </c>
      <c r="D21" s="58">
        <v>247</v>
      </c>
      <c r="E21" s="58">
        <v>76</v>
      </c>
      <c r="F21" s="58">
        <v>64</v>
      </c>
      <c r="G21" s="58">
        <v>59</v>
      </c>
      <c r="H21" s="58">
        <v>318</v>
      </c>
      <c r="I21" s="58">
        <v>196</v>
      </c>
      <c r="J21" s="58">
        <v>875</v>
      </c>
      <c r="K21" s="58">
        <v>104</v>
      </c>
      <c r="L21" s="58">
        <v>90</v>
      </c>
      <c r="M21" s="58">
        <v>32</v>
      </c>
      <c r="N21" s="58">
        <v>189</v>
      </c>
      <c r="O21" s="58">
        <v>80</v>
      </c>
      <c r="P21" s="58">
        <v>166</v>
      </c>
      <c r="Q21" s="58">
        <v>324</v>
      </c>
      <c r="R21" s="58">
        <v>378</v>
      </c>
      <c r="S21" s="58">
        <v>178</v>
      </c>
    </row>
    <row r="22" spans="1:19" ht="13.5" customHeight="1">
      <c r="A22" s="60" t="s">
        <v>50</v>
      </c>
      <c r="B22" s="59">
        <f>SUM(C22:R22)</f>
        <v>2671</v>
      </c>
      <c r="C22" s="58">
        <v>105</v>
      </c>
      <c r="D22" s="58">
        <v>139</v>
      </c>
      <c r="E22" s="58">
        <v>54</v>
      </c>
      <c r="F22" s="58">
        <v>58</v>
      </c>
      <c r="G22" s="58">
        <v>64</v>
      </c>
      <c r="H22" s="58">
        <v>266</v>
      </c>
      <c r="I22" s="58">
        <v>180</v>
      </c>
      <c r="J22" s="58">
        <v>762</v>
      </c>
      <c r="K22" s="58">
        <v>86</v>
      </c>
      <c r="L22" s="58">
        <v>81</v>
      </c>
      <c r="M22" s="58">
        <v>22</v>
      </c>
      <c r="N22" s="58">
        <v>158</v>
      </c>
      <c r="O22" s="58">
        <v>36</v>
      </c>
      <c r="P22" s="58">
        <v>143</v>
      </c>
      <c r="Q22" s="58">
        <v>169</v>
      </c>
      <c r="R22" s="58">
        <v>348</v>
      </c>
      <c r="S22" s="58">
        <v>98</v>
      </c>
    </row>
    <row r="23" spans="1:19" ht="13.5" customHeight="1">
      <c r="A23" s="60" t="s">
        <v>49</v>
      </c>
      <c r="B23" s="59">
        <f>SUM(C23:R23)</f>
        <v>2649</v>
      </c>
      <c r="C23" s="58">
        <v>69</v>
      </c>
      <c r="D23" s="58">
        <v>175</v>
      </c>
      <c r="E23" s="58">
        <v>45</v>
      </c>
      <c r="F23" s="58">
        <v>36</v>
      </c>
      <c r="G23" s="58">
        <v>64</v>
      </c>
      <c r="H23" s="58">
        <v>280</v>
      </c>
      <c r="I23" s="58">
        <v>132</v>
      </c>
      <c r="J23" s="58">
        <v>775</v>
      </c>
      <c r="K23" s="58">
        <v>97</v>
      </c>
      <c r="L23" s="58">
        <v>104</v>
      </c>
      <c r="M23" s="58">
        <v>41</v>
      </c>
      <c r="N23" s="58">
        <v>159</v>
      </c>
      <c r="O23" s="58">
        <v>58</v>
      </c>
      <c r="P23" s="58">
        <v>205</v>
      </c>
      <c r="Q23" s="58">
        <v>128</v>
      </c>
      <c r="R23" s="58">
        <v>281</v>
      </c>
      <c r="S23" s="58">
        <v>52</v>
      </c>
    </row>
    <row r="24" spans="1:19" ht="13.5" customHeight="1">
      <c r="A24" s="60" t="s">
        <v>48</v>
      </c>
      <c r="B24" s="59">
        <f>SUM(C24:R24)</f>
        <v>2462</v>
      </c>
      <c r="C24" s="58">
        <v>50</v>
      </c>
      <c r="D24" s="58">
        <v>134</v>
      </c>
      <c r="E24" s="58">
        <v>31</v>
      </c>
      <c r="F24" s="58">
        <v>32</v>
      </c>
      <c r="G24" s="58">
        <v>68</v>
      </c>
      <c r="H24" s="58">
        <v>325</v>
      </c>
      <c r="I24" s="58">
        <v>176</v>
      </c>
      <c r="J24" s="58">
        <v>738</v>
      </c>
      <c r="K24" s="58">
        <v>108</v>
      </c>
      <c r="L24" s="58">
        <v>100</v>
      </c>
      <c r="M24" s="58">
        <v>73</v>
      </c>
      <c r="N24" s="58">
        <v>173</v>
      </c>
      <c r="O24" s="58">
        <v>70</v>
      </c>
      <c r="P24" s="58">
        <v>178</v>
      </c>
      <c r="Q24" s="58">
        <v>111</v>
      </c>
      <c r="R24" s="58">
        <v>95</v>
      </c>
      <c r="S24" s="58">
        <v>24</v>
      </c>
    </row>
    <row r="25" spans="1:19" ht="13.5" customHeight="1">
      <c r="A25" s="57" t="s">
        <v>47</v>
      </c>
      <c r="B25" s="56">
        <f>SUM(C25:R25)</f>
        <v>2376</v>
      </c>
      <c r="C25" s="55">
        <v>24</v>
      </c>
      <c r="D25" s="55">
        <v>149</v>
      </c>
      <c r="E25" s="55">
        <v>27</v>
      </c>
      <c r="F25" s="55">
        <v>38</v>
      </c>
      <c r="G25" s="55">
        <v>105</v>
      </c>
      <c r="H25" s="55">
        <v>303</v>
      </c>
      <c r="I25" s="55">
        <v>119</v>
      </c>
      <c r="J25" s="55">
        <v>729</v>
      </c>
      <c r="K25" s="55">
        <v>105</v>
      </c>
      <c r="L25" s="55">
        <v>67</v>
      </c>
      <c r="M25" s="55">
        <v>63</v>
      </c>
      <c r="N25" s="55">
        <v>150</v>
      </c>
      <c r="O25" s="55">
        <v>52</v>
      </c>
      <c r="P25" s="55">
        <v>184</v>
      </c>
      <c r="Q25" s="55">
        <v>165</v>
      </c>
      <c r="R25" s="55">
        <v>96</v>
      </c>
      <c r="S25" s="55">
        <v>38</v>
      </c>
    </row>
    <row r="26" spans="1:19" ht="13.5" customHeight="1">
      <c r="A26" s="63" t="s">
        <v>32</v>
      </c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3.5" customHeight="1">
      <c r="A27" s="62" t="s">
        <v>58</v>
      </c>
      <c r="B27" s="59">
        <f>SUM(C27:R27)</f>
        <v>1414</v>
      </c>
      <c r="C27" s="58">
        <v>141</v>
      </c>
      <c r="D27" s="58">
        <v>141</v>
      </c>
      <c r="E27" s="58">
        <v>12</v>
      </c>
      <c r="F27" s="58">
        <v>16</v>
      </c>
      <c r="G27" s="58">
        <v>1</v>
      </c>
      <c r="H27" s="58">
        <v>94</v>
      </c>
      <c r="I27" s="58">
        <v>78</v>
      </c>
      <c r="J27" s="58">
        <v>610</v>
      </c>
      <c r="K27" s="58">
        <v>56</v>
      </c>
      <c r="L27" s="58">
        <v>43</v>
      </c>
      <c r="M27" s="58">
        <v>44</v>
      </c>
      <c r="N27" s="58">
        <v>47</v>
      </c>
      <c r="O27" s="58">
        <v>14</v>
      </c>
      <c r="P27" s="58">
        <v>36</v>
      </c>
      <c r="Q27" s="58">
        <v>14</v>
      </c>
      <c r="R27" s="58">
        <v>67</v>
      </c>
      <c r="S27" s="58">
        <v>1</v>
      </c>
    </row>
    <row r="28" spans="1:19" ht="13.5" customHeight="1">
      <c r="A28" s="61" t="s">
        <v>60</v>
      </c>
      <c r="B28" s="59">
        <f>SUM(C28:R28)</f>
        <v>1231</v>
      </c>
      <c r="C28" s="58">
        <v>93</v>
      </c>
      <c r="D28" s="58">
        <v>112</v>
      </c>
      <c r="E28" s="58">
        <v>11</v>
      </c>
      <c r="F28" s="58">
        <v>8</v>
      </c>
      <c r="G28" s="58">
        <v>2</v>
      </c>
      <c r="H28" s="58">
        <v>93</v>
      </c>
      <c r="I28" s="58">
        <v>71</v>
      </c>
      <c r="J28" s="58">
        <v>544</v>
      </c>
      <c r="K28" s="58">
        <v>45</v>
      </c>
      <c r="L28" s="58">
        <v>27</v>
      </c>
      <c r="M28" s="58">
        <v>32</v>
      </c>
      <c r="N28" s="58">
        <v>82</v>
      </c>
      <c r="O28" s="58">
        <v>15</v>
      </c>
      <c r="P28" s="58">
        <v>26</v>
      </c>
      <c r="Q28" s="58">
        <v>26</v>
      </c>
      <c r="R28" s="58">
        <v>44</v>
      </c>
      <c r="S28" s="58">
        <v>0</v>
      </c>
    </row>
    <row r="29" spans="1:19" ht="13.5" customHeight="1">
      <c r="A29" s="61" t="s">
        <v>55</v>
      </c>
      <c r="B29" s="59">
        <f>SUM(C29:R29)</f>
        <v>1322</v>
      </c>
      <c r="C29" s="58">
        <v>78</v>
      </c>
      <c r="D29" s="58">
        <v>85</v>
      </c>
      <c r="E29" s="58">
        <v>13</v>
      </c>
      <c r="F29" s="58">
        <v>14</v>
      </c>
      <c r="G29" s="58">
        <v>0</v>
      </c>
      <c r="H29" s="58">
        <v>129</v>
      </c>
      <c r="I29" s="58">
        <v>81</v>
      </c>
      <c r="J29" s="58">
        <v>596</v>
      </c>
      <c r="K29" s="58">
        <v>35</v>
      </c>
      <c r="L29" s="58">
        <v>29</v>
      </c>
      <c r="M29" s="58">
        <v>42</v>
      </c>
      <c r="N29" s="58">
        <v>80</v>
      </c>
      <c r="O29" s="58">
        <v>17</v>
      </c>
      <c r="P29" s="58">
        <v>34</v>
      </c>
      <c r="Q29" s="58">
        <v>35</v>
      </c>
      <c r="R29" s="58">
        <v>54</v>
      </c>
      <c r="S29" s="58">
        <v>4</v>
      </c>
    </row>
    <row r="30" spans="1:19" ht="13.5" customHeight="1">
      <c r="A30" s="61" t="s">
        <v>59</v>
      </c>
      <c r="B30" s="59">
        <f>SUM(C30:R30)</f>
        <v>1721</v>
      </c>
      <c r="C30" s="58">
        <v>70</v>
      </c>
      <c r="D30" s="58">
        <v>125</v>
      </c>
      <c r="E30" s="58">
        <v>6</v>
      </c>
      <c r="F30" s="58">
        <v>61</v>
      </c>
      <c r="G30" s="58">
        <v>2</v>
      </c>
      <c r="H30" s="58">
        <v>113</v>
      </c>
      <c r="I30" s="58">
        <v>285</v>
      </c>
      <c r="J30" s="58">
        <v>690</v>
      </c>
      <c r="K30" s="58">
        <v>23</v>
      </c>
      <c r="L30" s="58">
        <v>27</v>
      </c>
      <c r="M30" s="58">
        <v>38</v>
      </c>
      <c r="N30" s="58">
        <v>63</v>
      </c>
      <c r="O30" s="58">
        <v>19</v>
      </c>
      <c r="P30" s="58">
        <v>112</v>
      </c>
      <c r="Q30" s="58">
        <v>44</v>
      </c>
      <c r="R30" s="58">
        <v>43</v>
      </c>
      <c r="S30" s="58">
        <v>2</v>
      </c>
    </row>
    <row r="31" spans="1:19" ht="13.5" customHeight="1">
      <c r="A31" s="60" t="s">
        <v>52</v>
      </c>
      <c r="B31" s="59">
        <f>SUM(C31:R31)</f>
        <v>1818</v>
      </c>
      <c r="C31" s="58">
        <v>92</v>
      </c>
      <c r="D31" s="58">
        <v>91</v>
      </c>
      <c r="E31" s="58">
        <v>10</v>
      </c>
      <c r="F31" s="58">
        <v>59</v>
      </c>
      <c r="G31" s="58">
        <v>1</v>
      </c>
      <c r="H31" s="58">
        <v>124</v>
      </c>
      <c r="I31" s="58">
        <v>354</v>
      </c>
      <c r="J31" s="58">
        <v>673</v>
      </c>
      <c r="K31" s="58">
        <v>17</v>
      </c>
      <c r="L31" s="58">
        <v>21</v>
      </c>
      <c r="M31" s="58">
        <v>44</v>
      </c>
      <c r="N31" s="58">
        <v>56</v>
      </c>
      <c r="O31" s="58">
        <v>13</v>
      </c>
      <c r="P31" s="58">
        <v>200</v>
      </c>
      <c r="Q31" s="58">
        <v>32</v>
      </c>
      <c r="R31" s="58">
        <v>31</v>
      </c>
      <c r="S31" s="58">
        <v>6</v>
      </c>
    </row>
    <row r="32" spans="1:19" s="37" customFormat="1" ht="13.5" customHeight="1">
      <c r="A32" s="60" t="s">
        <v>51</v>
      </c>
      <c r="B32" s="59">
        <f>SUM(C32:R32)</f>
        <v>1597</v>
      </c>
      <c r="C32" s="58">
        <v>75</v>
      </c>
      <c r="D32" s="58">
        <v>107</v>
      </c>
      <c r="E32" s="58">
        <v>7</v>
      </c>
      <c r="F32" s="58">
        <v>43</v>
      </c>
      <c r="G32" s="58">
        <v>5</v>
      </c>
      <c r="H32" s="58">
        <v>134</v>
      </c>
      <c r="I32" s="58">
        <v>199</v>
      </c>
      <c r="J32" s="58">
        <v>595</v>
      </c>
      <c r="K32" s="58">
        <v>8</v>
      </c>
      <c r="L32" s="58">
        <v>20</v>
      </c>
      <c r="M32" s="58">
        <v>44</v>
      </c>
      <c r="N32" s="58">
        <v>50</v>
      </c>
      <c r="O32" s="58">
        <v>16</v>
      </c>
      <c r="P32" s="58">
        <v>220</v>
      </c>
      <c r="Q32" s="58">
        <v>30</v>
      </c>
      <c r="R32" s="58">
        <v>44</v>
      </c>
      <c r="S32" s="58">
        <v>5</v>
      </c>
    </row>
    <row r="33" spans="1:19" ht="13.5" customHeight="1">
      <c r="A33" s="60" t="s">
        <v>50</v>
      </c>
      <c r="B33" s="59">
        <f>SUM(C33:R33)</f>
        <v>1541</v>
      </c>
      <c r="C33" s="58">
        <v>32</v>
      </c>
      <c r="D33" s="58">
        <v>113</v>
      </c>
      <c r="E33" s="58">
        <v>11</v>
      </c>
      <c r="F33" s="58">
        <v>59</v>
      </c>
      <c r="G33" s="58">
        <v>1</v>
      </c>
      <c r="H33" s="58">
        <v>143</v>
      </c>
      <c r="I33" s="58">
        <v>173</v>
      </c>
      <c r="J33" s="58">
        <v>549</v>
      </c>
      <c r="K33" s="58">
        <v>14</v>
      </c>
      <c r="L33" s="58">
        <v>29</v>
      </c>
      <c r="M33" s="58">
        <v>27</v>
      </c>
      <c r="N33" s="58">
        <v>42</v>
      </c>
      <c r="O33" s="58">
        <v>36</v>
      </c>
      <c r="P33" s="58">
        <v>234</v>
      </c>
      <c r="Q33" s="58">
        <v>32</v>
      </c>
      <c r="R33" s="58">
        <v>46</v>
      </c>
      <c r="S33" s="58">
        <v>4</v>
      </c>
    </row>
    <row r="34" spans="1:19" ht="13.5" customHeight="1">
      <c r="A34" s="60" t="s">
        <v>49</v>
      </c>
      <c r="B34" s="59">
        <f>SUM(C34:R34)</f>
        <v>1282</v>
      </c>
      <c r="C34" s="58">
        <v>19</v>
      </c>
      <c r="D34" s="58">
        <v>93</v>
      </c>
      <c r="E34" s="58">
        <v>10</v>
      </c>
      <c r="F34" s="58">
        <v>24</v>
      </c>
      <c r="G34" s="58">
        <v>1</v>
      </c>
      <c r="H34" s="58">
        <v>167</v>
      </c>
      <c r="I34" s="58">
        <v>135</v>
      </c>
      <c r="J34" s="58">
        <v>334</v>
      </c>
      <c r="K34" s="58">
        <v>3</v>
      </c>
      <c r="L34" s="58">
        <v>25</v>
      </c>
      <c r="M34" s="58">
        <v>37</v>
      </c>
      <c r="N34" s="58">
        <v>71</v>
      </c>
      <c r="O34" s="58">
        <v>28</v>
      </c>
      <c r="P34" s="58">
        <v>207</v>
      </c>
      <c r="Q34" s="58">
        <v>40</v>
      </c>
      <c r="R34" s="58">
        <v>88</v>
      </c>
      <c r="S34" s="58">
        <v>7</v>
      </c>
    </row>
    <row r="35" spans="1:19" ht="13.5" customHeight="1">
      <c r="A35" s="60" t="s">
        <v>48</v>
      </c>
      <c r="B35" s="59">
        <f>SUM(C35:R35)</f>
        <v>1146</v>
      </c>
      <c r="C35" s="58">
        <v>21</v>
      </c>
      <c r="D35" s="58">
        <v>74</v>
      </c>
      <c r="E35" s="58">
        <v>6</v>
      </c>
      <c r="F35" s="58">
        <v>22</v>
      </c>
      <c r="G35" s="58">
        <v>1</v>
      </c>
      <c r="H35" s="58">
        <v>151</v>
      </c>
      <c r="I35" s="58">
        <v>131</v>
      </c>
      <c r="J35" s="58">
        <v>355</v>
      </c>
      <c r="K35" s="58">
        <v>7</v>
      </c>
      <c r="L35" s="58">
        <v>16</v>
      </c>
      <c r="M35" s="58">
        <v>20</v>
      </c>
      <c r="N35" s="58">
        <v>62</v>
      </c>
      <c r="O35" s="58">
        <v>20</v>
      </c>
      <c r="P35" s="58">
        <v>190</v>
      </c>
      <c r="Q35" s="58">
        <v>29</v>
      </c>
      <c r="R35" s="58">
        <v>41</v>
      </c>
      <c r="S35" s="58">
        <v>3</v>
      </c>
    </row>
    <row r="36" spans="1:19" ht="13.5" customHeight="1">
      <c r="A36" s="57" t="s">
        <v>47</v>
      </c>
      <c r="B36" s="56">
        <f>SUM(C36:R36)</f>
        <v>1093</v>
      </c>
      <c r="C36" s="55">
        <v>4</v>
      </c>
      <c r="D36" s="55">
        <v>71</v>
      </c>
      <c r="E36" s="55">
        <v>2</v>
      </c>
      <c r="F36" s="55">
        <v>23</v>
      </c>
      <c r="G36" s="55"/>
      <c r="H36" s="55">
        <v>158</v>
      </c>
      <c r="I36" s="55">
        <v>70</v>
      </c>
      <c r="J36" s="55">
        <v>406</v>
      </c>
      <c r="K36" s="55">
        <v>3</v>
      </c>
      <c r="L36" s="55">
        <v>16</v>
      </c>
      <c r="M36" s="55">
        <v>21</v>
      </c>
      <c r="N36" s="55">
        <v>64</v>
      </c>
      <c r="O36" s="55">
        <v>23</v>
      </c>
      <c r="P36" s="55">
        <v>189</v>
      </c>
      <c r="Q36" s="55">
        <v>10</v>
      </c>
      <c r="R36" s="55">
        <v>33</v>
      </c>
      <c r="S36" s="55">
        <v>4</v>
      </c>
    </row>
    <row r="37" spans="1:19" ht="13.5" customHeight="1">
      <c r="A37" s="63" t="s">
        <v>33</v>
      </c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3.5" customHeight="1">
      <c r="A38" s="62" t="s">
        <v>58</v>
      </c>
      <c r="B38" s="59">
        <f>SUM(C38:R38)</f>
        <v>1416</v>
      </c>
      <c r="C38" s="58">
        <v>153</v>
      </c>
      <c r="D38" s="58">
        <v>237</v>
      </c>
      <c r="E38" s="58">
        <v>33</v>
      </c>
      <c r="F38" s="58">
        <v>20</v>
      </c>
      <c r="G38" s="58"/>
      <c r="H38" s="58">
        <v>48</v>
      </c>
      <c r="I38" s="58">
        <v>91</v>
      </c>
      <c r="J38" s="58">
        <v>564</v>
      </c>
      <c r="K38" s="58">
        <v>12</v>
      </c>
      <c r="L38" s="58">
        <v>56</v>
      </c>
      <c r="M38" s="58">
        <v>60</v>
      </c>
      <c r="N38" s="58">
        <v>72</v>
      </c>
      <c r="O38" s="58">
        <v>23</v>
      </c>
      <c r="P38" s="58">
        <v>8</v>
      </c>
      <c r="Q38" s="58">
        <v>12</v>
      </c>
      <c r="R38" s="58">
        <v>27</v>
      </c>
      <c r="S38" s="58">
        <v>4</v>
      </c>
    </row>
    <row r="39" spans="1:19" ht="13.5" customHeight="1">
      <c r="A39" s="61" t="s">
        <v>57</v>
      </c>
      <c r="B39" s="59">
        <f>SUM(C39:R39)</f>
        <v>1492</v>
      </c>
      <c r="C39" s="58">
        <v>146</v>
      </c>
      <c r="D39" s="58">
        <v>281</v>
      </c>
      <c r="E39" s="58">
        <v>16</v>
      </c>
      <c r="F39" s="58">
        <v>19</v>
      </c>
      <c r="G39" s="58">
        <v>5</v>
      </c>
      <c r="H39" s="58">
        <v>37</v>
      </c>
      <c r="I39" s="58">
        <v>74</v>
      </c>
      <c r="J39" s="58">
        <v>615</v>
      </c>
      <c r="K39" s="58">
        <v>18</v>
      </c>
      <c r="L39" s="58">
        <v>70</v>
      </c>
      <c r="M39" s="58">
        <v>54</v>
      </c>
      <c r="N39" s="58">
        <v>71</v>
      </c>
      <c r="O39" s="58">
        <v>29</v>
      </c>
      <c r="P39" s="58">
        <v>11</v>
      </c>
      <c r="Q39" s="58">
        <v>17</v>
      </c>
      <c r="R39" s="58">
        <v>29</v>
      </c>
      <c r="S39" s="58">
        <v>4</v>
      </c>
    </row>
    <row r="40" spans="1:19" ht="13.5" customHeight="1">
      <c r="A40" s="61" t="s">
        <v>55</v>
      </c>
      <c r="B40" s="59">
        <f>SUM(C40:R40)</f>
        <v>1403</v>
      </c>
      <c r="C40" s="58">
        <v>113</v>
      </c>
      <c r="D40" s="58">
        <v>210</v>
      </c>
      <c r="E40" s="58">
        <v>26</v>
      </c>
      <c r="F40" s="58">
        <v>27</v>
      </c>
      <c r="G40" s="58">
        <v>2</v>
      </c>
      <c r="H40" s="58">
        <v>47</v>
      </c>
      <c r="I40" s="58">
        <v>104</v>
      </c>
      <c r="J40" s="58">
        <v>596</v>
      </c>
      <c r="K40" s="58">
        <v>15</v>
      </c>
      <c r="L40" s="58">
        <v>54</v>
      </c>
      <c r="M40" s="58">
        <v>28</v>
      </c>
      <c r="N40" s="58">
        <v>62</v>
      </c>
      <c r="O40" s="58">
        <v>32</v>
      </c>
      <c r="P40" s="58">
        <v>13</v>
      </c>
      <c r="Q40" s="58">
        <v>34</v>
      </c>
      <c r="R40" s="58">
        <v>40</v>
      </c>
      <c r="S40" s="58">
        <v>6</v>
      </c>
    </row>
    <row r="41" spans="1:19" ht="13.5" customHeight="1">
      <c r="A41" s="61" t="s">
        <v>53</v>
      </c>
      <c r="B41" s="59">
        <f>SUM(C41:R41)</f>
        <v>2013</v>
      </c>
      <c r="C41" s="58">
        <v>118</v>
      </c>
      <c r="D41" s="58">
        <v>226</v>
      </c>
      <c r="E41" s="58">
        <v>14</v>
      </c>
      <c r="F41" s="58">
        <v>26</v>
      </c>
      <c r="G41" s="58">
        <v>1</v>
      </c>
      <c r="H41" s="58">
        <v>34</v>
      </c>
      <c r="I41" s="58">
        <v>229</v>
      </c>
      <c r="J41" s="58">
        <v>870</v>
      </c>
      <c r="K41" s="58">
        <v>6</v>
      </c>
      <c r="L41" s="58">
        <v>53</v>
      </c>
      <c r="M41" s="58">
        <v>29</v>
      </c>
      <c r="N41" s="58">
        <v>75</v>
      </c>
      <c r="O41" s="58">
        <v>37</v>
      </c>
      <c r="P41" s="58">
        <v>218</v>
      </c>
      <c r="Q41" s="58">
        <v>40</v>
      </c>
      <c r="R41" s="58">
        <v>37</v>
      </c>
      <c r="S41" s="58">
        <v>4</v>
      </c>
    </row>
    <row r="42" spans="1:19" ht="13.5" customHeight="1">
      <c r="A42" s="60" t="s">
        <v>52</v>
      </c>
      <c r="B42" s="59">
        <f>SUM(C42:R42)</f>
        <v>1691</v>
      </c>
      <c r="C42" s="58">
        <v>119</v>
      </c>
      <c r="D42" s="58">
        <v>195</v>
      </c>
      <c r="E42" s="58">
        <v>18</v>
      </c>
      <c r="F42" s="58">
        <v>41</v>
      </c>
      <c r="G42" s="58">
        <v>3</v>
      </c>
      <c r="H42" s="58">
        <v>39</v>
      </c>
      <c r="I42" s="58">
        <v>221</v>
      </c>
      <c r="J42" s="58">
        <v>680</v>
      </c>
      <c r="K42" s="58">
        <v>4</v>
      </c>
      <c r="L42" s="58">
        <v>33</v>
      </c>
      <c r="M42" s="58">
        <v>28</v>
      </c>
      <c r="N42" s="58">
        <v>50</v>
      </c>
      <c r="O42" s="58">
        <v>21</v>
      </c>
      <c r="P42" s="58">
        <v>183</v>
      </c>
      <c r="Q42" s="58">
        <v>14</v>
      </c>
      <c r="R42" s="58">
        <v>42</v>
      </c>
      <c r="S42" s="58">
        <v>14</v>
      </c>
    </row>
    <row r="43" spans="1:19" ht="13.5" customHeight="1">
      <c r="A43" s="60" t="s">
        <v>51</v>
      </c>
      <c r="B43" s="59">
        <f>SUM(C43:R43)</f>
        <v>1669</v>
      </c>
      <c r="C43" s="58">
        <v>106</v>
      </c>
      <c r="D43" s="58">
        <v>189</v>
      </c>
      <c r="E43" s="58">
        <v>25</v>
      </c>
      <c r="F43" s="58">
        <v>50</v>
      </c>
      <c r="G43" s="58">
        <v>2</v>
      </c>
      <c r="H43" s="58">
        <v>36</v>
      </c>
      <c r="I43" s="58">
        <v>208</v>
      </c>
      <c r="J43" s="58">
        <v>656</v>
      </c>
      <c r="K43" s="58">
        <v>9</v>
      </c>
      <c r="L43" s="58">
        <v>42</v>
      </c>
      <c r="M43" s="58">
        <v>30</v>
      </c>
      <c r="N43" s="58">
        <v>49</v>
      </c>
      <c r="O43" s="58">
        <v>17</v>
      </c>
      <c r="P43" s="58">
        <v>195</v>
      </c>
      <c r="Q43" s="58">
        <v>22</v>
      </c>
      <c r="R43" s="58">
        <v>33</v>
      </c>
      <c r="S43" s="58">
        <v>0</v>
      </c>
    </row>
    <row r="44" spans="1:19" ht="13.5" customHeight="1">
      <c r="A44" s="60" t="s">
        <v>50</v>
      </c>
      <c r="B44" s="59">
        <f>SUM(C44:R44)</f>
        <v>1414</v>
      </c>
      <c r="C44" s="58">
        <v>51</v>
      </c>
      <c r="D44" s="58">
        <v>190</v>
      </c>
      <c r="E44" s="58">
        <v>12</v>
      </c>
      <c r="F44" s="58">
        <v>42</v>
      </c>
      <c r="G44" s="58">
        <v>2</v>
      </c>
      <c r="H44" s="58">
        <v>55</v>
      </c>
      <c r="I44" s="58">
        <v>130</v>
      </c>
      <c r="J44" s="58">
        <v>555</v>
      </c>
      <c r="K44" s="58">
        <v>10</v>
      </c>
      <c r="L44" s="58">
        <v>81</v>
      </c>
      <c r="M44" s="58">
        <v>51</v>
      </c>
      <c r="N44" s="58">
        <v>30</v>
      </c>
      <c r="O44" s="58">
        <v>20</v>
      </c>
      <c r="P44" s="58">
        <v>105</v>
      </c>
      <c r="Q44" s="58">
        <v>30</v>
      </c>
      <c r="R44" s="58">
        <v>50</v>
      </c>
      <c r="S44" s="58">
        <v>6</v>
      </c>
    </row>
    <row r="45" spans="1:19" ht="13.5" customHeight="1">
      <c r="A45" s="60" t="s">
        <v>49</v>
      </c>
      <c r="B45" s="59">
        <f>SUM(C45:R45)</f>
        <v>1306</v>
      </c>
      <c r="C45" s="58">
        <v>19</v>
      </c>
      <c r="D45" s="58">
        <v>217</v>
      </c>
      <c r="E45" s="58">
        <v>17</v>
      </c>
      <c r="F45" s="58">
        <v>47</v>
      </c>
      <c r="G45" s="58">
        <v>2</v>
      </c>
      <c r="H45" s="58">
        <v>62</v>
      </c>
      <c r="I45" s="58">
        <v>73</v>
      </c>
      <c r="J45" s="58">
        <v>435</v>
      </c>
      <c r="K45" s="58">
        <v>6</v>
      </c>
      <c r="L45" s="58">
        <v>62</v>
      </c>
      <c r="M45" s="58">
        <v>28</v>
      </c>
      <c r="N45" s="58">
        <v>52</v>
      </c>
      <c r="O45" s="58">
        <v>38</v>
      </c>
      <c r="P45" s="58">
        <v>182</v>
      </c>
      <c r="Q45" s="58">
        <v>34</v>
      </c>
      <c r="R45" s="58">
        <v>32</v>
      </c>
      <c r="S45" s="58">
        <v>3</v>
      </c>
    </row>
    <row r="46" spans="1:19" ht="13.5" customHeight="1">
      <c r="A46" s="60" t="s">
        <v>48</v>
      </c>
      <c r="B46" s="59">
        <f>SUM(C46:R46)</f>
        <v>1514</v>
      </c>
      <c r="C46" s="58">
        <v>31</v>
      </c>
      <c r="D46" s="58">
        <v>207</v>
      </c>
      <c r="E46" s="58">
        <v>16</v>
      </c>
      <c r="F46" s="58">
        <v>52</v>
      </c>
      <c r="G46" s="58">
        <v>1</v>
      </c>
      <c r="H46" s="58">
        <v>104</v>
      </c>
      <c r="I46" s="58">
        <v>97</v>
      </c>
      <c r="J46" s="58">
        <v>544</v>
      </c>
      <c r="K46" s="58">
        <v>9</v>
      </c>
      <c r="L46" s="58">
        <v>76</v>
      </c>
      <c r="M46" s="58">
        <v>33</v>
      </c>
      <c r="N46" s="58">
        <v>38</v>
      </c>
      <c r="O46" s="58">
        <v>35</v>
      </c>
      <c r="P46" s="58">
        <v>195</v>
      </c>
      <c r="Q46" s="58">
        <v>53</v>
      </c>
      <c r="R46" s="58">
        <v>23</v>
      </c>
      <c r="S46" s="58">
        <v>3</v>
      </c>
    </row>
    <row r="47" spans="1:19" ht="13.5" customHeight="1">
      <c r="A47" s="57" t="s">
        <v>47</v>
      </c>
      <c r="B47" s="56">
        <f>SUM(C47:R47)</f>
        <v>989</v>
      </c>
      <c r="C47" s="55">
        <v>7</v>
      </c>
      <c r="D47" s="55">
        <v>117</v>
      </c>
      <c r="E47" s="55">
        <v>15</v>
      </c>
      <c r="F47" s="55">
        <v>37</v>
      </c>
      <c r="G47" s="55"/>
      <c r="H47" s="55">
        <v>92</v>
      </c>
      <c r="I47" s="55">
        <v>47</v>
      </c>
      <c r="J47" s="55">
        <v>322</v>
      </c>
      <c r="K47" s="55">
        <v>3</v>
      </c>
      <c r="L47" s="55">
        <v>44</v>
      </c>
      <c r="M47" s="55">
        <v>18</v>
      </c>
      <c r="N47" s="55">
        <v>39</v>
      </c>
      <c r="O47" s="55">
        <v>19</v>
      </c>
      <c r="P47" s="55">
        <v>187</v>
      </c>
      <c r="Q47" s="55">
        <v>18</v>
      </c>
      <c r="R47" s="55">
        <v>24</v>
      </c>
      <c r="S47" s="55">
        <v>1</v>
      </c>
    </row>
  </sheetData>
  <sheetProtection/>
  <mergeCells count="9">
    <mergeCell ref="B3:B4"/>
    <mergeCell ref="A3:A4"/>
    <mergeCell ref="C3:D3"/>
    <mergeCell ref="R3:R4"/>
    <mergeCell ref="E3:E4"/>
    <mergeCell ref="S3:S4"/>
    <mergeCell ref="L3:M3"/>
    <mergeCell ref="N3:Q3"/>
    <mergeCell ref="F3:K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2020-01-30T09:04:14Z</dcterms:created>
  <dcterms:modified xsi:type="dcterms:W3CDTF">2020-01-30T09:04:19Z</dcterms:modified>
  <cp:category/>
  <cp:version/>
  <cp:contentType/>
  <cp:contentStatus/>
</cp:coreProperties>
</file>