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3105" windowWidth="16770" windowHeight="8850" tabRatio="659" activeTab="0"/>
  </bookViews>
  <sheets>
    <sheet name="1001" sheetId="1" r:id="rId1"/>
    <sheet name="1002" sheetId="2" r:id="rId2"/>
    <sheet name="1003" sheetId="3" r:id="rId3"/>
    <sheet name="1004" sheetId="4" r:id="rId4"/>
    <sheet name="1005-1" sheetId="5" r:id="rId5"/>
    <sheet name="1005-2" sheetId="6" r:id="rId6"/>
    <sheet name="1005-3" sheetId="7" r:id="rId7"/>
  </sheets>
  <definedNames>
    <definedName name="_xlnm.Print_Area" localSheetId="0">'1001'!$A$1:$AS$80</definedName>
    <definedName name="_xlnm.Print_Area" localSheetId="1">'1002'!$A$1:$U$87</definedName>
    <definedName name="_xlnm.Print_Area" localSheetId="2">'1003'!$A$1:$O$81</definedName>
    <definedName name="_xlnm.Print_Area" localSheetId="3">'1004'!$A$1:$E$72</definedName>
    <definedName name="_xlnm.Print_Area" localSheetId="4">'1005-1'!$A$1:$F$66</definedName>
    <definedName name="_xlnm.Print_Area" localSheetId="5">'1005-2'!$A$1:$L$15</definedName>
    <definedName name="_xlnm.Print_Area" localSheetId="6">'1005-3'!$A$1:$D$16</definedName>
  </definedNames>
  <calcPr fullCalcOnLoad="1"/>
</workbook>
</file>

<file path=xl/sharedStrings.xml><?xml version="1.0" encoding="utf-8"?>
<sst xmlns="http://schemas.openxmlformats.org/spreadsheetml/2006/main" count="617" uniqueCount="230">
  <si>
    <t>子宮がん</t>
  </si>
  <si>
    <t>大腸がん</t>
  </si>
  <si>
    <t>胃がん</t>
  </si>
  <si>
    <t>肺がん</t>
  </si>
  <si>
    <t>乳がん</t>
  </si>
  <si>
    <t xml:space="preserve"> 人　口</t>
  </si>
  <si>
    <t>がんであった者</t>
  </si>
  <si>
    <t>（３）機能訓練</t>
  </si>
  <si>
    <t>訓練実施</t>
  </si>
  <si>
    <t>実施回数</t>
  </si>
  <si>
    <t>施 設 数</t>
  </si>
  <si>
    <t>実 人 員</t>
  </si>
  <si>
    <t>延 人 員</t>
  </si>
  <si>
    <t>計</t>
  </si>
  <si>
    <t>（１）基本健康診査受診者及び判定・指導区別状況</t>
  </si>
  <si>
    <t>結　　果　　別　　人　　員</t>
  </si>
  <si>
    <t>がんの疑いの　  あ　る　者</t>
  </si>
  <si>
    <t>Ａ　型（基本型）</t>
  </si>
  <si>
    <t>Ｂ　型（地域参加型）</t>
  </si>
  <si>
    <t>（４）訪問指導実施状況</t>
  </si>
  <si>
    <t>要指導者</t>
  </si>
  <si>
    <t>個別健康教育対象者</t>
  </si>
  <si>
    <t>閉じこもり予防</t>
  </si>
  <si>
    <t>介護家族者</t>
  </si>
  <si>
    <t>その他</t>
  </si>
  <si>
    <t>（注）人口は胃がん、肺がん、大腸がんは４０歳以上の人口、子宮がんは２０歳以上の女子の人口、乳がんは４０歳以上の女子人口である。</t>
  </si>
  <si>
    <t>認知症老人</t>
  </si>
  <si>
    <t>被訪問指導人員</t>
  </si>
  <si>
    <t>実 人 員</t>
  </si>
  <si>
    <t>延 人 員</t>
  </si>
  <si>
    <t>寝たきり者</t>
  </si>
  <si>
    <t>　</t>
  </si>
  <si>
    <t>被指導人員</t>
  </si>
  <si>
    <t>基本健康診査受診者数(年度中)</t>
  </si>
  <si>
    <t>判定･指導区分実人員</t>
  </si>
  <si>
    <t>基本健康診査</t>
  </si>
  <si>
    <t>異常認めず</t>
  </si>
  <si>
    <t>要 指 導</t>
  </si>
  <si>
    <t>要 医 療</t>
  </si>
  <si>
    <t>（年度中）</t>
  </si>
  <si>
    <t>がんであった者</t>
  </si>
  <si>
    <t>異常認めず</t>
  </si>
  <si>
    <t>（注）　人口は４０歳以上の人口である。</t>
  </si>
  <si>
    <t>（２）がん検診</t>
  </si>
  <si>
    <t>人　　口</t>
  </si>
  <si>
    <t>受 診 者 数</t>
  </si>
  <si>
    <t>平成１７年度</t>
  </si>
  <si>
    <t>平成１７年度</t>
  </si>
  <si>
    <t>(17.10.1)</t>
  </si>
  <si>
    <t>10－第５表　老人保健事業報告</t>
  </si>
  <si>
    <t>邑楽町</t>
  </si>
  <si>
    <t>大泉町</t>
  </si>
  <si>
    <t>千代田町</t>
  </si>
  <si>
    <t>明和町</t>
  </si>
  <si>
    <t>板倉町</t>
  </si>
  <si>
    <t>館林市</t>
  </si>
  <si>
    <t>館林保健福祉事務所</t>
  </si>
  <si>
    <t>太田市</t>
  </si>
  <si>
    <t>太田保健福祉事務所</t>
  </si>
  <si>
    <t>みどり市</t>
  </si>
  <si>
    <t>桐生市</t>
  </si>
  <si>
    <t>桐生保健福祉事務所</t>
  </si>
  <si>
    <t>玉村町</t>
  </si>
  <si>
    <t>伊勢崎市</t>
  </si>
  <si>
    <t>伊勢崎保健福祉事務所</t>
  </si>
  <si>
    <t>みなかみ町</t>
  </si>
  <si>
    <t>昭和村</t>
  </si>
  <si>
    <t>川場村</t>
  </si>
  <si>
    <t>片品村</t>
  </si>
  <si>
    <t>沼田市</t>
  </si>
  <si>
    <t>沼田保健福祉事務所</t>
  </si>
  <si>
    <t>の者への健康手帳交付数</t>
  </si>
  <si>
    <t>医療受給者証の交付数</t>
  </si>
  <si>
    <t>40歳以上で医療受給者以外</t>
  </si>
  <si>
    <t>医療受給資格者への</t>
  </si>
  <si>
    <t>平成１７年度　(単位：人)</t>
  </si>
  <si>
    <t>高山村</t>
  </si>
  <si>
    <t>六合村</t>
  </si>
  <si>
    <t>草津町</t>
  </si>
  <si>
    <t>嬬恋村</t>
  </si>
  <si>
    <t>長野原町</t>
  </si>
  <si>
    <t>東吾妻町</t>
  </si>
  <si>
    <t>中之条町</t>
  </si>
  <si>
    <t>中之条保健福祉事務所</t>
  </si>
  <si>
    <t>甘楽町</t>
  </si>
  <si>
    <t>南牧村</t>
  </si>
  <si>
    <t>下仁田町</t>
  </si>
  <si>
    <t>富岡市</t>
  </si>
  <si>
    <t>富岡保健福祉事務所</t>
  </si>
  <si>
    <t>上野村</t>
  </si>
  <si>
    <t>神流町</t>
  </si>
  <si>
    <t>吉井町</t>
  </si>
  <si>
    <t>藤岡市</t>
  </si>
  <si>
    <t>藤岡保健福祉事務所</t>
  </si>
  <si>
    <t>吉岡町</t>
  </si>
  <si>
    <t>榛東村</t>
  </si>
  <si>
    <t>渋川市</t>
  </si>
  <si>
    <t>渋川保健福祉事務所</t>
  </si>
  <si>
    <t>榛名町</t>
  </si>
  <si>
    <t>安中市</t>
  </si>
  <si>
    <t>高崎市</t>
  </si>
  <si>
    <t>高崎保健福祉事務所</t>
  </si>
  <si>
    <t>富士見村</t>
  </si>
  <si>
    <t>前橋市</t>
  </si>
  <si>
    <t>前橋保健福祉事務所</t>
  </si>
  <si>
    <t>町村計</t>
  </si>
  <si>
    <t>市　計</t>
  </si>
  <si>
    <t>県　計</t>
  </si>
  <si>
    <t>10－第４表　医療受給者証及び健康手帳交付数，市町村・保健福祉事務所別</t>
  </si>
  <si>
    <t>館 林 市</t>
  </si>
  <si>
    <t>太 田 市</t>
  </si>
  <si>
    <t>桐 生 市</t>
  </si>
  <si>
    <t>みなかみ町</t>
  </si>
  <si>
    <t>沼 田 市</t>
  </si>
  <si>
    <t>吾妻町</t>
  </si>
  <si>
    <t>（円）</t>
  </si>
  <si>
    <t>（件）</t>
  </si>
  <si>
    <t>費用額</t>
  </si>
  <si>
    <t>日 数</t>
  </si>
  <si>
    <t>件 数</t>
  </si>
  <si>
    <t>費用額</t>
  </si>
  <si>
    <t>日 数</t>
  </si>
  <si>
    <t>件 数</t>
  </si>
  <si>
    <t>日 数</t>
  </si>
  <si>
    <t>件 数</t>
  </si>
  <si>
    <t>歯　　　　　　　　　科</t>
  </si>
  <si>
    <t>入        院         外</t>
  </si>
  <si>
    <t>入                院</t>
  </si>
  <si>
    <t>診 　療 　費 　合 　計</t>
  </si>
  <si>
    <t>平成１７年３月～平成１８年２月</t>
  </si>
  <si>
    <t>第３表の２</t>
  </si>
  <si>
    <t>富 岡 市</t>
  </si>
  <si>
    <t>神流町</t>
  </si>
  <si>
    <t>藤 岡 市</t>
  </si>
  <si>
    <t>渋 川 市</t>
  </si>
  <si>
    <t>安 中 市</t>
  </si>
  <si>
    <t>高 崎 市</t>
  </si>
  <si>
    <t>前 橋 市</t>
  </si>
  <si>
    <t>費用額</t>
  </si>
  <si>
    <t>日 数</t>
  </si>
  <si>
    <t>件 数</t>
  </si>
  <si>
    <t>歯　　　　　　　　　科</t>
  </si>
  <si>
    <t>入        院         外</t>
  </si>
  <si>
    <t>入                院</t>
  </si>
  <si>
    <t>診 　療 　費 　合 　計</t>
  </si>
  <si>
    <t>平成１７年３月～平成１８年２月</t>
  </si>
  <si>
    <t>10－第３表　老人診療費の状況，市町村・保健福祉事務所別</t>
  </si>
  <si>
    <t>みなかみ町</t>
  </si>
  <si>
    <t>東吾妻町</t>
  </si>
  <si>
    <t>（円）</t>
  </si>
  <si>
    <t>（件）</t>
  </si>
  <si>
    <t>（人）</t>
  </si>
  <si>
    <t>医療費（円）</t>
  </si>
  <si>
    <t>人を含む）</t>
  </si>
  <si>
    <t>金     額</t>
  </si>
  <si>
    <t>件  数</t>
  </si>
  <si>
    <t>件  数</t>
  </si>
  <si>
    <t>に到達した</t>
  </si>
  <si>
    <t>までに70歳</t>
  </si>
  <si>
    <t>総　　数</t>
  </si>
  <si>
    <t>１か月平均</t>
  </si>
  <si>
    <t>医療費（現金）の支給</t>
  </si>
  <si>
    <t>訪 問 看 護 療 養 費</t>
  </si>
  <si>
    <t>施 設 療 養 費</t>
  </si>
  <si>
    <t>食 事 療 養 費</t>
  </si>
  <si>
    <t>薬 剤 の 支 給</t>
  </si>
  <si>
    <t>診　　療　　費</t>
  </si>
  <si>
    <t>総　　　　数</t>
  </si>
  <si>
    <t>65～74
歳　の
障　害
認定者</t>
  </si>
  <si>
    <t>（H14.9月</t>
  </si>
  <si>
    <t>75歳以上</t>
  </si>
  <si>
    <t>１人当たり</t>
  </si>
  <si>
    <t>　（　一　　部　　負　　担　　金　　控　　除　　前　）</t>
  </si>
  <si>
    <t>　　　老　　　人　　　医　　　療　　　費　　　</t>
  </si>
  <si>
    <t>老人医療対象者数
（１カ月平均）</t>
  </si>
  <si>
    <t>第２表の２</t>
  </si>
  <si>
    <t>{DOWN}</t>
  </si>
  <si>
    <t>DOW</t>
  </si>
  <si>
    <t>{GETNUMBER ,IV109}{IF IV109&gt;0}/RVIV109~~</t>
  </si>
  <si>
    <t>GET</t>
  </si>
  <si>
    <t>{RIGHT 9}/RVC13..K13~~</t>
  </si>
  <si>
    <t>{RIGHT 9}/RVC12..K12~~</t>
  </si>
  <si>
    <t>総　  数</t>
  </si>
  <si>
    <t>医療受給者</t>
  </si>
  <si>
    <t>10－第２表　老人医療費の状況，市町村・保健福祉事務所別</t>
  </si>
  <si>
    <t>延人員</t>
  </si>
  <si>
    <t>実人員</t>
  </si>
  <si>
    <t>乳がん</t>
  </si>
  <si>
    <t>子宮がん</t>
  </si>
  <si>
    <t>大腸がん</t>
  </si>
  <si>
    <t>肺がん</t>
  </si>
  <si>
    <t>胃がん</t>
  </si>
  <si>
    <t>被訪問指導人員</t>
  </si>
  <si>
    <t>訓練実施人員</t>
  </si>
  <si>
    <t>延実施回数</t>
  </si>
  <si>
    <t>指導延人員</t>
  </si>
  <si>
    <t>開催回数</t>
  </si>
  <si>
    <t>参加延人員</t>
  </si>
  <si>
    <t>実人員</t>
  </si>
  <si>
    <t>延べ検査回数</t>
  </si>
  <si>
    <t>痴呆性老人</t>
  </si>
  <si>
    <t>寝たきり者</t>
  </si>
  <si>
    <t>健康診査要指導者</t>
  </si>
  <si>
    <t>が　　ん　　検　　診</t>
  </si>
  <si>
    <t>肝炎ウイルス検診</t>
  </si>
  <si>
    <t>骨粗鬆症検診</t>
  </si>
  <si>
    <t>歯周疾患検診</t>
  </si>
  <si>
    <t>基本健康診査</t>
  </si>
  <si>
    <t>Ｂ型（地域参加型）</t>
  </si>
  <si>
    <t>Ａ型（基本型）</t>
  </si>
  <si>
    <t>総　　合</t>
  </si>
  <si>
    <t>介護家族</t>
  </si>
  <si>
    <t>重　　点</t>
  </si>
  <si>
    <t>集　　団</t>
  </si>
  <si>
    <t>個　　別</t>
  </si>
  <si>
    <t>訪　　　　　問　　　　　指　　　　　導</t>
  </si>
  <si>
    <t>健康度評価事業
実施延人員</t>
  </si>
  <si>
    <t>健　 康　 診　 査　 受　 診　 者　 数</t>
  </si>
  <si>
    <t>機　 能 　訓  練</t>
  </si>
  <si>
    <t>健　康　相　談</t>
  </si>
  <si>
    <t>健　康　教　育</t>
  </si>
  <si>
    <t>平成１７年度</t>
  </si>
  <si>
    <t>第１表の２</t>
  </si>
  <si>
    <t>　　　４　肝炎ウイルス検診は、平成１４年度から健康診査の１つとして実施されている。</t>
  </si>
  <si>
    <t>　　　３　骨粗鬆症検診の受診者は４０・５０歳の女性である。</t>
  </si>
  <si>
    <t>　　　２　歯周疾患検診の受診者は４０・５０・６０歳及び７０歳の者である。</t>
  </si>
  <si>
    <t>（注）１　がん検診については、平成１０年度から老人保健事業（医療等以外）の対象外である。</t>
  </si>
  <si>
    <t>{WINDOWSOFF}</t>
  </si>
  <si>
    <t>TUIKA</t>
  </si>
  <si>
    <t>10－第１表　老人保健事業（医療等以外）実施状況，市町村・保健福祉事務所別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</si>
</sst>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,##0_ ;\-#,##0_ ;\ \ &quot;-&quot;_ ;_ @_ "/>
    <numFmt numFmtId="177" formatCode="_ * #,##0.0_ ;_ * \-#,##0.0_ ;_ * &quot;-&quot;_ ;_ @_ "/>
    <numFmt numFmtId="178" formatCode="#,##0_ "/>
    <numFmt numFmtId="179" formatCode="#,##0_ ;[Red]\-#,##0\ "/>
    <numFmt numFmtId="180" formatCode="0.0"/>
    <numFmt numFmtId="181" formatCode="#,##0;[Red]#,##0"/>
    <numFmt numFmtId="182" formatCode="#,##0.0_ "/>
    <numFmt numFmtId="183" formatCode="0_);[Red]\(0\)"/>
    <numFmt numFmtId="184" formatCode="#,##0_);[Red]\(#,##0\)"/>
    <numFmt numFmtId="185" formatCode="#,##0;\-#,###;&quot;-&quot;;@"/>
  </numFmts>
  <fonts count="5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3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NumberFormat="1" applyFont="1" applyFill="1" applyAlignment="1" quotePrefix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quotePrefix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distributed" vertical="center"/>
    </xf>
    <xf numFmtId="0" fontId="7" fillId="0" borderId="16" xfId="0" applyNumberFormat="1" applyFont="1" applyFill="1" applyBorder="1" applyAlignment="1">
      <alignment horizontal="distributed" vertical="center"/>
    </xf>
    <xf numFmtId="0" fontId="7" fillId="0" borderId="17" xfId="0" applyNumberFormat="1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0" fontId="7" fillId="0" borderId="11" xfId="0" applyFont="1" applyFill="1" applyBorder="1" applyAlignment="1">
      <alignment shrinkToFit="1"/>
    </xf>
    <xf numFmtId="0" fontId="7" fillId="0" borderId="14" xfId="0" applyNumberFormat="1" applyFont="1" applyFill="1" applyBorder="1" applyAlignment="1">
      <alignment shrinkToFit="1"/>
    </xf>
    <xf numFmtId="0" fontId="7" fillId="0" borderId="16" xfId="0" applyFont="1" applyFill="1" applyBorder="1" applyAlignment="1">
      <alignment shrinkToFit="1"/>
    </xf>
    <xf numFmtId="0" fontId="7" fillId="0" borderId="0" xfId="0" applyNumberFormat="1" applyFont="1" applyFill="1" applyAlignment="1">
      <alignment horizontal="center" shrinkToFit="1"/>
    </xf>
    <xf numFmtId="0" fontId="7" fillId="0" borderId="13" xfId="0" applyNumberFormat="1" applyFont="1" applyFill="1" applyBorder="1" applyAlignment="1">
      <alignment horizontal="center" shrinkToFit="1"/>
    </xf>
    <xf numFmtId="0" fontId="7" fillId="0" borderId="0" xfId="0" applyFont="1" applyFill="1" applyAlignment="1">
      <alignment shrinkToFit="1"/>
    </xf>
    <xf numFmtId="0" fontId="7" fillId="0" borderId="13" xfId="0" applyNumberFormat="1" applyFont="1" applyFill="1" applyBorder="1" applyAlignment="1">
      <alignment shrinkToFit="1"/>
    </xf>
    <xf numFmtId="0" fontId="7" fillId="0" borderId="16" xfId="0" applyNumberFormat="1" applyFont="1" applyFill="1" applyBorder="1" applyAlignment="1">
      <alignment shrinkToFit="1"/>
    </xf>
    <xf numFmtId="0" fontId="7" fillId="0" borderId="0" xfId="0" applyNumberFormat="1" applyFont="1" applyFill="1" applyAlignment="1">
      <alignment shrinkToFit="1"/>
    </xf>
    <xf numFmtId="0" fontId="7" fillId="0" borderId="19" xfId="0" applyNumberFormat="1" applyFont="1" applyFill="1" applyBorder="1" applyAlignment="1">
      <alignment shrinkToFit="1"/>
    </xf>
    <xf numFmtId="0" fontId="7" fillId="0" borderId="20" xfId="0" applyNumberFormat="1" applyFont="1" applyFill="1" applyBorder="1" applyAlignment="1">
      <alignment horizontal="center" shrinkToFit="1"/>
    </xf>
    <xf numFmtId="0" fontId="7" fillId="0" borderId="20" xfId="0" applyNumberFormat="1" applyFont="1" applyFill="1" applyBorder="1" applyAlignment="1">
      <alignment shrinkToFit="1"/>
    </xf>
    <xf numFmtId="3" fontId="7" fillId="0" borderId="11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22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shrinkToFit="1"/>
    </xf>
    <xf numFmtId="0" fontId="7" fillId="0" borderId="16" xfId="0" applyNumberFormat="1" applyFont="1" applyFill="1" applyBorder="1" applyAlignment="1">
      <alignment horizontal="center" shrinkToFit="1"/>
    </xf>
    <xf numFmtId="0" fontId="7" fillId="0" borderId="19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/>
    </xf>
    <xf numFmtId="0" fontId="7" fillId="0" borderId="26" xfId="0" applyNumberFormat="1" applyFont="1" applyFill="1" applyBorder="1" applyAlignment="1">
      <alignment horizontal="distributed" vertical="center"/>
    </xf>
    <xf numFmtId="0" fontId="7" fillId="0" borderId="27" xfId="0" applyNumberFormat="1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6" xfId="0" applyNumberFormat="1" applyFont="1" applyFill="1" applyBorder="1" applyAlignment="1">
      <alignment horizontal="distributed" vertical="center" wrapText="1"/>
    </xf>
    <xf numFmtId="0" fontId="7" fillId="0" borderId="27" xfId="0" applyNumberFormat="1" applyFont="1" applyFill="1" applyBorder="1" applyAlignment="1">
      <alignment horizontal="distributed" vertical="center" wrapText="1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 applyProtection="1">
      <alignment vertical="center"/>
      <protection locked="0"/>
    </xf>
    <xf numFmtId="41" fontId="6" fillId="0" borderId="28" xfId="0" applyNumberFormat="1" applyFont="1" applyBorder="1" applyAlignment="1">
      <alignment vertical="center"/>
    </xf>
    <xf numFmtId="0" fontId="7" fillId="0" borderId="29" xfId="0" applyFont="1" applyBorder="1" applyAlignment="1">
      <alignment horizontal="distributed" vertical="center"/>
    </xf>
    <xf numFmtId="38" fontId="7" fillId="0" borderId="28" xfId="47" applyFont="1" applyBorder="1" applyAlignment="1" applyProtection="1">
      <alignment horizontal="distributed" vertical="center"/>
      <protection/>
    </xf>
    <xf numFmtId="0" fontId="7" fillId="0" borderId="28" xfId="0" applyFont="1" applyBorder="1" applyAlignment="1">
      <alignment horizontal="distributed" vertical="center"/>
    </xf>
    <xf numFmtId="41" fontId="6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horizontal="distributed" vertical="center"/>
    </xf>
    <xf numFmtId="38" fontId="7" fillId="0" borderId="0" xfId="47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horizontal="distributed" vertical="center"/>
    </xf>
    <xf numFmtId="38" fontId="7" fillId="0" borderId="23" xfId="47" applyFont="1" applyBorder="1" applyAlignment="1" applyProtection="1">
      <alignment horizontal="distributed" vertical="center"/>
      <protection/>
    </xf>
    <xf numFmtId="38" fontId="7" fillId="0" borderId="0" xfId="47" applyFont="1" applyBorder="1" applyAlignment="1" applyProtection="1">
      <alignment horizontal="distributed" vertical="center"/>
      <protection/>
    </xf>
    <xf numFmtId="0" fontId="6" fillId="0" borderId="0" xfId="0" applyNumberFormat="1" applyFont="1" applyAlignment="1" applyProtection="1">
      <alignment vertical="center"/>
      <protection locked="0"/>
    </xf>
    <xf numFmtId="41" fontId="6" fillId="0" borderId="0" xfId="0" applyNumberFormat="1" applyFont="1" applyBorder="1" applyAlignment="1">
      <alignment horizontal="right" vertical="center"/>
    </xf>
    <xf numFmtId="38" fontId="26" fillId="0" borderId="0" xfId="47" applyFont="1" applyBorder="1" applyAlignment="1" applyProtection="1">
      <alignment horizontal="distributed" vertical="center"/>
      <protection/>
    </xf>
    <xf numFmtId="0" fontId="6" fillId="0" borderId="0" xfId="0" applyNumberFormat="1" applyFont="1" applyFill="1" applyAlignment="1" applyProtection="1">
      <alignment vertical="center"/>
      <protection locked="0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9" xfId="0" applyNumberFormat="1" applyFont="1" applyBorder="1" applyAlignment="1" applyProtection="1">
      <alignment vertical="center"/>
      <protection locked="0"/>
    </xf>
    <xf numFmtId="0" fontId="7" fillId="0" borderId="28" xfId="0" applyNumberFormat="1" applyFont="1" applyBorder="1" applyAlignment="1" applyProtection="1">
      <alignment vertical="center"/>
      <protection locked="0"/>
    </xf>
    <xf numFmtId="0" fontId="7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4" xfId="0" applyNumberFormat="1" applyFont="1" applyBorder="1" applyAlignment="1" applyProtection="1">
      <alignment vertical="center"/>
      <protection locked="0"/>
    </xf>
    <xf numFmtId="0" fontId="7" fillId="0" borderId="35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Fill="1" applyAlignment="1" applyProtection="1">
      <alignment horizontal="right" vertical="center"/>
      <protection locked="0"/>
    </xf>
    <xf numFmtId="41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41" fontId="6" fillId="0" borderId="28" xfId="0" applyNumberFormat="1" applyFont="1" applyFill="1" applyBorder="1" applyAlignment="1">
      <alignment vertical="center"/>
    </xf>
    <xf numFmtId="0" fontId="7" fillId="0" borderId="3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horizontal="right" vertical="center"/>
    </xf>
    <xf numFmtId="38" fontId="7" fillId="0" borderId="16" xfId="47" applyFont="1" applyBorder="1" applyAlignment="1" applyProtection="1">
      <alignment horizontal="distributed" vertical="center"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0" xfId="47" applyFont="1" applyBorder="1" applyAlignment="1">
      <alignment horizontal="distributed" vertical="center"/>
    </xf>
    <xf numFmtId="0" fontId="28" fillId="0" borderId="0" xfId="0" applyNumberFormat="1" applyFont="1" applyAlignment="1" applyProtection="1">
      <alignment vertical="center"/>
      <protection locked="0"/>
    </xf>
    <xf numFmtId="0" fontId="53" fillId="0" borderId="0" xfId="0" applyFont="1" applyFill="1" applyAlignment="1">
      <alignment vertical="center"/>
    </xf>
    <xf numFmtId="0" fontId="53" fillId="0" borderId="23" xfId="0" applyFont="1" applyFill="1" applyBorder="1" applyAlignment="1">
      <alignment vertical="center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Border="1" applyAlignment="1">
      <alignment vertical="center"/>
    </xf>
    <xf numFmtId="38" fontId="53" fillId="0" borderId="28" xfId="47" applyFont="1" applyFill="1" applyBorder="1" applyAlignment="1" applyProtection="1">
      <alignment vertical="center"/>
      <protection/>
    </xf>
    <xf numFmtId="38" fontId="53" fillId="0" borderId="28" xfId="47" applyFont="1" applyFill="1" applyBorder="1" applyAlignment="1">
      <alignment vertical="center"/>
    </xf>
    <xf numFmtId="38" fontId="53" fillId="0" borderId="37" xfId="47" applyFont="1" applyFill="1" applyBorder="1" applyAlignment="1">
      <alignment vertical="center"/>
    </xf>
    <xf numFmtId="38" fontId="53" fillId="0" borderId="28" xfId="47" applyFont="1" applyFill="1" applyBorder="1" applyAlignment="1" applyProtection="1">
      <alignment horizontal="center" vertical="center"/>
      <protection/>
    </xf>
    <xf numFmtId="38" fontId="53" fillId="0" borderId="28" xfId="47" applyFont="1" applyFill="1" applyBorder="1" applyAlignment="1" applyProtection="1">
      <alignment horizontal="distributed" vertical="center" shrinkToFit="1"/>
      <protection/>
    </xf>
    <xf numFmtId="0" fontId="53" fillId="0" borderId="28" xfId="0" applyFont="1" applyFill="1" applyBorder="1" applyAlignment="1">
      <alignment vertical="center"/>
    </xf>
    <xf numFmtId="38" fontId="53" fillId="0" borderId="0" xfId="47" applyFont="1" applyFill="1" applyBorder="1" applyAlignment="1" applyProtection="1">
      <alignment vertical="center"/>
      <protection/>
    </xf>
    <xf numFmtId="38" fontId="53" fillId="0" borderId="0" xfId="47" applyFont="1" applyFill="1" applyAlignment="1">
      <alignment vertical="center"/>
    </xf>
    <xf numFmtId="38" fontId="53" fillId="0" borderId="25" xfId="47" applyFont="1" applyFill="1" applyBorder="1" applyAlignment="1">
      <alignment vertical="center"/>
    </xf>
    <xf numFmtId="38" fontId="53" fillId="0" borderId="0" xfId="47" applyFont="1" applyFill="1" applyBorder="1" applyAlignment="1" applyProtection="1">
      <alignment horizontal="center" vertical="center"/>
      <protection/>
    </xf>
    <xf numFmtId="38" fontId="53" fillId="0" borderId="0" xfId="47" applyFont="1" applyFill="1" applyBorder="1" applyAlignment="1" applyProtection="1">
      <alignment horizontal="distributed" vertical="center" shrinkToFit="1"/>
      <protection/>
    </xf>
    <xf numFmtId="38" fontId="53" fillId="0" borderId="0" xfId="47" applyFont="1" applyFill="1" applyAlignment="1" applyProtection="1">
      <alignment vertical="center"/>
      <protection/>
    </xf>
    <xf numFmtId="38" fontId="53" fillId="0" borderId="0" xfId="47" applyFont="1" applyFill="1" applyBorder="1" applyAlignment="1" applyProtection="1">
      <alignment horizontal="distributed" vertical="center"/>
      <protection/>
    </xf>
    <xf numFmtId="0" fontId="53" fillId="0" borderId="0" xfId="0" applyFont="1" applyFill="1" applyBorder="1" applyAlignment="1" applyProtection="1">
      <alignment horizontal="distributed" vertical="center" shrinkToFit="1"/>
      <protection/>
    </xf>
    <xf numFmtId="38" fontId="53" fillId="0" borderId="0" xfId="47" applyFont="1" applyFill="1" applyBorder="1" applyAlignment="1" applyProtection="1">
      <alignment horizontal="distributed" vertical="center"/>
      <protection/>
    </xf>
    <xf numFmtId="38" fontId="53" fillId="0" borderId="0" xfId="47" applyFont="1" applyFill="1" applyBorder="1" applyAlignment="1">
      <alignment vertical="center"/>
    </xf>
    <xf numFmtId="0" fontId="53" fillId="0" borderId="25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shrinkToFit="1"/>
    </xf>
    <xf numFmtId="38" fontId="53" fillId="0" borderId="25" xfId="47" applyFont="1" applyFill="1" applyBorder="1" applyAlignment="1" applyProtection="1">
      <alignment vertical="center"/>
      <protection/>
    </xf>
    <xf numFmtId="38" fontId="53" fillId="0" borderId="23" xfId="47" applyFont="1" applyFill="1" applyBorder="1" applyAlignment="1" applyProtection="1">
      <alignment horizontal="center" vertical="center"/>
      <protection/>
    </xf>
    <xf numFmtId="38" fontId="53" fillId="0" borderId="23" xfId="47" applyFont="1" applyFill="1" applyBorder="1" applyAlignment="1" applyProtection="1">
      <alignment horizontal="distributed" vertical="center"/>
      <protection/>
    </xf>
    <xf numFmtId="0" fontId="53" fillId="0" borderId="37" xfId="0" applyFont="1" applyFill="1" applyBorder="1" applyAlignment="1">
      <alignment horizontal="right" vertical="center"/>
    </xf>
    <xf numFmtId="0" fontId="53" fillId="0" borderId="38" xfId="0" applyFont="1" applyFill="1" applyBorder="1" applyAlignment="1">
      <alignment horizontal="right" vertical="center"/>
    </xf>
    <xf numFmtId="0" fontId="53" fillId="0" borderId="28" xfId="0" applyFont="1" applyFill="1" applyBorder="1" applyAlignment="1">
      <alignment horizontal="right" vertical="center"/>
    </xf>
    <xf numFmtId="0" fontId="53" fillId="0" borderId="29" xfId="0" applyFont="1" applyFill="1" applyBorder="1" applyAlignment="1">
      <alignment vertical="center"/>
    </xf>
    <xf numFmtId="0" fontId="53" fillId="0" borderId="28" xfId="0" applyFont="1" applyFill="1" applyBorder="1" applyAlignment="1">
      <alignment vertical="center" shrinkToFit="1"/>
    </xf>
    <xf numFmtId="0" fontId="53" fillId="0" borderId="25" xfId="0" applyFont="1" applyFill="1" applyBorder="1" applyAlignment="1" applyProtection="1">
      <alignment horizontal="center" vertical="center"/>
      <protection/>
    </xf>
    <xf numFmtId="0" fontId="53" fillId="0" borderId="39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3" fillId="0" borderId="25" xfId="0" applyFont="1" applyFill="1" applyBorder="1" applyAlignment="1">
      <alignment horizontal="distributed" vertical="center"/>
    </xf>
    <xf numFmtId="0" fontId="53" fillId="0" borderId="40" xfId="0" applyFont="1" applyFill="1" applyBorder="1" applyAlignment="1">
      <alignment horizontal="distributed" vertical="center"/>
    </xf>
    <xf numFmtId="0" fontId="53" fillId="0" borderId="41" xfId="0" applyFont="1" applyFill="1" applyBorder="1" applyAlignment="1">
      <alignment horizontal="distributed" vertical="center"/>
    </xf>
    <xf numFmtId="0" fontId="53" fillId="0" borderId="0" xfId="0" applyFont="1" applyFill="1" applyBorder="1" applyAlignment="1">
      <alignment horizontal="distributed" vertical="center"/>
    </xf>
    <xf numFmtId="0" fontId="53" fillId="0" borderId="37" xfId="0" applyFont="1" applyFill="1" applyBorder="1" applyAlignment="1">
      <alignment vertical="center"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3" fillId="0" borderId="25" xfId="0" applyFont="1" applyFill="1" applyBorder="1" applyAlignment="1" applyProtection="1">
      <alignment horizontal="center" vertical="center"/>
      <protection/>
    </xf>
    <xf numFmtId="0" fontId="53" fillId="0" borderId="23" xfId="0" applyFont="1" applyFill="1" applyBorder="1" applyAlignment="1" applyProtection="1">
      <alignment horizontal="center" vertical="center"/>
      <protection/>
    </xf>
    <xf numFmtId="0" fontId="53" fillId="0" borderId="34" xfId="0" applyFont="1" applyFill="1" applyBorder="1" applyAlignment="1">
      <alignment vertical="center"/>
    </xf>
    <xf numFmtId="0" fontId="53" fillId="0" borderId="35" xfId="0" applyFont="1" applyFill="1" applyBorder="1" applyAlignment="1">
      <alignment vertical="center"/>
    </xf>
    <xf numFmtId="0" fontId="53" fillId="0" borderId="32" xfId="0" applyFont="1" applyFill="1" applyBorder="1" applyAlignment="1">
      <alignment vertical="center"/>
    </xf>
    <xf numFmtId="0" fontId="53" fillId="0" borderId="35" xfId="0" applyFont="1" applyFill="1" applyBorder="1" applyAlignment="1">
      <alignment vertical="center" shrinkToFit="1"/>
    </xf>
    <xf numFmtId="0" fontId="54" fillId="0" borderId="42" xfId="0" applyFont="1" applyFill="1" applyBorder="1" applyAlignment="1" applyProtection="1">
      <alignment horizontal="right" vertical="center"/>
      <protection/>
    </xf>
    <xf numFmtId="0" fontId="54" fillId="0" borderId="42" xfId="0" applyFont="1" applyFill="1" applyBorder="1" applyAlignment="1" applyProtection="1">
      <alignment vertical="center"/>
      <protection/>
    </xf>
    <xf numFmtId="0" fontId="54" fillId="0" borderId="42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 shrinkToFit="1"/>
    </xf>
    <xf numFmtId="0" fontId="54" fillId="0" borderId="0" xfId="0" applyFont="1" applyFill="1" applyAlignment="1" applyProtection="1">
      <alignment horizontal="left" vertical="center"/>
      <protection/>
    </xf>
    <xf numFmtId="0" fontId="55" fillId="0" borderId="0" xfId="0" applyFont="1" applyFill="1" applyAlignment="1" applyProtection="1">
      <alignment horizontal="left" vertical="center"/>
      <protection/>
    </xf>
    <xf numFmtId="38" fontId="53" fillId="0" borderId="43" xfId="47" applyFont="1" applyFill="1" applyBorder="1" applyAlignment="1" applyProtection="1">
      <alignment vertical="center"/>
      <protection/>
    </xf>
    <xf numFmtId="38" fontId="53" fillId="0" borderId="29" xfId="47" applyFont="1" applyFill="1" applyBorder="1" applyAlignment="1" applyProtection="1">
      <alignment horizontal="center" vertical="center"/>
      <protection/>
    </xf>
    <xf numFmtId="38" fontId="53" fillId="0" borderId="23" xfId="47" applyFont="1" applyFill="1" applyBorder="1" applyAlignment="1" applyProtection="1">
      <alignment horizontal="distributed" vertical="center"/>
      <protection/>
    </xf>
    <xf numFmtId="0" fontId="53" fillId="0" borderId="0" xfId="0" applyFont="1" applyFill="1" applyBorder="1" applyAlignment="1">
      <alignment horizontal="distributed" vertical="center" shrinkToFit="1"/>
    </xf>
    <xf numFmtId="41" fontId="53" fillId="0" borderId="0" xfId="0" applyNumberFormat="1" applyFont="1" applyFill="1" applyAlignment="1">
      <alignment vertical="center"/>
    </xf>
    <xf numFmtId="38" fontId="53" fillId="0" borderId="44" xfId="47" applyFont="1" applyFill="1" applyBorder="1" applyAlignment="1" applyProtection="1">
      <alignment horizontal="center" vertical="center"/>
      <protection/>
    </xf>
    <xf numFmtId="38" fontId="53" fillId="0" borderId="43" xfId="47" applyFont="1" applyFill="1" applyBorder="1" applyAlignment="1" applyProtection="1">
      <alignment horizontal="distributed" vertical="center" shrinkToFit="1"/>
      <protection/>
    </xf>
    <xf numFmtId="0" fontId="53" fillId="0" borderId="43" xfId="0" applyFont="1" applyFill="1" applyBorder="1" applyAlignment="1">
      <alignment vertical="center"/>
    </xf>
    <xf numFmtId="0" fontId="53" fillId="0" borderId="39" xfId="0" applyFont="1" applyFill="1" applyBorder="1" applyAlignment="1">
      <alignment horizontal="distributed" vertical="center"/>
    </xf>
    <xf numFmtId="0" fontId="54" fillId="0" borderId="0" xfId="0" applyFont="1" applyFill="1" applyAlignment="1">
      <alignment vertical="center"/>
    </xf>
    <xf numFmtId="0" fontId="54" fillId="0" borderId="42" xfId="0" applyFont="1" applyFill="1" applyBorder="1" applyAlignment="1" applyProtection="1" quotePrefix="1">
      <alignment horizontal="right" vertical="center"/>
      <protection/>
    </xf>
    <xf numFmtId="0" fontId="54" fillId="0" borderId="42" xfId="0" applyFont="1" applyFill="1" applyBorder="1" applyAlignment="1" applyProtection="1" quotePrefix="1">
      <alignment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38" fontId="7" fillId="0" borderId="0" xfId="47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38" fontId="6" fillId="0" borderId="0" xfId="47" applyFont="1" applyFill="1" applyAlignment="1">
      <alignment vertical="center"/>
    </xf>
    <xf numFmtId="41" fontId="33" fillId="0" borderId="28" xfId="0" applyNumberFormat="1" applyFont="1" applyFill="1" applyBorder="1" applyAlignment="1" applyProtection="1">
      <alignment vertical="center"/>
      <protection/>
    </xf>
    <xf numFmtId="41" fontId="33" fillId="0" borderId="37" xfId="0" applyNumberFormat="1" applyFont="1" applyFill="1" applyBorder="1" applyAlignment="1" applyProtection="1">
      <alignment vertical="center"/>
      <protection/>
    </xf>
    <xf numFmtId="38" fontId="33" fillId="0" borderId="29" xfId="47" applyFont="1" applyFill="1" applyBorder="1" applyAlignment="1" applyProtection="1">
      <alignment horizontal="center" vertical="center"/>
      <protection/>
    </xf>
    <xf numFmtId="38" fontId="33" fillId="0" borderId="28" xfId="47" applyFont="1" applyFill="1" applyBorder="1" applyAlignment="1" applyProtection="1">
      <alignment horizontal="distributed" vertical="center"/>
      <protection/>
    </xf>
    <xf numFmtId="0" fontId="33" fillId="0" borderId="28" xfId="0" applyFont="1" applyFill="1" applyBorder="1" applyAlignment="1">
      <alignment vertical="center"/>
    </xf>
    <xf numFmtId="41" fontId="33" fillId="0" borderId="0" xfId="0" applyNumberFormat="1" applyFont="1" applyFill="1" applyAlignment="1" applyProtection="1">
      <alignment vertical="center"/>
      <protection/>
    </xf>
    <xf numFmtId="41" fontId="33" fillId="0" borderId="25" xfId="0" applyNumberFormat="1" applyFont="1" applyFill="1" applyBorder="1" applyAlignment="1" applyProtection="1">
      <alignment vertical="center"/>
      <protection/>
    </xf>
    <xf numFmtId="38" fontId="33" fillId="0" borderId="23" xfId="47" applyFont="1" applyFill="1" applyBorder="1" applyAlignment="1" applyProtection="1">
      <alignment horizontal="center" vertical="center"/>
      <protection/>
    </xf>
    <xf numFmtId="38" fontId="33" fillId="0" borderId="0" xfId="47" applyFont="1" applyFill="1" applyBorder="1" applyAlignment="1" applyProtection="1">
      <alignment horizontal="distributed" vertical="center"/>
      <protection/>
    </xf>
    <xf numFmtId="0" fontId="33" fillId="0" borderId="0" xfId="0" applyFont="1" applyFill="1" applyBorder="1" applyAlignment="1">
      <alignment vertical="center"/>
    </xf>
    <xf numFmtId="38" fontId="33" fillId="0" borderId="23" xfId="47" applyFont="1" applyFill="1" applyBorder="1" applyAlignment="1" applyProtection="1">
      <alignment horizontal="distributed" vertical="center"/>
      <protection/>
    </xf>
    <xf numFmtId="0" fontId="33" fillId="0" borderId="0" xfId="0" applyFont="1" applyFill="1" applyBorder="1" applyAlignment="1" applyProtection="1">
      <alignment horizontal="distributed" vertical="center"/>
      <protection/>
    </xf>
    <xf numFmtId="41" fontId="33" fillId="0" borderId="0" xfId="0" applyNumberFormat="1" applyFont="1" applyFill="1" applyAlignment="1">
      <alignment vertical="center"/>
    </xf>
    <xf numFmtId="38" fontId="33" fillId="0" borderId="23" xfId="47" applyFont="1" applyFill="1" applyBorder="1" applyAlignment="1" applyProtection="1">
      <alignment horizontal="center" vertical="center"/>
      <protection/>
    </xf>
    <xf numFmtId="38" fontId="33" fillId="0" borderId="0" xfId="47" applyFont="1" applyFill="1" applyBorder="1" applyAlignment="1" applyProtection="1">
      <alignment horizontal="center" vertical="center"/>
      <protection/>
    </xf>
    <xf numFmtId="41" fontId="33" fillId="0" borderId="0" xfId="0" applyNumberFormat="1" applyFont="1" applyFill="1" applyBorder="1" applyAlignment="1" applyProtection="1">
      <alignment vertical="center"/>
      <protection/>
    </xf>
    <xf numFmtId="38" fontId="33" fillId="0" borderId="0" xfId="47" applyFont="1" applyFill="1" applyBorder="1" applyAlignment="1" applyProtection="1">
      <alignment horizontal="center" vertical="center"/>
      <protection/>
    </xf>
    <xf numFmtId="0" fontId="33" fillId="0" borderId="23" xfId="0" applyFont="1" applyFill="1" applyBorder="1" applyAlignment="1">
      <alignment vertical="center"/>
    </xf>
    <xf numFmtId="41" fontId="33" fillId="0" borderId="0" xfId="0" applyNumberFormat="1" applyFont="1" applyFill="1" applyBorder="1" applyAlignment="1">
      <alignment vertical="center"/>
    </xf>
    <xf numFmtId="38" fontId="33" fillId="0" borderId="23" xfId="47" applyFont="1" applyFill="1" applyBorder="1" applyAlignment="1" applyProtection="1">
      <alignment horizontal="distributed" vertical="center"/>
      <protection/>
    </xf>
    <xf numFmtId="38" fontId="33" fillId="0" borderId="0" xfId="47" applyFont="1" applyFill="1" applyBorder="1" applyAlignment="1" applyProtection="1">
      <alignment horizontal="distributed" vertical="center"/>
      <protection/>
    </xf>
    <xf numFmtId="1" fontId="6" fillId="0" borderId="0" xfId="0" applyNumberFormat="1" applyFont="1" applyFill="1" applyBorder="1" applyAlignment="1">
      <alignment vertical="center"/>
    </xf>
    <xf numFmtId="38" fontId="6" fillId="0" borderId="0" xfId="47" applyFont="1" applyFill="1" applyBorder="1" applyAlignment="1">
      <alignment vertical="center"/>
    </xf>
    <xf numFmtId="0" fontId="28" fillId="0" borderId="0" xfId="0" applyFont="1" applyFill="1" applyAlignment="1">
      <alignment horizontal="right" vertical="center"/>
    </xf>
    <xf numFmtId="38" fontId="0" fillId="0" borderId="0" xfId="47" applyFont="1" applyFill="1" applyAlignment="1">
      <alignment horizontal="right" vertical="center"/>
    </xf>
    <xf numFmtId="0" fontId="33" fillId="0" borderId="37" xfId="0" applyFont="1" applyFill="1" applyBorder="1" applyAlignment="1">
      <alignment horizontal="right" vertical="center"/>
    </xf>
    <xf numFmtId="0" fontId="33" fillId="0" borderId="37" xfId="0" applyFont="1" applyFill="1" applyBorder="1" applyAlignment="1" applyProtection="1">
      <alignment horizontal="right" vertical="center"/>
      <protection/>
    </xf>
    <xf numFmtId="0" fontId="33" fillId="0" borderId="38" xfId="0" applyFont="1" applyFill="1" applyBorder="1" applyAlignment="1" applyProtection="1">
      <alignment horizontal="right" vertical="center"/>
      <protection/>
    </xf>
    <xf numFmtId="0" fontId="33" fillId="0" borderId="29" xfId="0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38" fontId="0" fillId="0" borderId="0" xfId="47" applyFont="1" applyFill="1" applyAlignment="1">
      <alignment horizontal="center" vertical="center"/>
    </xf>
    <xf numFmtId="0" fontId="33" fillId="0" borderId="25" xfId="0" applyFont="1" applyFill="1" applyBorder="1" applyAlignment="1" applyProtection="1">
      <alignment horizontal="center" vertical="center"/>
      <protection/>
    </xf>
    <xf numFmtId="0" fontId="33" fillId="0" borderId="25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40" xfId="0" applyFont="1" applyFill="1" applyBorder="1" applyAlignment="1" applyProtection="1">
      <alignment horizontal="center" vertical="center"/>
      <protection/>
    </xf>
    <xf numFmtId="0" fontId="33" fillId="0" borderId="39" xfId="0" applyFont="1" applyFill="1" applyBorder="1" applyAlignment="1" applyProtection="1">
      <alignment horizontal="center" vertical="center"/>
      <protection/>
    </xf>
    <xf numFmtId="0" fontId="33" fillId="0" borderId="39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  <protection/>
    </xf>
    <xf numFmtId="0" fontId="33" fillId="0" borderId="25" xfId="0" applyFont="1" applyFill="1" applyBorder="1" applyAlignment="1" applyProtection="1">
      <alignment horizontal="center" vertical="center"/>
      <protection/>
    </xf>
    <xf numFmtId="0" fontId="33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38" fontId="0" fillId="0" borderId="0" xfId="47" applyFont="1" applyFill="1" applyAlignment="1">
      <alignment vertical="center"/>
    </xf>
    <xf numFmtId="0" fontId="33" fillId="0" borderId="25" xfId="0" applyFont="1" applyFill="1" applyBorder="1" applyAlignment="1">
      <alignment vertical="center"/>
    </xf>
    <xf numFmtId="0" fontId="33" fillId="0" borderId="37" xfId="0" applyFont="1" applyFill="1" applyBorder="1" applyAlignment="1">
      <alignment vertical="center"/>
    </xf>
    <xf numFmtId="0" fontId="33" fillId="0" borderId="29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3" fillId="0" borderId="23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 applyProtection="1">
      <alignment horizontal="center" vertical="center" wrapText="1"/>
      <protection/>
    </xf>
    <xf numFmtId="0" fontId="33" fillId="0" borderId="35" xfId="0" applyFont="1" applyFill="1" applyBorder="1" applyAlignment="1" applyProtection="1">
      <alignment horizontal="center" vertical="center" wrapText="1"/>
      <protection/>
    </xf>
    <xf numFmtId="0" fontId="33" fillId="0" borderId="32" xfId="0" applyFont="1" applyFill="1" applyBorder="1" applyAlignment="1" applyProtection="1">
      <alignment horizontal="center" vertical="center" wrapText="1"/>
      <protection/>
    </xf>
    <xf numFmtId="0" fontId="33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33" fillId="0" borderId="42" xfId="0" applyFont="1" applyFill="1" applyBorder="1" applyAlignment="1" applyProtection="1">
      <alignment horizontal="right" vertical="center"/>
      <protection/>
    </xf>
    <xf numFmtId="0" fontId="33" fillId="0" borderId="42" xfId="0" applyFont="1" applyFill="1" applyBorder="1" applyAlignment="1" applyProtection="1">
      <alignment vertical="center"/>
      <protection/>
    </xf>
    <xf numFmtId="0" fontId="33" fillId="0" borderId="42" xfId="0" applyFont="1" applyFill="1" applyBorder="1" applyAlignment="1">
      <alignment vertical="center"/>
    </xf>
    <xf numFmtId="0" fontId="33" fillId="0" borderId="0" xfId="0" applyFont="1" applyFill="1" applyBorder="1" applyAlignment="1" applyProtection="1">
      <alignment horizontal="left" vertical="center"/>
      <protection/>
    </xf>
    <xf numFmtId="41" fontId="33" fillId="0" borderId="0" xfId="0" applyNumberFormat="1" applyFont="1" applyFill="1" applyAlignment="1" applyProtection="1">
      <alignment vertical="center"/>
      <protection locked="0"/>
    </xf>
    <xf numFmtId="41" fontId="33" fillId="0" borderId="25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horizontal="left" vertical="center"/>
      <protection/>
    </xf>
    <xf numFmtId="41" fontId="7" fillId="0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41" fontId="33" fillId="0" borderId="43" xfId="0" applyNumberFormat="1" applyFont="1" applyFill="1" applyBorder="1" applyAlignment="1" applyProtection="1">
      <alignment vertical="center"/>
      <protection/>
    </xf>
    <xf numFmtId="41" fontId="33" fillId="0" borderId="41" xfId="0" applyNumberFormat="1" applyFont="1" applyFill="1" applyBorder="1" applyAlignment="1" applyProtection="1">
      <alignment vertical="center"/>
      <protection/>
    </xf>
    <xf numFmtId="38" fontId="33" fillId="0" borderId="44" xfId="47" applyFont="1" applyFill="1" applyBorder="1" applyAlignment="1" applyProtection="1">
      <alignment horizontal="center" vertical="center"/>
      <protection/>
    </xf>
    <xf numFmtId="38" fontId="33" fillId="0" borderId="43" xfId="47" applyFont="1" applyFill="1" applyBorder="1" applyAlignment="1" applyProtection="1">
      <alignment horizontal="distributed" vertical="center"/>
      <protection/>
    </xf>
    <xf numFmtId="0" fontId="33" fillId="0" borderId="43" xfId="0" applyFont="1" applyFill="1" applyBorder="1" applyAlignment="1">
      <alignment vertical="center"/>
    </xf>
    <xf numFmtId="38" fontId="28" fillId="0" borderId="0" xfId="47" applyFont="1" applyFill="1" applyBorder="1" applyAlignment="1">
      <alignment horizontal="right" vertical="center"/>
    </xf>
    <xf numFmtId="0" fontId="33" fillId="0" borderId="23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38" fontId="28" fillId="0" borderId="0" xfId="47" applyFont="1" applyFill="1" applyBorder="1" applyAlignment="1">
      <alignment horizontal="center" vertical="center"/>
    </xf>
    <xf numFmtId="38" fontId="28" fillId="0" borderId="0" xfId="47" applyFont="1" applyFill="1" applyAlignment="1">
      <alignment horizontal="center" vertical="center"/>
    </xf>
    <xf numFmtId="38" fontId="28" fillId="0" borderId="0" xfId="47" applyFont="1" applyFill="1" applyAlignment="1">
      <alignment vertical="center"/>
    </xf>
    <xf numFmtId="0" fontId="33" fillId="0" borderId="42" xfId="0" applyFont="1" applyFill="1" applyBorder="1" applyAlignment="1" applyProtection="1" quotePrefix="1">
      <alignment horizontal="right" vertical="center"/>
      <protection/>
    </xf>
    <xf numFmtId="0" fontId="33" fillId="0" borderId="42" xfId="0" applyFont="1" applyFill="1" applyBorder="1" applyAlignment="1" applyProtection="1" quotePrefix="1">
      <alignment vertical="center"/>
      <protection/>
    </xf>
    <xf numFmtId="0" fontId="33" fillId="0" borderId="42" xfId="0" applyFont="1" applyFill="1" applyBorder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Border="1" applyAlignment="1">
      <alignment vertical="center"/>
    </xf>
    <xf numFmtId="41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vertical="center"/>
    </xf>
    <xf numFmtId="176" fontId="26" fillId="0" borderId="0" xfId="0" applyNumberFormat="1" applyFont="1" applyFill="1" applyBorder="1" applyAlignment="1" applyProtection="1">
      <alignment vertical="center"/>
      <protection locked="0"/>
    </xf>
    <xf numFmtId="176" fontId="26" fillId="0" borderId="43" xfId="0" applyNumberFormat="1" applyFont="1" applyFill="1" applyBorder="1" applyAlignment="1" applyProtection="1">
      <alignment vertical="center"/>
      <protection locked="0"/>
    </xf>
    <xf numFmtId="185" fontId="34" fillId="0" borderId="22" xfId="0" applyNumberFormat="1" applyFont="1" applyBorder="1" applyAlignment="1">
      <alignment vertical="center"/>
    </xf>
    <xf numFmtId="185" fontId="34" fillId="0" borderId="28" xfId="0" applyNumberFormat="1" applyFont="1" applyBorder="1" applyAlignment="1">
      <alignment vertical="center"/>
    </xf>
    <xf numFmtId="185" fontId="34" fillId="0" borderId="28" xfId="0" applyNumberFormat="1" applyFont="1" applyFill="1" applyBorder="1" applyAlignment="1">
      <alignment vertical="center"/>
    </xf>
    <xf numFmtId="185" fontId="34" fillId="0" borderId="28" xfId="0" applyNumberFormat="1" applyFont="1" applyBorder="1" applyAlignment="1" quotePrefix="1">
      <alignment vertical="center"/>
    </xf>
    <xf numFmtId="185" fontId="34" fillId="0" borderId="21" xfId="0" applyNumberFormat="1" applyFont="1" applyBorder="1" applyAlignment="1">
      <alignment vertical="center"/>
    </xf>
    <xf numFmtId="0" fontId="26" fillId="0" borderId="29" xfId="0" applyFont="1" applyBorder="1" applyAlignment="1">
      <alignment horizontal="distributed" vertical="center"/>
    </xf>
    <xf numFmtId="38" fontId="26" fillId="0" borderId="28" xfId="47" applyFont="1" applyBorder="1" applyAlignment="1" applyProtection="1">
      <alignment horizontal="distributed" vertical="center"/>
      <protection/>
    </xf>
    <xf numFmtId="0" fontId="26" fillId="0" borderId="28" xfId="0" applyFont="1" applyBorder="1" applyAlignment="1">
      <alignment horizontal="distributed" vertical="center"/>
    </xf>
    <xf numFmtId="185" fontId="34" fillId="0" borderId="0" xfId="0" applyNumberFormat="1" applyFont="1" applyBorder="1" applyAlignment="1">
      <alignment vertical="center"/>
    </xf>
    <xf numFmtId="185" fontId="34" fillId="0" borderId="0" xfId="0" applyNumberFormat="1" applyFont="1" applyFill="1" applyBorder="1" applyAlignment="1">
      <alignment vertical="center"/>
    </xf>
    <xf numFmtId="185" fontId="34" fillId="0" borderId="0" xfId="0" applyNumberFormat="1" applyFont="1" applyBorder="1" applyAlignment="1" quotePrefix="1">
      <alignment vertical="center"/>
    </xf>
    <xf numFmtId="185" fontId="34" fillId="0" borderId="13" xfId="0" applyNumberFormat="1" applyFont="1" applyBorder="1" applyAlignment="1">
      <alignment vertical="center"/>
    </xf>
    <xf numFmtId="0" fontId="26" fillId="0" borderId="23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38" fontId="26" fillId="0" borderId="16" xfId="47" applyFont="1" applyBorder="1" applyAlignment="1" applyProtection="1">
      <alignment horizontal="distributed" vertical="center"/>
      <protection/>
    </xf>
    <xf numFmtId="38" fontId="26" fillId="0" borderId="0" xfId="47" applyFont="1" applyBorder="1" applyAlignment="1" applyProtection="1">
      <alignment horizontal="distributed" vertical="center"/>
      <protection/>
    </xf>
    <xf numFmtId="185" fontId="34" fillId="0" borderId="0" xfId="0" applyNumberFormat="1" applyFont="1" applyBorder="1" applyAlignment="1" applyProtection="1">
      <alignment vertical="center"/>
      <protection/>
    </xf>
    <xf numFmtId="185" fontId="34" fillId="0" borderId="0" xfId="0" applyNumberFormat="1" applyFont="1" applyBorder="1" applyAlignment="1">
      <alignment vertical="center" shrinkToFit="1"/>
    </xf>
    <xf numFmtId="38" fontId="26" fillId="0" borderId="23" xfId="47" applyFont="1" applyBorder="1" applyAlignment="1" applyProtection="1">
      <alignment horizontal="distributed" vertical="center"/>
      <protection/>
    </xf>
    <xf numFmtId="0" fontId="26" fillId="0" borderId="0" xfId="0" applyFont="1" applyAlignment="1">
      <alignment horizontal="distributed" vertical="center"/>
    </xf>
    <xf numFmtId="185" fontId="34" fillId="0" borderId="43" xfId="0" applyNumberFormat="1" applyFont="1" applyBorder="1" applyAlignment="1">
      <alignment vertical="center"/>
    </xf>
    <xf numFmtId="185" fontId="34" fillId="0" borderId="43" xfId="0" applyNumberFormat="1" applyFont="1" applyFill="1" applyBorder="1" applyAlignment="1">
      <alignment vertical="center"/>
    </xf>
    <xf numFmtId="185" fontId="34" fillId="0" borderId="43" xfId="0" applyNumberFormat="1" applyFont="1" applyBorder="1" applyAlignment="1">
      <alignment vertical="center" shrinkToFit="1"/>
    </xf>
    <xf numFmtId="185" fontId="34" fillId="0" borderId="45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46" xfId="0" applyFont="1" applyBorder="1" applyAlignment="1">
      <alignment horizontal="center" vertical="distributed" textRotation="255" wrapText="1"/>
    </xf>
    <xf numFmtId="0" fontId="26" fillId="0" borderId="47" xfId="0" applyFont="1" applyBorder="1" applyAlignment="1">
      <alignment horizontal="center" vertical="distributed" textRotation="255" wrapText="1"/>
    </xf>
    <xf numFmtId="0" fontId="26" fillId="0" borderId="38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 vertical="distributed" textRotation="255" wrapText="1"/>
    </xf>
    <xf numFmtId="0" fontId="26" fillId="0" borderId="38" xfId="0" applyFont="1" applyFill="1" applyBorder="1" applyAlignment="1">
      <alignment horizontal="center" vertical="distributed" textRotation="255" shrinkToFit="1"/>
    </xf>
    <xf numFmtId="0" fontId="26" fillId="0" borderId="38" xfId="0" applyFont="1" applyBorder="1" applyAlignment="1">
      <alignment horizontal="center" vertical="distributed" textRotation="255"/>
    </xf>
    <xf numFmtId="0" fontId="26" fillId="0" borderId="29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48" xfId="0" applyFont="1" applyBorder="1" applyAlignment="1">
      <alignment horizontal="center" vertical="center" shrinkToFit="1"/>
    </xf>
    <xf numFmtId="0" fontId="26" fillId="0" borderId="49" xfId="0" applyFont="1" applyBorder="1" applyAlignment="1">
      <alignment horizontal="center" vertical="center" shrinkToFit="1"/>
    </xf>
    <xf numFmtId="0" fontId="26" fillId="0" borderId="39" xfId="0" applyFont="1" applyFill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9" xfId="0" applyFont="1" applyFill="1" applyBorder="1" applyAlignment="1">
      <alignment horizontal="center" vertical="distributed" textRotation="255" shrinkToFit="1"/>
    </xf>
    <xf numFmtId="0" fontId="26" fillId="0" borderId="39" xfId="0" applyFont="1" applyBorder="1" applyAlignment="1">
      <alignment horizontal="center" vertical="distributed" textRotation="255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distributed" textRotation="255" wrapText="1"/>
    </xf>
    <xf numFmtId="0" fontId="26" fillId="0" borderId="23" xfId="0" applyFont="1" applyBorder="1" applyAlignment="1">
      <alignment vertical="center"/>
    </xf>
    <xf numFmtId="0" fontId="26" fillId="0" borderId="48" xfId="0" applyFont="1" applyBorder="1" applyAlignment="1">
      <alignment horizontal="center" shrinkToFit="1"/>
    </xf>
    <xf numFmtId="3" fontId="26" fillId="0" borderId="49" xfId="0" applyNumberFormat="1" applyFont="1" applyBorder="1" applyAlignment="1">
      <alignment horizontal="center" vertical="center" shrinkToFit="1"/>
    </xf>
    <xf numFmtId="0" fontId="26" fillId="0" borderId="49" xfId="0" applyFont="1" applyBorder="1" applyAlignment="1">
      <alignment horizontal="center" shrinkToFit="1"/>
    </xf>
    <xf numFmtId="0" fontId="26" fillId="0" borderId="50" xfId="0" applyFont="1" applyBorder="1" applyAlignment="1">
      <alignment horizontal="center"/>
    </xf>
    <xf numFmtId="3" fontId="26" fillId="0" borderId="50" xfId="0" applyNumberFormat="1" applyFont="1" applyBorder="1" applyAlignment="1">
      <alignment horizontal="center" vertical="center"/>
    </xf>
    <xf numFmtId="3" fontId="26" fillId="0" borderId="50" xfId="0" applyNumberFormat="1" applyFont="1" applyFill="1" applyBorder="1" applyAlignment="1">
      <alignment horizontal="center" vertical="distributed" textRotation="255" shrinkToFit="1"/>
    </xf>
    <xf numFmtId="3" fontId="26" fillId="0" borderId="50" xfId="0" applyNumberFormat="1" applyFont="1" applyBorder="1" applyAlignment="1">
      <alignment horizontal="center" vertical="distributed" textRotation="255"/>
    </xf>
    <xf numFmtId="0" fontId="26" fillId="0" borderId="49" xfId="0" applyFont="1" applyBorder="1" applyAlignment="1">
      <alignment horizontal="center"/>
    </xf>
    <xf numFmtId="3" fontId="26" fillId="0" borderId="49" xfId="0" applyNumberFormat="1" applyFont="1" applyBorder="1" applyAlignment="1">
      <alignment horizontal="center" vertical="center"/>
    </xf>
    <xf numFmtId="0" fontId="26" fillId="0" borderId="51" xfId="0" applyFont="1" applyBorder="1" applyAlignment="1">
      <alignment horizontal="center" shrinkToFit="1"/>
    </xf>
    <xf numFmtId="0" fontId="26" fillId="0" borderId="52" xfId="0" applyFont="1" applyBorder="1" applyAlignment="1">
      <alignment horizontal="center" shrinkToFit="1"/>
    </xf>
    <xf numFmtId="3" fontId="26" fillId="0" borderId="52" xfId="0" applyNumberFormat="1" applyFont="1" applyBorder="1" applyAlignment="1">
      <alignment horizontal="center" vertical="center" shrinkToFit="1"/>
    </xf>
    <xf numFmtId="3" fontId="26" fillId="0" borderId="33" xfId="0" applyNumberFormat="1" applyFont="1" applyFill="1" applyBorder="1" applyAlignment="1">
      <alignment horizontal="center" vertical="distributed" textRotation="255" wrapText="1"/>
    </xf>
    <xf numFmtId="0" fontId="26" fillId="0" borderId="52" xfId="0" applyFont="1" applyBorder="1" applyAlignment="1">
      <alignment horizontal="center"/>
    </xf>
    <xf numFmtId="3" fontId="26" fillId="0" borderId="52" xfId="0" applyNumberFormat="1" applyFont="1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26" fillId="0" borderId="0" xfId="0" applyNumberFormat="1" applyFont="1" applyBorder="1" applyAlignment="1" quotePrefix="1">
      <alignment horizontal="right" vertical="center"/>
    </xf>
    <xf numFmtId="3" fontId="26" fillId="0" borderId="0" xfId="0" applyNumberFormat="1" applyFont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8" fillId="0" borderId="0" xfId="0" applyNumberFormat="1" applyFont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41" fontId="26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horizontal="distributed" vertical="center"/>
    </xf>
    <xf numFmtId="38" fontId="26" fillId="0" borderId="0" xfId="47" applyFont="1" applyFill="1" applyBorder="1" applyAlignment="1" applyProtection="1">
      <alignment horizontal="distributed" vertical="center"/>
      <protection/>
    </xf>
    <xf numFmtId="0" fontId="26" fillId="0" borderId="0" xfId="0" applyFont="1" applyFill="1" applyBorder="1" applyAlignment="1" quotePrefix="1">
      <alignment horizontal="left" vertical="center"/>
    </xf>
    <xf numFmtId="185" fontId="34" fillId="0" borderId="53" xfId="0" applyNumberFormat="1" applyFont="1" applyBorder="1" applyAlignment="1">
      <alignment vertical="center"/>
    </xf>
    <xf numFmtId="0" fontId="26" fillId="0" borderId="36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85" fontId="34" fillId="33" borderId="0" xfId="0" applyNumberFormat="1" applyFont="1" applyFill="1" applyBorder="1" applyAlignment="1">
      <alignment vertical="center"/>
    </xf>
    <xf numFmtId="3" fontId="26" fillId="0" borderId="0" xfId="0" applyNumberFormat="1" applyFont="1" applyAlignment="1" applyProtection="1">
      <alignment vertical="center"/>
      <protection locked="0"/>
    </xf>
    <xf numFmtId="0" fontId="26" fillId="0" borderId="0" xfId="0" applyNumberFormat="1" applyFont="1" applyAlignment="1" applyProtection="1">
      <alignment vertical="center"/>
      <protection locked="0"/>
    </xf>
    <xf numFmtId="0" fontId="26" fillId="0" borderId="0" xfId="0" applyNumberFormat="1" applyFont="1" applyBorder="1" applyAlignment="1" applyProtection="1">
      <alignment vertical="center"/>
      <protection locked="0"/>
    </xf>
    <xf numFmtId="38" fontId="26" fillId="0" borderId="0" xfId="47" applyFont="1" applyBorder="1" applyAlignment="1">
      <alignment horizontal="distributed" vertical="center"/>
    </xf>
    <xf numFmtId="0" fontId="26" fillId="0" borderId="38" xfId="0" applyFont="1" applyFill="1" applyBorder="1" applyAlignment="1">
      <alignment horizontal="center" vertical="distributed" textRotation="255"/>
    </xf>
    <xf numFmtId="0" fontId="26" fillId="0" borderId="39" xfId="0" applyFont="1" applyFill="1" applyBorder="1" applyAlignment="1">
      <alignment horizontal="center" vertical="distributed" textRotation="255"/>
    </xf>
    <xf numFmtId="0" fontId="26" fillId="0" borderId="50" xfId="0" applyFont="1" applyFill="1" applyBorder="1" applyAlignment="1">
      <alignment horizontal="center" vertical="distributed" textRotation="255" wrapText="1"/>
    </xf>
    <xf numFmtId="3" fontId="26" fillId="0" borderId="50" xfId="0" applyNumberFormat="1" applyFont="1" applyFill="1" applyBorder="1" applyAlignment="1">
      <alignment horizontal="center" vertical="distributed" textRotation="255"/>
    </xf>
    <xf numFmtId="0" fontId="35" fillId="0" borderId="0" xfId="0" applyFont="1" applyAlignment="1">
      <alignment horizontal="left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99"/>
  <sheetViews>
    <sheetView tabSelected="1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0.75390625" defaultRowHeight="14.25"/>
  <cols>
    <col min="1" max="1" width="2.625" style="297" customWidth="1"/>
    <col min="2" max="2" width="12.375" style="297" customWidth="1"/>
    <col min="3" max="3" width="2.625" style="297" customWidth="1"/>
    <col min="4" max="6" width="5.375" style="297" customWidth="1"/>
    <col min="7" max="7" width="7.125" style="297" customWidth="1"/>
    <col min="8" max="10" width="5.375" style="297" customWidth="1"/>
    <col min="11" max="11" width="6.25390625" style="297" customWidth="1"/>
    <col min="12" max="13" width="5.375" style="297" customWidth="1"/>
    <col min="14" max="14" width="6.25390625" style="297" customWidth="1"/>
    <col min="15" max="15" width="7.125" style="297" customWidth="1"/>
    <col min="16" max="16" width="5.375" style="297" customWidth="1"/>
    <col min="17" max="17" width="6.00390625" style="297" bestFit="1" customWidth="1"/>
    <col min="18" max="18" width="6.875" style="297" bestFit="1" customWidth="1"/>
    <col min="19" max="19" width="5.375" style="297" customWidth="1"/>
    <col min="20" max="20" width="6.00390625" style="297" bestFit="1" customWidth="1"/>
    <col min="21" max="21" width="6.875" style="297" bestFit="1" customWidth="1"/>
    <col min="22" max="22" width="7.125" style="297" customWidth="1"/>
    <col min="23" max="24" width="6.25390625" style="297" customWidth="1"/>
    <col min="25" max="25" width="6.25390625" style="298" customWidth="1"/>
    <col min="26" max="26" width="6.875" style="297" bestFit="1" customWidth="1"/>
    <col min="27" max="28" width="7.75390625" style="297" bestFit="1" customWidth="1"/>
    <col min="29" max="29" width="7.25390625" style="297" bestFit="1" customWidth="1"/>
    <col min="30" max="30" width="6.875" style="297" bestFit="1" customWidth="1"/>
    <col min="31" max="31" width="6.25390625" style="297" customWidth="1"/>
    <col min="32" max="33" width="6.375" style="297" bestFit="1" customWidth="1"/>
    <col min="34" max="35" width="6.25390625" style="297" customWidth="1"/>
    <col min="36" max="45" width="6.00390625" style="297" bestFit="1" customWidth="1"/>
    <col min="46" max="16384" width="10.75390625" style="297" customWidth="1"/>
  </cols>
  <sheetData>
    <row r="1" ht="17.25">
      <c r="A1" s="387" t="s">
        <v>229</v>
      </c>
    </row>
    <row r="2" spans="4:45" ht="13.5" customHeight="1" thickBot="1"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6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4" t="s">
        <v>221</v>
      </c>
      <c r="AQ2" s="364"/>
      <c r="AR2" s="364"/>
      <c r="AS2" s="363"/>
    </row>
    <row r="3" spans="1:45" ht="13.5" customHeight="1" thickTop="1">
      <c r="A3" s="362"/>
      <c r="B3" s="362"/>
      <c r="C3" s="361"/>
      <c r="D3" s="360" t="s">
        <v>220</v>
      </c>
      <c r="E3" s="359"/>
      <c r="F3" s="359"/>
      <c r="G3" s="359"/>
      <c r="H3" s="359"/>
      <c r="I3" s="359"/>
      <c r="J3" s="360" t="s">
        <v>219</v>
      </c>
      <c r="K3" s="359"/>
      <c r="L3" s="359"/>
      <c r="M3" s="359"/>
      <c r="N3" s="359"/>
      <c r="O3" s="359"/>
      <c r="P3" s="360" t="s">
        <v>218</v>
      </c>
      <c r="Q3" s="359"/>
      <c r="R3" s="359"/>
      <c r="S3" s="359"/>
      <c r="T3" s="359"/>
      <c r="U3" s="359"/>
      <c r="V3" s="360" t="s">
        <v>217</v>
      </c>
      <c r="W3" s="360"/>
      <c r="X3" s="360"/>
      <c r="Y3" s="360"/>
      <c r="Z3" s="359"/>
      <c r="AA3" s="359"/>
      <c r="AB3" s="359"/>
      <c r="AC3" s="359"/>
      <c r="AD3" s="359"/>
      <c r="AE3" s="358" t="s">
        <v>216</v>
      </c>
      <c r="AF3" s="357" t="s">
        <v>215</v>
      </c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5"/>
    </row>
    <row r="4" spans="1:45" ht="15.75" customHeight="1">
      <c r="A4" s="299"/>
      <c r="B4" s="299"/>
      <c r="C4" s="345"/>
      <c r="D4" s="343" t="s">
        <v>214</v>
      </c>
      <c r="E4" s="343"/>
      <c r="F4" s="343" t="s">
        <v>213</v>
      </c>
      <c r="G4" s="343"/>
      <c r="H4" s="343" t="s">
        <v>211</v>
      </c>
      <c r="I4" s="343"/>
      <c r="J4" s="343" t="s">
        <v>212</v>
      </c>
      <c r="K4" s="343"/>
      <c r="L4" s="343" t="s">
        <v>211</v>
      </c>
      <c r="M4" s="343"/>
      <c r="N4" s="343" t="s">
        <v>210</v>
      </c>
      <c r="O4" s="343"/>
      <c r="P4" s="354" t="s">
        <v>209</v>
      </c>
      <c r="Q4" s="353"/>
      <c r="R4" s="353"/>
      <c r="S4" s="343" t="s">
        <v>208</v>
      </c>
      <c r="T4" s="343"/>
      <c r="U4" s="343"/>
      <c r="V4" s="386" t="s">
        <v>207</v>
      </c>
      <c r="W4" s="352" t="s">
        <v>206</v>
      </c>
      <c r="X4" s="386" t="s">
        <v>205</v>
      </c>
      <c r="Y4" s="351" t="s">
        <v>204</v>
      </c>
      <c r="Z4" s="350" t="s">
        <v>203</v>
      </c>
      <c r="AA4" s="349"/>
      <c r="AB4" s="349"/>
      <c r="AC4" s="349"/>
      <c r="AD4" s="349"/>
      <c r="AE4" s="339"/>
      <c r="AF4" s="347" t="s">
        <v>202</v>
      </c>
      <c r="AG4" s="348"/>
      <c r="AH4" s="347" t="s">
        <v>21</v>
      </c>
      <c r="AI4" s="348"/>
      <c r="AJ4" s="347" t="s">
        <v>22</v>
      </c>
      <c r="AK4" s="348"/>
      <c r="AL4" s="347" t="s">
        <v>23</v>
      </c>
      <c r="AM4" s="348"/>
      <c r="AN4" s="347" t="s">
        <v>201</v>
      </c>
      <c r="AO4" s="348"/>
      <c r="AP4" s="347" t="s">
        <v>200</v>
      </c>
      <c r="AQ4" s="348"/>
      <c r="AR4" s="347" t="s">
        <v>24</v>
      </c>
      <c r="AS4" s="346"/>
    </row>
    <row r="5" spans="1:45" ht="18.75" customHeight="1">
      <c r="A5" s="299"/>
      <c r="B5" s="299"/>
      <c r="C5" s="345"/>
      <c r="D5" s="344" t="s">
        <v>199</v>
      </c>
      <c r="E5" s="344" t="s">
        <v>198</v>
      </c>
      <c r="F5" s="344" t="s">
        <v>196</v>
      </c>
      <c r="G5" s="344" t="s">
        <v>197</v>
      </c>
      <c r="H5" s="385" t="s">
        <v>196</v>
      </c>
      <c r="I5" s="385" t="s">
        <v>197</v>
      </c>
      <c r="J5" s="344" t="s">
        <v>196</v>
      </c>
      <c r="K5" s="344" t="s">
        <v>195</v>
      </c>
      <c r="L5" s="344" t="s">
        <v>196</v>
      </c>
      <c r="M5" s="344" t="s">
        <v>195</v>
      </c>
      <c r="N5" s="344" t="s">
        <v>196</v>
      </c>
      <c r="O5" s="344" t="s">
        <v>195</v>
      </c>
      <c r="P5" s="344" t="s">
        <v>194</v>
      </c>
      <c r="Q5" s="343" t="s">
        <v>193</v>
      </c>
      <c r="R5" s="343"/>
      <c r="S5" s="344" t="s">
        <v>194</v>
      </c>
      <c r="T5" s="343" t="s">
        <v>193</v>
      </c>
      <c r="U5" s="343"/>
      <c r="V5" s="384"/>
      <c r="W5" s="342"/>
      <c r="X5" s="384"/>
      <c r="Y5" s="341"/>
      <c r="Z5" s="340"/>
      <c r="AA5" s="340"/>
      <c r="AB5" s="340"/>
      <c r="AC5" s="340"/>
      <c r="AD5" s="340"/>
      <c r="AE5" s="339"/>
      <c r="AF5" s="338" t="s">
        <v>192</v>
      </c>
      <c r="AG5" s="338"/>
      <c r="AH5" s="338" t="s">
        <v>192</v>
      </c>
      <c r="AI5" s="338"/>
      <c r="AJ5" s="338" t="s">
        <v>192</v>
      </c>
      <c r="AK5" s="338"/>
      <c r="AL5" s="338" t="s">
        <v>192</v>
      </c>
      <c r="AM5" s="338"/>
      <c r="AN5" s="338" t="s">
        <v>192</v>
      </c>
      <c r="AO5" s="338"/>
      <c r="AP5" s="338" t="s">
        <v>192</v>
      </c>
      <c r="AQ5" s="338"/>
      <c r="AR5" s="338" t="s">
        <v>192</v>
      </c>
      <c r="AS5" s="337"/>
    </row>
    <row r="6" spans="1:67" ht="71.25" customHeight="1">
      <c r="A6" s="336"/>
      <c r="B6" s="336"/>
      <c r="C6" s="335"/>
      <c r="D6" s="334"/>
      <c r="E6" s="334"/>
      <c r="F6" s="334"/>
      <c r="G6" s="334"/>
      <c r="H6" s="383"/>
      <c r="I6" s="383"/>
      <c r="J6" s="334"/>
      <c r="K6" s="334"/>
      <c r="L6" s="334"/>
      <c r="M6" s="334"/>
      <c r="N6" s="334"/>
      <c r="O6" s="334"/>
      <c r="P6" s="334"/>
      <c r="Q6" s="330" t="s">
        <v>186</v>
      </c>
      <c r="R6" s="330" t="s">
        <v>185</v>
      </c>
      <c r="S6" s="334"/>
      <c r="T6" s="330" t="s">
        <v>186</v>
      </c>
      <c r="U6" s="330" t="s">
        <v>185</v>
      </c>
      <c r="V6" s="383"/>
      <c r="W6" s="334"/>
      <c r="X6" s="383"/>
      <c r="Y6" s="333"/>
      <c r="Z6" s="330" t="s">
        <v>191</v>
      </c>
      <c r="AA6" s="332" t="s">
        <v>190</v>
      </c>
      <c r="AB6" s="330" t="s">
        <v>189</v>
      </c>
      <c r="AC6" s="330" t="s">
        <v>188</v>
      </c>
      <c r="AD6" s="330" t="s">
        <v>187</v>
      </c>
      <c r="AE6" s="331"/>
      <c r="AF6" s="330" t="s">
        <v>186</v>
      </c>
      <c r="AG6" s="330" t="s">
        <v>185</v>
      </c>
      <c r="AH6" s="330" t="s">
        <v>186</v>
      </c>
      <c r="AI6" s="330" t="s">
        <v>185</v>
      </c>
      <c r="AJ6" s="330" t="s">
        <v>186</v>
      </c>
      <c r="AK6" s="330" t="s">
        <v>185</v>
      </c>
      <c r="AL6" s="330" t="s">
        <v>186</v>
      </c>
      <c r="AM6" s="330" t="s">
        <v>185</v>
      </c>
      <c r="AN6" s="330" t="s">
        <v>186</v>
      </c>
      <c r="AO6" s="330" t="s">
        <v>185</v>
      </c>
      <c r="AP6" s="330" t="s">
        <v>186</v>
      </c>
      <c r="AQ6" s="330" t="s">
        <v>185</v>
      </c>
      <c r="AR6" s="330" t="s">
        <v>186</v>
      </c>
      <c r="AS6" s="329" t="s">
        <v>185</v>
      </c>
      <c r="AT6" s="328"/>
      <c r="AU6" s="328"/>
      <c r="AV6" s="328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</row>
    <row r="7" spans="1:45" ht="25.5" customHeight="1">
      <c r="A7" s="317"/>
      <c r="B7" s="113" t="s">
        <v>107</v>
      </c>
      <c r="C7" s="375"/>
      <c r="D7" s="327">
        <f>SUM(D11:D80)/2</f>
        <v>1371</v>
      </c>
      <c r="E7" s="324">
        <f>SUM(E11:E80)/2</f>
        <v>308</v>
      </c>
      <c r="F7" s="324">
        <f>SUM(F11:F80)/2</f>
        <v>4871</v>
      </c>
      <c r="G7" s="324">
        <f>SUM(G11:G80)/2</f>
        <v>132871</v>
      </c>
      <c r="H7" s="324">
        <f>SUM(H11:H80)/2</f>
        <v>46</v>
      </c>
      <c r="I7" s="324">
        <f>SUM(I11:I80)/2</f>
        <v>824</v>
      </c>
      <c r="J7" s="324">
        <f>SUM(J11:J80)/2</f>
        <v>3179</v>
      </c>
      <c r="K7" s="324">
        <f>SUM(K11:K80)/2</f>
        <v>40754</v>
      </c>
      <c r="L7" s="324">
        <f>SUM(L11:L80)/2</f>
        <v>195</v>
      </c>
      <c r="M7" s="324">
        <f>SUM(M11:M80)/2</f>
        <v>1744</v>
      </c>
      <c r="N7" s="326">
        <f>SUM(N11:N80)/2</f>
        <v>11303</v>
      </c>
      <c r="O7" s="324">
        <f>SUM(O11:O80)/2</f>
        <v>138195</v>
      </c>
      <c r="P7" s="324">
        <f>SUM(P11:P80)/2</f>
        <v>4088</v>
      </c>
      <c r="Q7" s="324">
        <f>SUM(Q11:Q80)/2</f>
        <v>2116</v>
      </c>
      <c r="R7" s="324">
        <f>SUM(R11:R80)/2</f>
        <v>74716</v>
      </c>
      <c r="S7" s="324">
        <f>SUM(S11:S80)/2</f>
        <v>831</v>
      </c>
      <c r="T7" s="326">
        <f>SUM(T11:T80)/2</f>
        <v>2220</v>
      </c>
      <c r="U7" s="324">
        <f>SUM(U11:U80)/2</f>
        <v>11770</v>
      </c>
      <c r="V7" s="324">
        <f>SUM(V11:V80)/2</f>
        <v>309457</v>
      </c>
      <c r="W7" s="324">
        <f>SUM(W11:W80)/2</f>
        <v>1852</v>
      </c>
      <c r="X7" s="324">
        <f>SUM(X11:X80)/2</f>
        <v>10503</v>
      </c>
      <c r="Y7" s="325">
        <f>SUM(Y11:Y80)/2</f>
        <v>38528</v>
      </c>
      <c r="Z7" s="324">
        <f>SUM(Z11:Z80)/2</f>
        <v>91464</v>
      </c>
      <c r="AA7" s="324">
        <f>SUM(AA11:AA80)/2</f>
        <v>124402</v>
      </c>
      <c r="AB7" s="324">
        <f>SUM(AB11:AB80)/2</f>
        <v>122485</v>
      </c>
      <c r="AC7" s="324">
        <f>SUM(AC11:AC80)/2</f>
        <v>70294</v>
      </c>
      <c r="AD7" s="324">
        <f>SUM(AD11:AD80)/2</f>
        <v>50126</v>
      </c>
      <c r="AE7" s="324">
        <f>SUM(AE11:AE80)/2</f>
        <v>1719</v>
      </c>
      <c r="AF7" s="324">
        <f>SUM(AF11:AF80)/2</f>
        <v>6895</v>
      </c>
      <c r="AG7" s="324">
        <f>SUM(AG11:AG80)/2</f>
        <v>8767</v>
      </c>
      <c r="AH7" s="324">
        <f>SUM(AH11:AH80)/2</f>
        <v>29</v>
      </c>
      <c r="AI7" s="324">
        <f>SUM(AI11:AI80)/2</f>
        <v>38</v>
      </c>
      <c r="AJ7" s="324">
        <f>SUM(AJ11:AJ80)/2</f>
        <v>5175</v>
      </c>
      <c r="AK7" s="324">
        <f>SUM(AK11:AK80)/2</f>
        <v>6673</v>
      </c>
      <c r="AL7" s="324">
        <f>SUM(AL11:AL80)/2</f>
        <v>2116</v>
      </c>
      <c r="AM7" s="324">
        <f>SUM(AM11:AM80)/2</f>
        <v>2637</v>
      </c>
      <c r="AN7" s="324">
        <f>SUM(AN11:AN80)/2</f>
        <v>3556</v>
      </c>
      <c r="AO7" s="324">
        <f>SUM(AO11:AO80)/2</f>
        <v>6911</v>
      </c>
      <c r="AP7" s="324">
        <f>SUM(AP11:AP80)/2</f>
        <v>1484</v>
      </c>
      <c r="AQ7" s="324">
        <f>SUM(AQ11:AQ80)/2</f>
        <v>2292</v>
      </c>
      <c r="AR7" s="324">
        <f>SUM(AR11:AR80)/2</f>
        <v>1318</v>
      </c>
      <c r="AS7" s="324">
        <f>SUM(AS11:AS80)/2</f>
        <v>2041</v>
      </c>
    </row>
    <row r="8" spans="1:45" ht="25.5" customHeight="1">
      <c r="A8" s="317"/>
      <c r="B8" s="113" t="s">
        <v>106</v>
      </c>
      <c r="C8" s="375"/>
      <c r="D8" s="315">
        <f>+D12+D21+D16+D26+D32+D17+D56+D72+D67+D75+D63+D68</f>
        <v>728</v>
      </c>
      <c r="E8" s="312">
        <f>+E12+E21+E16+E26+E32+E17+E56+E72+E67+E75+E63+E68</f>
        <v>154</v>
      </c>
      <c r="F8" s="312">
        <f>+F12+F21+F16+F26+F32+F17+F56+F72+F67+F75+F63+F68</f>
        <v>3043</v>
      </c>
      <c r="G8" s="312">
        <f>+G12+G21+G16+G26+G32+G17+G56+G72+G67+G75+G63+G68</f>
        <v>92169</v>
      </c>
      <c r="H8" s="312">
        <f>+H12+H21+H16+H26+H32+H17+H56+H72+H67+H75+H63+H68</f>
        <v>7</v>
      </c>
      <c r="I8" s="312">
        <f>+I12+I21+I16+I26+I32+I17+I56+I72+I67+I75+I63+I68</f>
        <v>76</v>
      </c>
      <c r="J8" s="312">
        <f>+J12+J21+J16+J26+J32+J17+J56+J72+J67+J75+J63+J68</f>
        <v>1359</v>
      </c>
      <c r="K8" s="312">
        <f>+K12+K21+K16+K26+K32+K17+K56+K72+K67+K75+K63+K68</f>
        <v>22354</v>
      </c>
      <c r="L8" s="312">
        <f>+L12+L21+L16+L26+L32+L17+L56+L72+L67+L75+L63+L68</f>
        <v>25</v>
      </c>
      <c r="M8" s="312">
        <f>+M12+M21+M16+M26+M32+M17+M56+M72+M67+M75+M63+M68</f>
        <v>30</v>
      </c>
      <c r="N8" s="312">
        <f>+N12+N21+N16+N26+N32+N17+N56+N72+N67+N75+N63+N68</f>
        <v>8577</v>
      </c>
      <c r="O8" s="312">
        <f>+O12+O21+O16+O26+O32+O17+O56+O72+O67+O75+O63+O68</f>
        <v>118818</v>
      </c>
      <c r="P8" s="312">
        <f>+P12+P21+P16+P26+P32+P17+P56+P72+P67+P75+P63+P68</f>
        <v>3549</v>
      </c>
      <c r="Q8" s="312">
        <f>+Q12+Q21+Q16+Q26+Q32+Q17+Q56+Q72+Q67+Q75+Q63+Q68</f>
        <v>1848</v>
      </c>
      <c r="R8" s="312">
        <f>+R12+R21+R16+R26+R32+R17+R56+R72+R67+R75+R63+R68</f>
        <v>68620</v>
      </c>
      <c r="S8" s="312">
        <f>+S12+S21+S16+S26+S32+S17+S56+S72+S67+S75+S63+S68</f>
        <v>421</v>
      </c>
      <c r="T8" s="312">
        <f>+T12+T21+T16+T26+T32+T17+T56+T72+T67+T75+T63+T68</f>
        <v>1313</v>
      </c>
      <c r="U8" s="312">
        <f>+U12+U21+U16+U26+U32+U17+U56+U72+U67+U75+U63+U68</f>
        <v>5782</v>
      </c>
      <c r="V8" s="312">
        <f>+V12+V21+V16+V26+V32+V17+V56+V72+V67+V75+V63+V68</f>
        <v>241766</v>
      </c>
      <c r="W8" s="312">
        <f>+W12+W21+W16+W26+W32+W17+W56+W72+W67+W75+W63+W68</f>
        <v>1309</v>
      </c>
      <c r="X8" s="312">
        <f>+X12+X21+X16+X26+X32+X17+X56+X72+X67+X75+X63+X68</f>
        <v>7616</v>
      </c>
      <c r="Y8" s="312">
        <f>+Y12+Y21+Y16+Y26+Y32+Y17+Y56+Y72+Y67+Y75+Y63+Y68</f>
        <v>28394</v>
      </c>
      <c r="Z8" s="312">
        <f>+Z12+Z21+Z16+Z26+Z32+Z17+Z56+Z72+Z67+Z75+Z63+Z68</f>
        <v>70280</v>
      </c>
      <c r="AA8" s="312">
        <f>+AA12+AA21+AA16+AA26+AA32+AA17+AA56+AA72+AA67+AA75+AA63+AA68</f>
        <v>70086</v>
      </c>
      <c r="AB8" s="312">
        <f>+AB12+AB21+AB16+AB26+AB32+AB17+AB56+AB72+AB67+AB75+AB63+AB68</f>
        <v>95909</v>
      </c>
      <c r="AC8" s="312">
        <f>+AC12+AC21+AC16+AC26+AC32+AC17+AC56+AC72+AC67+AC75+AC63+AC68</f>
        <v>56566</v>
      </c>
      <c r="AD8" s="312">
        <f>+AD12+AD21+AD16+AD26+AD32+AD17+AD56+AD72+AD67+AD75+AD63+AD68</f>
        <v>38783</v>
      </c>
      <c r="AE8" s="312">
        <f>+AE12+AE21+AE16+AE26+AE32+AE17+AE56+AE72+AE67+AE75+AE63+AE68</f>
        <v>977</v>
      </c>
      <c r="AF8" s="312">
        <f>+AF12+AF21+AF16+AF26+AF32+AF17+AF56+AF72+AF67+AF75+AF63+AF68</f>
        <v>4520</v>
      </c>
      <c r="AG8" s="312">
        <f>+AG12+AG21+AG16+AG26+AG32+AG17+AG56+AG72+AG67+AG75+AG63+AG68</f>
        <v>5359</v>
      </c>
      <c r="AH8" s="312">
        <f>+AH12+AH21+AH16+AH26+AH32+AH17+AH56+AH72+AH67+AH75+AH63+AH68</f>
        <v>18</v>
      </c>
      <c r="AI8" s="312">
        <f>+AI12+AI21+AI16+AI26+AI32+AI17+AI56+AI72+AI67+AI75+AI63+AI68</f>
        <v>25</v>
      </c>
      <c r="AJ8" s="312">
        <f>+AJ12+AJ21+AJ16+AJ26+AJ32+AJ17+AJ56+AJ72+AJ67+AJ75+AJ63+AJ68</f>
        <v>4873</v>
      </c>
      <c r="AK8" s="312">
        <f>+AK12+AK21+AK16+AK26+AK32+AK17+AK56+AK72+AK67+AK75+AK63+AK68</f>
        <v>6017</v>
      </c>
      <c r="AL8" s="312">
        <f>+AL12+AL21+AL16+AL26+AL32+AL17+AL56+AL72+AL67+AL75+AL63+AL68</f>
        <v>1753</v>
      </c>
      <c r="AM8" s="312">
        <f>+AM12+AM21+AM16+AM26+AM32+AM17+AM56+AM72+AM67+AM75+AM63+AM68</f>
        <v>2190</v>
      </c>
      <c r="AN8" s="312">
        <f>+AN12+AN21+AN16+AN26+AN32+AN17+AN56+AN72+AN67+AN75+AN63+AN68</f>
        <v>3459</v>
      </c>
      <c r="AO8" s="312">
        <f>+AO12+AO21+AO16+AO26+AO32+AO17+AO56+AO72+AO67+AO75+AO63+AO68</f>
        <v>6753</v>
      </c>
      <c r="AP8" s="312">
        <f>+AP12+AP21+AP16+AP26+AP32+AP17+AP56+AP72+AP67+AP75+AP63+AP68</f>
        <v>1408</v>
      </c>
      <c r="AQ8" s="312">
        <f>+AQ12+AQ21+AQ16+AQ26+AQ32+AQ17+AQ56+AQ72+AQ67+AQ75+AQ63+AQ68</f>
        <v>1984</v>
      </c>
      <c r="AR8" s="312">
        <f>+AR12+AR21+AR16+AR26+AR32+AR17+AR56+AR72+AR67+AR75+AR63+AR68</f>
        <v>868</v>
      </c>
      <c r="AS8" s="312">
        <f>+AS12+AS21+AS16+AS26+AS32+AS17+AS56+AS72+AS67+AS75+AS63+AS68</f>
        <v>1490</v>
      </c>
    </row>
    <row r="9" spans="1:45" ht="25.5" customHeight="1">
      <c r="A9" s="317"/>
      <c r="B9" s="113" t="s">
        <v>105</v>
      </c>
      <c r="C9" s="375"/>
      <c r="D9" s="315">
        <f>+D7-D8</f>
        <v>643</v>
      </c>
      <c r="E9" s="312">
        <f>+E7-E8</f>
        <v>154</v>
      </c>
      <c r="F9" s="312">
        <f>+F7-F8</f>
        <v>1828</v>
      </c>
      <c r="G9" s="312">
        <f>+G7-G8</f>
        <v>40702</v>
      </c>
      <c r="H9" s="312">
        <f>+H7-H8</f>
        <v>39</v>
      </c>
      <c r="I9" s="312">
        <f>+I7-I8</f>
        <v>748</v>
      </c>
      <c r="J9" s="312">
        <f>+J7-J8</f>
        <v>1820</v>
      </c>
      <c r="K9" s="312">
        <f>+K7-K8</f>
        <v>18400</v>
      </c>
      <c r="L9" s="312">
        <f>+L7-L8</f>
        <v>170</v>
      </c>
      <c r="M9" s="312">
        <f>+M7-M8</f>
        <v>1714</v>
      </c>
      <c r="N9" s="312">
        <f>+N7-N8</f>
        <v>2726</v>
      </c>
      <c r="O9" s="321">
        <f>+O7-O8</f>
        <v>19377</v>
      </c>
      <c r="P9" s="312">
        <f>+P7-P8</f>
        <v>539</v>
      </c>
      <c r="Q9" s="312">
        <f>+Q7-Q8</f>
        <v>268</v>
      </c>
      <c r="R9" s="312">
        <f>+R7-R8</f>
        <v>6096</v>
      </c>
      <c r="S9" s="312">
        <f>+S7-S8</f>
        <v>410</v>
      </c>
      <c r="T9" s="321">
        <f>+T7-T8</f>
        <v>907</v>
      </c>
      <c r="U9" s="312">
        <f>+U7-U8</f>
        <v>5988</v>
      </c>
      <c r="V9" s="312">
        <f>+V7-V8</f>
        <v>67691</v>
      </c>
      <c r="W9" s="312">
        <f>+W7-W8</f>
        <v>543</v>
      </c>
      <c r="X9" s="312">
        <f>+X7-X8</f>
        <v>2887</v>
      </c>
      <c r="Y9" s="313">
        <f>+Y7-Y8</f>
        <v>10134</v>
      </c>
      <c r="Z9" s="312">
        <f>+Z7-Z8</f>
        <v>21184</v>
      </c>
      <c r="AA9" s="312">
        <f>+AA7-AA8</f>
        <v>54316</v>
      </c>
      <c r="AB9" s="312">
        <f>+AB7-AB8</f>
        <v>26576</v>
      </c>
      <c r="AC9" s="312">
        <f>+AC7-AC8</f>
        <v>13728</v>
      </c>
      <c r="AD9" s="312">
        <f>+AD7-AD8</f>
        <v>11343</v>
      </c>
      <c r="AE9" s="312">
        <f>+AE7-AE8</f>
        <v>742</v>
      </c>
      <c r="AF9" s="312">
        <f>+AF7-AF8</f>
        <v>2375</v>
      </c>
      <c r="AG9" s="312">
        <f>+AG7-AG8</f>
        <v>3408</v>
      </c>
      <c r="AH9" s="312">
        <f>+AH7-AH8</f>
        <v>11</v>
      </c>
      <c r="AI9" s="312">
        <f>+AI7-AI8</f>
        <v>13</v>
      </c>
      <c r="AJ9" s="312">
        <f>+AJ7-AJ8</f>
        <v>302</v>
      </c>
      <c r="AK9" s="312">
        <f>+AK7-AK8</f>
        <v>656</v>
      </c>
      <c r="AL9" s="312">
        <f>+AL7-AL8</f>
        <v>363</v>
      </c>
      <c r="AM9" s="312">
        <f>+AM7-AM8</f>
        <v>447</v>
      </c>
      <c r="AN9" s="312">
        <f>+AN7-AN8</f>
        <v>97</v>
      </c>
      <c r="AO9" s="312">
        <f>+AO7-AO8</f>
        <v>158</v>
      </c>
      <c r="AP9" s="312">
        <f>+AP7-AP8</f>
        <v>76</v>
      </c>
      <c r="AQ9" s="312">
        <f>+AQ7-AQ8</f>
        <v>308</v>
      </c>
      <c r="AR9" s="312">
        <f>+AR7-AR8</f>
        <v>450</v>
      </c>
      <c r="AS9" s="312">
        <f>+AS7-AS8</f>
        <v>551</v>
      </c>
    </row>
    <row r="10" spans="1:45" ht="25.5" customHeight="1">
      <c r="A10" s="317"/>
      <c r="B10" s="382"/>
      <c r="C10" s="375"/>
      <c r="D10" s="315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3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</row>
    <row r="11" spans="1:53" s="380" customFormat="1" ht="25.5" customHeight="1">
      <c r="A11" s="319" t="s">
        <v>104</v>
      </c>
      <c r="B11" s="319"/>
      <c r="C11" s="318"/>
      <c r="D11" s="315">
        <f>SUM(D12:D13)</f>
        <v>144</v>
      </c>
      <c r="E11" s="312">
        <f>SUM(E12:E13)</f>
        <v>39</v>
      </c>
      <c r="F11" s="312">
        <f>SUM(F12:F13)</f>
        <v>538</v>
      </c>
      <c r="G11" s="312">
        <f>SUM(G12:G13)</f>
        <v>12296</v>
      </c>
      <c r="H11" s="312">
        <f>SUM(H12:H13)</f>
        <v>4</v>
      </c>
      <c r="I11" s="312">
        <f>SUM(I12:I13)</f>
        <v>41</v>
      </c>
      <c r="J11" s="312">
        <f>SUM(J12:J13)</f>
        <v>199</v>
      </c>
      <c r="K11" s="312">
        <f>SUM(K12:K13)</f>
        <v>3731</v>
      </c>
      <c r="L11" s="312">
        <f>SUM(L12:L13)</f>
        <v>0</v>
      </c>
      <c r="M11" s="312">
        <f>SUM(M12:M13)</f>
        <v>0</v>
      </c>
      <c r="N11" s="312">
        <f>SUM(N12:N13)</f>
        <v>2990</v>
      </c>
      <c r="O11" s="321">
        <f>SUM(O12:O13)</f>
        <v>63720</v>
      </c>
      <c r="P11" s="312">
        <f>SUM(P12:P13)</f>
        <v>1287</v>
      </c>
      <c r="Q11" s="312">
        <f>SUM(Q12:Q13)</f>
        <v>1235</v>
      </c>
      <c r="R11" s="312">
        <f>SUM(R12:R13)</f>
        <v>40409</v>
      </c>
      <c r="S11" s="312">
        <f>SUM(S12:S13)</f>
        <v>209</v>
      </c>
      <c r="T11" s="312">
        <f>SUM(T12:T13)</f>
        <v>703</v>
      </c>
      <c r="U11" s="312">
        <f>SUM(U12:U13)</f>
        <v>3658</v>
      </c>
      <c r="V11" s="312">
        <f>SUM(V12:V13)</f>
        <v>49461</v>
      </c>
      <c r="W11" s="312">
        <f>SUM(W12:W13)</f>
        <v>334</v>
      </c>
      <c r="X11" s="312">
        <f>SUM(X12:X13)</f>
        <v>2194</v>
      </c>
      <c r="Y11" s="313">
        <f>SUM(Y12:Y13)</f>
        <v>2816</v>
      </c>
      <c r="Z11" s="312">
        <f>SUM(Z12:Z13)</f>
        <v>17435</v>
      </c>
      <c r="AA11" s="312">
        <f>SUM(AA12:AA13)</f>
        <v>8841</v>
      </c>
      <c r="AB11" s="312">
        <f>SUM(AB12:AB13)</f>
        <v>31226</v>
      </c>
      <c r="AC11" s="312">
        <f>SUM(AC12:AC13)</f>
        <v>14543</v>
      </c>
      <c r="AD11" s="312">
        <f>SUM(AD12:AD13)</f>
        <v>10972</v>
      </c>
      <c r="AE11" s="312">
        <f>SUM(AE12:AE13)</f>
        <v>0</v>
      </c>
      <c r="AF11" s="312">
        <f>SUM(AF12:AF13)</f>
        <v>1656</v>
      </c>
      <c r="AG11" s="312">
        <f>SUM(AG12:AG13)</f>
        <v>1737</v>
      </c>
      <c r="AH11" s="312">
        <f>SUM(AH12:AH13)</f>
        <v>0</v>
      </c>
      <c r="AI11" s="312">
        <f>SUM(AI12:AI13)</f>
        <v>0</v>
      </c>
      <c r="AJ11" s="312">
        <f>SUM(AJ12:AJ13)</f>
        <v>1910</v>
      </c>
      <c r="AK11" s="312">
        <f>SUM(AK12:AK13)</f>
        <v>2067</v>
      </c>
      <c r="AL11" s="312">
        <f>SUM(AL12:AL13)</f>
        <v>33</v>
      </c>
      <c r="AM11" s="312">
        <f>SUM(AM12:AM13)</f>
        <v>44</v>
      </c>
      <c r="AN11" s="312">
        <f>SUM(AN12:AN13)</f>
        <v>31</v>
      </c>
      <c r="AO11" s="312">
        <f>SUM(AO12:AO13)</f>
        <v>46</v>
      </c>
      <c r="AP11" s="312">
        <f>SUM(AP12:AP13)</f>
        <v>24</v>
      </c>
      <c r="AQ11" s="312">
        <f>SUM(AQ12:AQ13)</f>
        <v>47</v>
      </c>
      <c r="AR11" s="312">
        <f>SUM(AR12:AR13)</f>
        <v>32</v>
      </c>
      <c r="AS11" s="312">
        <f>SUM(AS12:AS13)</f>
        <v>45</v>
      </c>
      <c r="AT11" s="381"/>
      <c r="AU11" s="381"/>
      <c r="AV11" s="381"/>
      <c r="AW11" s="381"/>
      <c r="AX11" s="381"/>
      <c r="AY11" s="381"/>
      <c r="AZ11" s="381"/>
      <c r="BA11" s="381"/>
    </row>
    <row r="12" spans="1:138" ht="25.5" customHeight="1">
      <c r="A12" s="317"/>
      <c r="B12" s="113" t="s">
        <v>103</v>
      </c>
      <c r="C12" s="375"/>
      <c r="D12" s="315">
        <v>144</v>
      </c>
      <c r="E12" s="312">
        <v>39</v>
      </c>
      <c r="F12" s="312">
        <v>437</v>
      </c>
      <c r="G12" s="312">
        <v>10292</v>
      </c>
      <c r="H12" s="312">
        <v>4</v>
      </c>
      <c r="I12" s="312">
        <v>41</v>
      </c>
      <c r="J12" s="312">
        <v>71</v>
      </c>
      <c r="K12" s="312">
        <v>1092</v>
      </c>
      <c r="L12" s="312">
        <v>0</v>
      </c>
      <c r="M12" s="312">
        <v>0</v>
      </c>
      <c r="N12" s="312">
        <v>2895</v>
      </c>
      <c r="O12" s="321">
        <v>62690</v>
      </c>
      <c r="P12" s="312">
        <v>1254</v>
      </c>
      <c r="Q12" s="312">
        <v>1226</v>
      </c>
      <c r="R12" s="312">
        <v>40169</v>
      </c>
      <c r="S12" s="312">
        <v>173</v>
      </c>
      <c r="T12" s="312">
        <v>606</v>
      </c>
      <c r="U12" s="312">
        <v>3093</v>
      </c>
      <c r="V12" s="312">
        <v>45735</v>
      </c>
      <c r="W12" s="312">
        <v>334</v>
      </c>
      <c r="X12" s="312">
        <v>2070</v>
      </c>
      <c r="Y12" s="313">
        <v>2074</v>
      </c>
      <c r="Z12" s="312">
        <v>16339</v>
      </c>
      <c r="AA12" s="312">
        <v>4756</v>
      </c>
      <c r="AB12" s="312">
        <v>29898</v>
      </c>
      <c r="AC12" s="312">
        <v>13602</v>
      </c>
      <c r="AD12" s="312">
        <v>10554</v>
      </c>
      <c r="AE12" s="312">
        <v>0</v>
      </c>
      <c r="AF12" s="312">
        <v>1656</v>
      </c>
      <c r="AG12" s="312">
        <v>1737</v>
      </c>
      <c r="AH12" s="312">
        <v>0</v>
      </c>
      <c r="AI12" s="312">
        <v>0</v>
      </c>
      <c r="AJ12" s="312">
        <v>1910</v>
      </c>
      <c r="AK12" s="312">
        <v>2067</v>
      </c>
      <c r="AL12" s="312">
        <v>33</v>
      </c>
      <c r="AM12" s="312">
        <v>44</v>
      </c>
      <c r="AN12" s="312">
        <v>31</v>
      </c>
      <c r="AO12" s="312">
        <v>46</v>
      </c>
      <c r="AP12" s="312">
        <v>24</v>
      </c>
      <c r="AQ12" s="312">
        <v>47</v>
      </c>
      <c r="AR12" s="312">
        <v>32</v>
      </c>
      <c r="AS12" s="312">
        <v>45</v>
      </c>
      <c r="EH12" s="365" t="s">
        <v>181</v>
      </c>
    </row>
    <row r="13" spans="1:138" ht="25.5" customHeight="1">
      <c r="A13" s="317"/>
      <c r="B13" s="113" t="s">
        <v>102</v>
      </c>
      <c r="C13" s="375"/>
      <c r="D13" s="315">
        <v>0</v>
      </c>
      <c r="E13" s="312">
        <v>0</v>
      </c>
      <c r="F13" s="312">
        <v>101</v>
      </c>
      <c r="G13" s="312">
        <v>2004</v>
      </c>
      <c r="H13" s="312">
        <v>0</v>
      </c>
      <c r="I13" s="312">
        <v>0</v>
      </c>
      <c r="J13" s="312">
        <v>128</v>
      </c>
      <c r="K13" s="312">
        <v>2639</v>
      </c>
      <c r="L13" s="312">
        <v>0</v>
      </c>
      <c r="M13" s="312">
        <v>0</v>
      </c>
      <c r="N13" s="312">
        <v>95</v>
      </c>
      <c r="O13" s="312">
        <v>1030</v>
      </c>
      <c r="P13" s="312">
        <v>33</v>
      </c>
      <c r="Q13" s="312">
        <v>9</v>
      </c>
      <c r="R13" s="312">
        <v>240</v>
      </c>
      <c r="S13" s="312">
        <v>36</v>
      </c>
      <c r="T13" s="312">
        <v>97</v>
      </c>
      <c r="U13" s="312">
        <v>565</v>
      </c>
      <c r="V13" s="312">
        <v>3726</v>
      </c>
      <c r="W13" s="312">
        <v>0</v>
      </c>
      <c r="X13" s="312">
        <v>124</v>
      </c>
      <c r="Y13" s="313">
        <v>742</v>
      </c>
      <c r="Z13" s="312">
        <v>1096</v>
      </c>
      <c r="AA13" s="312">
        <v>4085</v>
      </c>
      <c r="AB13" s="312">
        <v>1328</v>
      </c>
      <c r="AC13" s="312">
        <v>941</v>
      </c>
      <c r="AD13" s="312">
        <v>418</v>
      </c>
      <c r="AE13" s="312">
        <v>0</v>
      </c>
      <c r="AF13" s="312">
        <v>0</v>
      </c>
      <c r="AG13" s="312">
        <v>0</v>
      </c>
      <c r="AH13" s="312">
        <v>0</v>
      </c>
      <c r="AI13" s="312">
        <v>0</v>
      </c>
      <c r="AJ13" s="312">
        <v>0</v>
      </c>
      <c r="AK13" s="312">
        <v>0</v>
      </c>
      <c r="AL13" s="312">
        <v>0</v>
      </c>
      <c r="AM13" s="312">
        <v>0</v>
      </c>
      <c r="AN13" s="312">
        <v>0</v>
      </c>
      <c r="AO13" s="312">
        <v>0</v>
      </c>
      <c r="AP13" s="312">
        <v>0</v>
      </c>
      <c r="AQ13" s="312">
        <v>0</v>
      </c>
      <c r="AR13" s="312">
        <v>0</v>
      </c>
      <c r="AS13" s="312">
        <v>0</v>
      </c>
      <c r="EH13" s="365" t="s">
        <v>180</v>
      </c>
    </row>
    <row r="14" spans="1:138" ht="25.5" customHeight="1">
      <c r="A14" s="317"/>
      <c r="B14" s="317"/>
      <c r="C14" s="375"/>
      <c r="D14" s="315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3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EH14" s="365"/>
    </row>
    <row r="15" spans="1:45" ht="25.5" customHeight="1">
      <c r="A15" s="319" t="s">
        <v>101</v>
      </c>
      <c r="B15" s="319"/>
      <c r="C15" s="318"/>
      <c r="D15" s="315">
        <f>SUM(D16:D18)</f>
        <v>351</v>
      </c>
      <c r="E15" s="312">
        <f>SUM(E16:E18)</f>
        <v>63</v>
      </c>
      <c r="F15" s="312">
        <f>SUM(F16:F18)</f>
        <v>568</v>
      </c>
      <c r="G15" s="312">
        <f>SUM(G16:G18)</f>
        <v>16214</v>
      </c>
      <c r="H15" s="312">
        <f>SUM(H16:H18)</f>
        <v>2</v>
      </c>
      <c r="I15" s="312">
        <f>SUM(I16:I18)</f>
        <v>18</v>
      </c>
      <c r="J15" s="312">
        <f>SUM(J16:J18)</f>
        <v>395</v>
      </c>
      <c r="K15" s="312">
        <f>SUM(K16:K18)</f>
        <v>4225</v>
      </c>
      <c r="L15" s="312">
        <f>SUM(L16:L18)</f>
        <v>25</v>
      </c>
      <c r="M15" s="312">
        <f>SUM(M16:M18)</f>
        <v>30</v>
      </c>
      <c r="N15" s="312">
        <f>SUM(N16:N18)</f>
        <v>2389</v>
      </c>
      <c r="O15" s="321">
        <f>SUM(O16:O18)</f>
        <v>20011</v>
      </c>
      <c r="P15" s="312">
        <f>SUM(P16:P18)</f>
        <v>1812</v>
      </c>
      <c r="Q15" s="312">
        <f>SUM(Q16:Q18)</f>
        <v>378</v>
      </c>
      <c r="R15" s="312">
        <f>SUM(R16:R18)</f>
        <v>23364</v>
      </c>
      <c r="S15" s="312">
        <f>SUM(S16:S18)</f>
        <v>64</v>
      </c>
      <c r="T15" s="312">
        <f>SUM(T16:T18)</f>
        <v>115</v>
      </c>
      <c r="U15" s="312">
        <f>SUM(U16:U18)</f>
        <v>498</v>
      </c>
      <c r="V15" s="312">
        <f>SUM(V16:V18)</f>
        <v>53938</v>
      </c>
      <c r="W15" s="312">
        <f>SUM(W16:W18)</f>
        <v>323</v>
      </c>
      <c r="X15" s="312">
        <f>SUM(X16:X18)</f>
        <v>2371</v>
      </c>
      <c r="Y15" s="313">
        <f>SUM(Y16:Y18)</f>
        <v>8000</v>
      </c>
      <c r="Z15" s="312">
        <f>SUM(Z16:Z18)</f>
        <v>11767</v>
      </c>
      <c r="AA15" s="312">
        <f>SUM(AA16:AA18)</f>
        <v>2774</v>
      </c>
      <c r="AB15" s="312">
        <f>SUM(AB16:AB18)</f>
        <v>26731</v>
      </c>
      <c r="AC15" s="312">
        <f>SUM(AC16:AC18)</f>
        <v>13562</v>
      </c>
      <c r="AD15" s="312">
        <f>SUM(AD16:AD18)</f>
        <v>9019</v>
      </c>
      <c r="AE15" s="312">
        <f>SUM(AE16:AE18)</f>
        <v>208</v>
      </c>
      <c r="AF15" s="312">
        <f>SUM(AF16:AF18)</f>
        <v>807</v>
      </c>
      <c r="AG15" s="312">
        <f>SUM(AG16:AG18)</f>
        <v>1319</v>
      </c>
      <c r="AH15" s="312">
        <f>SUM(AH16:AH18)</f>
        <v>0</v>
      </c>
      <c r="AI15" s="312">
        <f>SUM(AI16:AI18)</f>
        <v>0</v>
      </c>
      <c r="AJ15" s="312">
        <f>SUM(AJ16:AJ18)</f>
        <v>2071</v>
      </c>
      <c r="AK15" s="312">
        <f>SUM(AK16:AK18)</f>
        <v>2711</v>
      </c>
      <c r="AL15" s="312">
        <f>SUM(AL16:AL18)</f>
        <v>1409</v>
      </c>
      <c r="AM15" s="312">
        <f>SUM(AM16:AM18)</f>
        <v>1770</v>
      </c>
      <c r="AN15" s="312">
        <f>SUM(AN16:AN18)</f>
        <v>2778</v>
      </c>
      <c r="AO15" s="312">
        <f>SUM(AO16:AO18)</f>
        <v>5615</v>
      </c>
      <c r="AP15" s="312">
        <f>SUM(AP16:AP18)</f>
        <v>1153</v>
      </c>
      <c r="AQ15" s="312">
        <f>SUM(AQ16:AQ18)</f>
        <v>1531</v>
      </c>
      <c r="AR15" s="312">
        <f>SUM(AR16:AR18)</f>
        <v>95</v>
      </c>
      <c r="AS15" s="312">
        <f>SUM(AS16:AS18)</f>
        <v>145</v>
      </c>
    </row>
    <row r="16" spans="1:45" ht="25.5" customHeight="1">
      <c r="A16" s="317"/>
      <c r="B16" s="113" t="s">
        <v>100</v>
      </c>
      <c r="C16" s="375"/>
      <c r="D16" s="315">
        <v>281</v>
      </c>
      <c r="E16" s="312">
        <v>50</v>
      </c>
      <c r="F16" s="312">
        <v>445</v>
      </c>
      <c r="G16" s="312">
        <v>12845</v>
      </c>
      <c r="H16" s="312">
        <v>1</v>
      </c>
      <c r="I16" s="312">
        <v>12</v>
      </c>
      <c r="J16" s="312">
        <v>133</v>
      </c>
      <c r="K16" s="312">
        <v>1754</v>
      </c>
      <c r="L16" s="312">
        <v>24</v>
      </c>
      <c r="M16" s="312">
        <v>24</v>
      </c>
      <c r="N16" s="312">
        <v>1960</v>
      </c>
      <c r="O16" s="321">
        <v>17129</v>
      </c>
      <c r="P16" s="312">
        <v>1764</v>
      </c>
      <c r="Q16" s="312">
        <v>361</v>
      </c>
      <c r="R16" s="312">
        <v>23102</v>
      </c>
      <c r="S16" s="314">
        <v>64</v>
      </c>
      <c r="T16" s="314">
        <v>115</v>
      </c>
      <c r="U16" s="314">
        <v>498</v>
      </c>
      <c r="V16" s="312">
        <v>40610</v>
      </c>
      <c r="W16" s="312">
        <v>323</v>
      </c>
      <c r="X16" s="312">
        <v>2371</v>
      </c>
      <c r="Y16" s="313">
        <v>5713</v>
      </c>
      <c r="Z16" s="312">
        <v>7014</v>
      </c>
      <c r="AA16" s="312">
        <v>2774</v>
      </c>
      <c r="AB16" s="312">
        <v>21348</v>
      </c>
      <c r="AC16" s="312">
        <v>11023</v>
      </c>
      <c r="AD16" s="312">
        <v>6954</v>
      </c>
      <c r="AE16" s="312">
        <v>208</v>
      </c>
      <c r="AF16" s="312">
        <v>455</v>
      </c>
      <c r="AG16" s="312">
        <v>473</v>
      </c>
      <c r="AH16" s="312">
        <v>0</v>
      </c>
      <c r="AI16" s="312">
        <v>0</v>
      </c>
      <c r="AJ16" s="312">
        <v>2054</v>
      </c>
      <c r="AK16" s="312">
        <v>2612</v>
      </c>
      <c r="AL16" s="312">
        <v>1380</v>
      </c>
      <c r="AM16" s="312">
        <v>1643</v>
      </c>
      <c r="AN16" s="312">
        <v>2761</v>
      </c>
      <c r="AO16" s="312">
        <v>5581</v>
      </c>
      <c r="AP16" s="312">
        <v>1133</v>
      </c>
      <c r="AQ16" s="312">
        <v>1428</v>
      </c>
      <c r="AR16" s="312">
        <v>88</v>
      </c>
      <c r="AS16" s="312">
        <v>137</v>
      </c>
    </row>
    <row r="17" spans="1:141" ht="25.5" customHeight="1">
      <c r="A17" s="317"/>
      <c r="B17" s="113" t="s">
        <v>99</v>
      </c>
      <c r="C17" s="375"/>
      <c r="D17" s="315">
        <v>0</v>
      </c>
      <c r="E17" s="312">
        <v>0</v>
      </c>
      <c r="F17" s="312">
        <v>95</v>
      </c>
      <c r="G17" s="312">
        <v>2517</v>
      </c>
      <c r="H17" s="312">
        <v>1</v>
      </c>
      <c r="I17" s="312">
        <v>6</v>
      </c>
      <c r="J17" s="312">
        <v>34</v>
      </c>
      <c r="K17" s="312">
        <v>1161</v>
      </c>
      <c r="L17" s="312">
        <v>1</v>
      </c>
      <c r="M17" s="312">
        <v>6</v>
      </c>
      <c r="N17" s="312">
        <v>361</v>
      </c>
      <c r="O17" s="312">
        <v>2387</v>
      </c>
      <c r="P17" s="312">
        <v>48</v>
      </c>
      <c r="Q17" s="312">
        <v>17</v>
      </c>
      <c r="R17" s="312">
        <v>262</v>
      </c>
      <c r="S17" s="314">
        <v>0</v>
      </c>
      <c r="T17" s="314">
        <v>0</v>
      </c>
      <c r="U17" s="314">
        <v>0</v>
      </c>
      <c r="V17" s="312">
        <v>10229</v>
      </c>
      <c r="W17" s="312">
        <v>0</v>
      </c>
      <c r="X17" s="312">
        <v>0</v>
      </c>
      <c r="Y17" s="313">
        <v>1910</v>
      </c>
      <c r="Z17" s="312">
        <v>3967</v>
      </c>
      <c r="AA17" s="312">
        <v>0</v>
      </c>
      <c r="AB17" s="312">
        <v>4068</v>
      </c>
      <c r="AC17" s="312">
        <v>1643</v>
      </c>
      <c r="AD17" s="312">
        <v>1442</v>
      </c>
      <c r="AE17" s="312">
        <v>0</v>
      </c>
      <c r="AF17" s="312">
        <v>246</v>
      </c>
      <c r="AG17" s="312">
        <v>375</v>
      </c>
      <c r="AH17" s="312">
        <v>0</v>
      </c>
      <c r="AI17" s="312">
        <v>0</v>
      </c>
      <c r="AJ17" s="312">
        <v>10</v>
      </c>
      <c r="AK17" s="312">
        <v>57</v>
      </c>
      <c r="AL17" s="312">
        <v>17</v>
      </c>
      <c r="AM17" s="312">
        <v>65</v>
      </c>
      <c r="AN17" s="312">
        <v>5</v>
      </c>
      <c r="AO17" s="312">
        <v>22</v>
      </c>
      <c r="AP17" s="312">
        <v>10</v>
      </c>
      <c r="AQ17" s="312">
        <v>20</v>
      </c>
      <c r="AR17" s="312">
        <v>4</v>
      </c>
      <c r="AS17" s="312">
        <v>4</v>
      </c>
      <c r="EG17" s="365" t="s">
        <v>179</v>
      </c>
      <c r="EH17" s="365" t="s">
        <v>178</v>
      </c>
      <c r="EK17" s="379">
        <v>65</v>
      </c>
    </row>
    <row r="18" spans="1:45" ht="25.5" customHeight="1">
      <c r="A18" s="317"/>
      <c r="B18" s="113" t="s">
        <v>98</v>
      </c>
      <c r="C18" s="375"/>
      <c r="D18" s="315">
        <v>70</v>
      </c>
      <c r="E18" s="312">
        <v>13</v>
      </c>
      <c r="F18" s="312">
        <v>28</v>
      </c>
      <c r="G18" s="312">
        <v>852</v>
      </c>
      <c r="H18" s="312">
        <v>0</v>
      </c>
      <c r="I18" s="312">
        <v>0</v>
      </c>
      <c r="J18" s="312">
        <v>228</v>
      </c>
      <c r="K18" s="312">
        <v>1310</v>
      </c>
      <c r="L18" s="312">
        <v>0</v>
      </c>
      <c r="M18" s="312">
        <v>0</v>
      </c>
      <c r="N18" s="312">
        <v>68</v>
      </c>
      <c r="O18" s="312">
        <v>495</v>
      </c>
      <c r="P18" s="312">
        <v>0</v>
      </c>
      <c r="Q18" s="312">
        <v>0</v>
      </c>
      <c r="R18" s="312">
        <v>0</v>
      </c>
      <c r="S18" s="314">
        <v>0</v>
      </c>
      <c r="T18" s="314">
        <v>0</v>
      </c>
      <c r="U18" s="314">
        <v>0</v>
      </c>
      <c r="V18" s="312">
        <v>3099</v>
      </c>
      <c r="W18" s="312">
        <v>0</v>
      </c>
      <c r="X18" s="312">
        <v>0</v>
      </c>
      <c r="Y18" s="313">
        <v>377</v>
      </c>
      <c r="Z18" s="312">
        <v>786</v>
      </c>
      <c r="AA18" s="312">
        <v>0</v>
      </c>
      <c r="AB18" s="312">
        <v>1315</v>
      </c>
      <c r="AC18" s="312">
        <v>896</v>
      </c>
      <c r="AD18" s="312">
        <v>623</v>
      </c>
      <c r="AE18" s="312">
        <v>0</v>
      </c>
      <c r="AF18" s="313">
        <v>106</v>
      </c>
      <c r="AG18" s="312">
        <v>471</v>
      </c>
      <c r="AH18" s="312">
        <v>0</v>
      </c>
      <c r="AI18" s="312">
        <v>0</v>
      </c>
      <c r="AJ18" s="312">
        <v>7</v>
      </c>
      <c r="AK18" s="312">
        <v>42</v>
      </c>
      <c r="AL18" s="312">
        <v>12</v>
      </c>
      <c r="AM18" s="312">
        <v>62</v>
      </c>
      <c r="AN18" s="312">
        <v>12</v>
      </c>
      <c r="AO18" s="312">
        <v>12</v>
      </c>
      <c r="AP18" s="312">
        <v>10</v>
      </c>
      <c r="AQ18" s="312">
        <v>83</v>
      </c>
      <c r="AR18" s="312">
        <v>3</v>
      </c>
      <c r="AS18" s="312">
        <v>4</v>
      </c>
    </row>
    <row r="19" spans="1:138" ht="25.5" customHeight="1">
      <c r="A19" s="317"/>
      <c r="B19" s="317"/>
      <c r="C19" s="375"/>
      <c r="D19" s="315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3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EG19" s="365" t="s">
        <v>177</v>
      </c>
      <c r="EH19" s="365" t="s">
        <v>176</v>
      </c>
    </row>
    <row r="20" spans="1:45" ht="25.5" customHeight="1">
      <c r="A20" s="319" t="s">
        <v>97</v>
      </c>
      <c r="B20" s="319"/>
      <c r="C20" s="318"/>
      <c r="D20" s="315">
        <f>SUM(D21:D23)</f>
        <v>146</v>
      </c>
      <c r="E20" s="312">
        <f>SUM(E21:E23)</f>
        <v>27</v>
      </c>
      <c r="F20" s="312">
        <f>SUM(F21:F23)</f>
        <v>316</v>
      </c>
      <c r="G20" s="312">
        <f>SUM(G21:G23)</f>
        <v>7478</v>
      </c>
      <c r="H20" s="312">
        <f>SUM(H21:H23)</f>
        <v>0</v>
      </c>
      <c r="I20" s="312">
        <f>SUM(I21:I23)</f>
        <v>0</v>
      </c>
      <c r="J20" s="312">
        <f>SUM(J21:J23)</f>
        <v>231</v>
      </c>
      <c r="K20" s="312">
        <f>SUM(K21:K23)</f>
        <v>5245</v>
      </c>
      <c r="L20" s="312">
        <f>SUM(L21:L23)</f>
        <v>124</v>
      </c>
      <c r="M20" s="312">
        <f>SUM(M21:M23)</f>
        <v>1466</v>
      </c>
      <c r="N20" s="312">
        <f>SUM(N21:N23)</f>
        <v>1202</v>
      </c>
      <c r="O20" s="312">
        <f>SUM(O21:O23)</f>
        <v>5687</v>
      </c>
      <c r="P20" s="312">
        <f>SUM(P21:P23)</f>
        <v>50</v>
      </c>
      <c r="Q20" s="312">
        <f>SUM(Q21:Q23)</f>
        <v>13</v>
      </c>
      <c r="R20" s="312">
        <f>SUM(R21:R23)</f>
        <v>457</v>
      </c>
      <c r="S20" s="312">
        <f>SUM(S21:S23)</f>
        <v>28</v>
      </c>
      <c r="T20" s="312">
        <f>SUM(T21:T23)</f>
        <v>16</v>
      </c>
      <c r="U20" s="312">
        <f>SUM(U21:U23)</f>
        <v>144</v>
      </c>
      <c r="V20" s="312">
        <f>SUM(V21:V23)</f>
        <v>19079</v>
      </c>
      <c r="W20" s="312">
        <f>SUM(W21:W23)</f>
        <v>85</v>
      </c>
      <c r="X20" s="312">
        <f>SUM(X21:X23)</f>
        <v>351</v>
      </c>
      <c r="Y20" s="313">
        <f>SUM(Y21:Y23)</f>
        <v>3146</v>
      </c>
      <c r="Z20" s="312">
        <f>SUM(Z21:Z23)</f>
        <v>8330</v>
      </c>
      <c r="AA20" s="312">
        <f>SUM(AA21:AA23)</f>
        <v>6341</v>
      </c>
      <c r="AB20" s="312">
        <f>SUM(AB21:AB23)</f>
        <v>7072</v>
      </c>
      <c r="AC20" s="312">
        <f>SUM(AC21:AC23)</f>
        <v>2820</v>
      </c>
      <c r="AD20" s="312">
        <f>SUM(AD21:AD23)</f>
        <v>3054</v>
      </c>
      <c r="AE20" s="312">
        <f>SUM(AE21:AE23)</f>
        <v>586</v>
      </c>
      <c r="AF20" s="312">
        <f>SUM(AF21:AF23)</f>
        <v>823</v>
      </c>
      <c r="AG20" s="312">
        <f>SUM(AG21:AG23)</f>
        <v>1005</v>
      </c>
      <c r="AH20" s="312">
        <f>SUM(AH21:AH23)</f>
        <v>15</v>
      </c>
      <c r="AI20" s="312">
        <f>SUM(AI21:AI23)</f>
        <v>17</v>
      </c>
      <c r="AJ20" s="312">
        <f>SUM(AJ21:AJ23)</f>
        <v>363</v>
      </c>
      <c r="AK20" s="312">
        <f>SUM(AK21:AK23)</f>
        <v>614</v>
      </c>
      <c r="AL20" s="312">
        <f>SUM(AL21:AL23)</f>
        <v>169</v>
      </c>
      <c r="AM20" s="312">
        <f>SUM(AM21:AM23)</f>
        <v>200</v>
      </c>
      <c r="AN20" s="312">
        <f>SUM(AN21:AN23)</f>
        <v>98</v>
      </c>
      <c r="AO20" s="312">
        <f>SUM(AO21:AO23)</f>
        <v>136</v>
      </c>
      <c r="AP20" s="312">
        <f>SUM(AP21:AP23)</f>
        <v>112</v>
      </c>
      <c r="AQ20" s="312">
        <f>SUM(AQ21:AQ23)</f>
        <v>175</v>
      </c>
      <c r="AR20" s="312">
        <f>SUM(AR21:AR23)</f>
        <v>34</v>
      </c>
      <c r="AS20" s="312">
        <f>SUM(AS21:AS23)</f>
        <v>41</v>
      </c>
    </row>
    <row r="21" spans="1:138" ht="25.5" customHeight="1">
      <c r="A21" s="317"/>
      <c r="B21" s="113" t="s">
        <v>96</v>
      </c>
      <c r="C21" s="375"/>
      <c r="D21" s="315">
        <v>146</v>
      </c>
      <c r="E21" s="312">
        <v>27</v>
      </c>
      <c r="F21" s="378">
        <v>266</v>
      </c>
      <c r="G21" s="378">
        <v>6322</v>
      </c>
      <c r="H21" s="312">
        <v>0</v>
      </c>
      <c r="I21" s="312">
        <v>0</v>
      </c>
      <c r="J21" s="312">
        <v>205</v>
      </c>
      <c r="K21" s="312">
        <v>4592</v>
      </c>
      <c r="L21" s="312">
        <v>0</v>
      </c>
      <c r="M21" s="312">
        <v>0</v>
      </c>
      <c r="N21" s="312">
        <v>1190</v>
      </c>
      <c r="O21" s="312">
        <v>5507</v>
      </c>
      <c r="P21" s="314">
        <v>50</v>
      </c>
      <c r="Q21" s="314">
        <v>13</v>
      </c>
      <c r="R21" s="314">
        <v>457</v>
      </c>
      <c r="S21" s="312">
        <v>28</v>
      </c>
      <c r="T21" s="312">
        <v>16</v>
      </c>
      <c r="U21" s="312">
        <v>144</v>
      </c>
      <c r="V21" s="312">
        <v>14516</v>
      </c>
      <c r="W21" s="312">
        <v>75</v>
      </c>
      <c r="X21" s="312">
        <v>265</v>
      </c>
      <c r="Y21" s="313">
        <v>2258</v>
      </c>
      <c r="Z21" s="312">
        <v>6183</v>
      </c>
      <c r="AA21" s="312">
        <v>2851</v>
      </c>
      <c r="AB21" s="312">
        <v>5161</v>
      </c>
      <c r="AC21" s="312">
        <v>1849</v>
      </c>
      <c r="AD21" s="312">
        <v>2318</v>
      </c>
      <c r="AE21" s="312">
        <v>536</v>
      </c>
      <c r="AF21" s="312">
        <v>599</v>
      </c>
      <c r="AG21" s="312">
        <v>732</v>
      </c>
      <c r="AH21" s="312">
        <v>15</v>
      </c>
      <c r="AI21" s="312">
        <v>17</v>
      </c>
      <c r="AJ21" s="312">
        <v>354</v>
      </c>
      <c r="AK21" s="312">
        <v>538</v>
      </c>
      <c r="AL21" s="312">
        <v>169</v>
      </c>
      <c r="AM21" s="312">
        <v>200</v>
      </c>
      <c r="AN21" s="312">
        <v>96</v>
      </c>
      <c r="AO21" s="312">
        <v>134</v>
      </c>
      <c r="AP21" s="312">
        <v>107</v>
      </c>
      <c r="AQ21" s="312">
        <v>164</v>
      </c>
      <c r="AR21" s="312">
        <v>21</v>
      </c>
      <c r="AS21" s="312">
        <v>21</v>
      </c>
      <c r="EG21" s="365" t="s">
        <v>228</v>
      </c>
      <c r="EH21" s="365" t="s">
        <v>227</v>
      </c>
    </row>
    <row r="22" spans="1:45" ht="25.5" customHeight="1">
      <c r="A22" s="317"/>
      <c r="B22" s="113" t="s">
        <v>95</v>
      </c>
      <c r="C22" s="375"/>
      <c r="D22" s="315">
        <v>0</v>
      </c>
      <c r="E22" s="312">
        <v>0</v>
      </c>
      <c r="F22" s="312">
        <v>34</v>
      </c>
      <c r="G22" s="312">
        <v>598</v>
      </c>
      <c r="H22" s="312">
        <v>0</v>
      </c>
      <c r="I22" s="312">
        <v>0</v>
      </c>
      <c r="J22" s="312">
        <v>4</v>
      </c>
      <c r="K22" s="312">
        <v>54</v>
      </c>
      <c r="L22" s="312">
        <v>124</v>
      </c>
      <c r="M22" s="312">
        <v>1466</v>
      </c>
      <c r="N22" s="312">
        <v>0</v>
      </c>
      <c r="O22" s="312">
        <v>0</v>
      </c>
      <c r="P22" s="314">
        <v>0</v>
      </c>
      <c r="Q22" s="314">
        <v>0</v>
      </c>
      <c r="R22" s="314">
        <v>0</v>
      </c>
      <c r="S22" s="312"/>
      <c r="T22" s="312">
        <v>0</v>
      </c>
      <c r="U22" s="312">
        <v>0</v>
      </c>
      <c r="V22" s="312">
        <v>2475</v>
      </c>
      <c r="W22" s="312">
        <v>10</v>
      </c>
      <c r="X22" s="312">
        <v>86</v>
      </c>
      <c r="Y22" s="313">
        <v>450</v>
      </c>
      <c r="Z22" s="312">
        <v>927</v>
      </c>
      <c r="AA22" s="312">
        <v>1288</v>
      </c>
      <c r="AB22" s="312">
        <v>784</v>
      </c>
      <c r="AC22" s="312">
        <v>411</v>
      </c>
      <c r="AD22" s="312">
        <v>281</v>
      </c>
      <c r="AE22" s="312">
        <v>50</v>
      </c>
      <c r="AF22" s="312">
        <v>197</v>
      </c>
      <c r="AG22" s="312">
        <v>218</v>
      </c>
      <c r="AH22" s="312">
        <v>0</v>
      </c>
      <c r="AI22" s="312">
        <v>0</v>
      </c>
      <c r="AJ22" s="312">
        <v>2</v>
      </c>
      <c r="AK22" s="312">
        <v>4</v>
      </c>
      <c r="AL22" s="312">
        <v>0</v>
      </c>
      <c r="AM22" s="312">
        <v>0</v>
      </c>
      <c r="AN22" s="312">
        <v>2</v>
      </c>
      <c r="AO22" s="312">
        <v>2</v>
      </c>
      <c r="AP22" s="312">
        <v>4</v>
      </c>
      <c r="AQ22" s="312">
        <v>9</v>
      </c>
      <c r="AR22" s="312">
        <v>10</v>
      </c>
      <c r="AS22" s="312">
        <v>16</v>
      </c>
    </row>
    <row r="23" spans="1:45" ht="25.5" customHeight="1">
      <c r="A23" s="317"/>
      <c r="B23" s="113" t="s">
        <v>94</v>
      </c>
      <c r="C23" s="375"/>
      <c r="D23" s="315">
        <v>0</v>
      </c>
      <c r="E23" s="312">
        <v>0</v>
      </c>
      <c r="F23" s="312">
        <v>16</v>
      </c>
      <c r="G23" s="312">
        <v>558</v>
      </c>
      <c r="H23" s="312">
        <v>0</v>
      </c>
      <c r="I23" s="312">
        <v>0</v>
      </c>
      <c r="J23" s="312">
        <v>22</v>
      </c>
      <c r="K23" s="312">
        <v>599</v>
      </c>
      <c r="L23" s="312">
        <v>0</v>
      </c>
      <c r="M23" s="312">
        <v>0</v>
      </c>
      <c r="N23" s="312">
        <v>12</v>
      </c>
      <c r="O23" s="312">
        <v>180</v>
      </c>
      <c r="P23" s="314">
        <v>0</v>
      </c>
      <c r="Q23" s="314">
        <v>0</v>
      </c>
      <c r="R23" s="314">
        <v>0</v>
      </c>
      <c r="S23" s="312"/>
      <c r="T23" s="312">
        <v>0</v>
      </c>
      <c r="U23" s="312">
        <v>0</v>
      </c>
      <c r="V23" s="312">
        <v>2088</v>
      </c>
      <c r="W23" s="312">
        <v>0</v>
      </c>
      <c r="X23" s="312">
        <v>0</v>
      </c>
      <c r="Y23" s="313">
        <v>438</v>
      </c>
      <c r="Z23" s="312">
        <v>1220</v>
      </c>
      <c r="AA23" s="312">
        <v>2202</v>
      </c>
      <c r="AB23" s="312">
        <v>1127</v>
      </c>
      <c r="AC23" s="312">
        <v>560</v>
      </c>
      <c r="AD23" s="312">
        <v>455</v>
      </c>
      <c r="AE23" s="312">
        <v>0</v>
      </c>
      <c r="AF23" s="312">
        <v>27</v>
      </c>
      <c r="AG23" s="312">
        <v>55</v>
      </c>
      <c r="AH23" s="312">
        <v>0</v>
      </c>
      <c r="AI23" s="312">
        <v>0</v>
      </c>
      <c r="AJ23" s="312">
        <v>7</v>
      </c>
      <c r="AK23" s="312">
        <v>72</v>
      </c>
      <c r="AL23" s="312">
        <v>0</v>
      </c>
      <c r="AM23" s="312">
        <v>0</v>
      </c>
      <c r="AN23" s="312">
        <v>0</v>
      </c>
      <c r="AO23" s="312">
        <v>0</v>
      </c>
      <c r="AP23" s="312">
        <v>1</v>
      </c>
      <c r="AQ23" s="312">
        <v>2</v>
      </c>
      <c r="AR23" s="312">
        <v>3</v>
      </c>
      <c r="AS23" s="312">
        <v>4</v>
      </c>
    </row>
    <row r="24" spans="1:45" ht="25.5" customHeight="1">
      <c r="A24" s="317"/>
      <c r="B24" s="317"/>
      <c r="C24" s="375"/>
      <c r="D24" s="315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3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2"/>
      <c r="AS24" s="312"/>
    </row>
    <row r="25" spans="1:45" ht="25.5" customHeight="1">
      <c r="A25" s="319" t="s">
        <v>93</v>
      </c>
      <c r="B25" s="319"/>
      <c r="C25" s="318"/>
      <c r="D25" s="315">
        <f>SUM(D26:D29)</f>
        <v>157</v>
      </c>
      <c r="E25" s="312">
        <f>SUM(E26:E29)</f>
        <v>35</v>
      </c>
      <c r="F25" s="312">
        <f>SUM(F26:F29)</f>
        <v>617</v>
      </c>
      <c r="G25" s="312">
        <f>SUM(G26:G29)</f>
        <v>12657</v>
      </c>
      <c r="H25" s="312">
        <f>SUM(H26:H29)</f>
        <v>0</v>
      </c>
      <c r="I25" s="312">
        <f>SUM(I26:I29)</f>
        <v>0</v>
      </c>
      <c r="J25" s="312">
        <f>SUM(J26:J29)</f>
        <v>406</v>
      </c>
      <c r="K25" s="312">
        <f>SUM(K26:K29)</f>
        <v>4860</v>
      </c>
      <c r="L25" s="312">
        <f>SUM(L26:L29)</f>
        <v>4</v>
      </c>
      <c r="M25" s="312">
        <f>SUM(M26:M29)</f>
        <v>5</v>
      </c>
      <c r="N25" s="312">
        <f>SUM(N26:N29)</f>
        <v>414</v>
      </c>
      <c r="O25" s="312">
        <f>SUM(O26:O29)</f>
        <v>2232</v>
      </c>
      <c r="P25" s="312">
        <f>SUM(P26:P29)</f>
        <v>223</v>
      </c>
      <c r="Q25" s="312">
        <f>SUM(Q26:Q29)</f>
        <v>50</v>
      </c>
      <c r="R25" s="312">
        <f>SUM(R26:R29)</f>
        <v>2930</v>
      </c>
      <c r="S25" s="312">
        <f>SUM(S26:S29)</f>
        <v>0</v>
      </c>
      <c r="T25" s="312">
        <f>SUM(T26:T29)</f>
        <v>0</v>
      </c>
      <c r="U25" s="312">
        <f>SUM(U26:U29)</f>
        <v>0</v>
      </c>
      <c r="V25" s="312">
        <f>SUM(V26:V29)</f>
        <v>16906</v>
      </c>
      <c r="W25" s="312">
        <f>SUM(W26:W29)</f>
        <v>481</v>
      </c>
      <c r="X25" s="312">
        <f>SUM(X26:X29)</f>
        <v>981</v>
      </c>
      <c r="Y25" s="313">
        <f>SUM(Y26:Y29)</f>
        <v>2185</v>
      </c>
      <c r="Z25" s="312">
        <f>SUM(Z26:Z29)</f>
        <v>6022</v>
      </c>
      <c r="AA25" s="312">
        <f>SUM(AA26:AA29)</f>
        <v>19219</v>
      </c>
      <c r="AB25" s="312">
        <f>SUM(AB26:AB29)</f>
        <v>4129</v>
      </c>
      <c r="AC25" s="312">
        <f>SUM(AC26:AC29)</f>
        <v>3823</v>
      </c>
      <c r="AD25" s="312">
        <f>SUM(AD26:AD29)</f>
        <v>3951</v>
      </c>
      <c r="AE25" s="312">
        <f>SUM(AE26:AE29)</f>
        <v>0</v>
      </c>
      <c r="AF25" s="312">
        <f>SUM(AF26:AF29)</f>
        <v>881</v>
      </c>
      <c r="AG25" s="312">
        <f>SUM(AG26:AG29)</f>
        <v>1063</v>
      </c>
      <c r="AH25" s="312">
        <f>SUM(AH26:AH29)</f>
        <v>0</v>
      </c>
      <c r="AI25" s="312">
        <f>SUM(AI26:AI29)</f>
        <v>0</v>
      </c>
      <c r="AJ25" s="312">
        <f>SUM(AJ26:AJ29)</f>
        <v>81</v>
      </c>
      <c r="AK25" s="312">
        <f>SUM(AK26:AK29)</f>
        <v>149</v>
      </c>
      <c r="AL25" s="312">
        <f>SUM(AL26:AL29)</f>
        <v>29</v>
      </c>
      <c r="AM25" s="312">
        <f>SUM(AM26:AM29)</f>
        <v>34</v>
      </c>
      <c r="AN25" s="312">
        <f>SUM(AN26:AN29)</f>
        <v>38</v>
      </c>
      <c r="AO25" s="312">
        <f>SUM(AO26:AO29)</f>
        <v>58</v>
      </c>
      <c r="AP25" s="312">
        <f>SUM(AP26:AP29)</f>
        <v>40</v>
      </c>
      <c r="AQ25" s="312">
        <f>SUM(AQ26:AQ29)</f>
        <v>108</v>
      </c>
      <c r="AR25" s="312">
        <f>SUM(AR26:AR29)</f>
        <v>76</v>
      </c>
      <c r="AS25" s="312">
        <f>SUM(AS26:AS29)</f>
        <v>248</v>
      </c>
    </row>
    <row r="26" spans="1:45" ht="25.5" customHeight="1">
      <c r="A26" s="317"/>
      <c r="B26" s="113" t="s">
        <v>92</v>
      </c>
      <c r="C26" s="375"/>
      <c r="D26" s="315">
        <v>41</v>
      </c>
      <c r="E26" s="312">
        <v>6</v>
      </c>
      <c r="F26" s="312">
        <v>239</v>
      </c>
      <c r="G26" s="312">
        <v>7491</v>
      </c>
      <c r="H26" s="312">
        <v>0</v>
      </c>
      <c r="I26" s="312">
        <v>0</v>
      </c>
      <c r="J26" s="312">
        <v>137</v>
      </c>
      <c r="K26" s="312">
        <v>2014</v>
      </c>
      <c r="L26" s="312">
        <v>0</v>
      </c>
      <c r="M26" s="312">
        <v>0</v>
      </c>
      <c r="N26" s="312">
        <v>298</v>
      </c>
      <c r="O26" s="312">
        <v>924</v>
      </c>
      <c r="P26" s="314">
        <v>0</v>
      </c>
      <c r="Q26" s="314">
        <v>0</v>
      </c>
      <c r="R26" s="314">
        <v>0</v>
      </c>
      <c r="S26" s="314">
        <v>0</v>
      </c>
      <c r="T26" s="314">
        <v>0</v>
      </c>
      <c r="U26" s="314">
        <v>0</v>
      </c>
      <c r="V26" s="312">
        <v>11180</v>
      </c>
      <c r="W26" s="312">
        <v>390</v>
      </c>
      <c r="X26" s="312">
        <v>895</v>
      </c>
      <c r="Y26" s="313">
        <v>975</v>
      </c>
      <c r="Z26" s="312">
        <v>3794</v>
      </c>
      <c r="AA26" s="312">
        <v>11813</v>
      </c>
      <c r="AB26" s="312">
        <v>1580</v>
      </c>
      <c r="AC26" s="312">
        <v>2015</v>
      </c>
      <c r="AD26" s="312">
        <v>2398</v>
      </c>
      <c r="AE26" s="312">
        <v>0</v>
      </c>
      <c r="AF26" s="312">
        <v>183</v>
      </c>
      <c r="AG26" s="312">
        <v>260</v>
      </c>
      <c r="AH26" s="312">
        <v>0</v>
      </c>
      <c r="AI26" s="312">
        <v>0</v>
      </c>
      <c r="AJ26" s="312">
        <v>43</v>
      </c>
      <c r="AK26" s="312">
        <v>93</v>
      </c>
      <c r="AL26" s="312">
        <v>6</v>
      </c>
      <c r="AM26" s="312">
        <v>6</v>
      </c>
      <c r="AN26" s="312">
        <v>16</v>
      </c>
      <c r="AO26" s="312">
        <v>29</v>
      </c>
      <c r="AP26" s="312">
        <v>19</v>
      </c>
      <c r="AQ26" s="312">
        <v>74</v>
      </c>
      <c r="AR26" s="312">
        <v>57</v>
      </c>
      <c r="AS26" s="312">
        <v>222</v>
      </c>
    </row>
    <row r="27" spans="1:45" ht="25.5" customHeight="1">
      <c r="A27" s="317"/>
      <c r="B27" s="113" t="s">
        <v>91</v>
      </c>
      <c r="C27" s="375"/>
      <c r="D27" s="315">
        <v>116</v>
      </c>
      <c r="E27" s="312">
        <v>29</v>
      </c>
      <c r="F27" s="312">
        <v>33</v>
      </c>
      <c r="G27" s="312">
        <v>629</v>
      </c>
      <c r="H27" s="312">
        <v>0</v>
      </c>
      <c r="I27" s="312">
        <v>0</v>
      </c>
      <c r="J27" s="312">
        <v>13</v>
      </c>
      <c r="K27" s="312">
        <v>763</v>
      </c>
      <c r="L27" s="312">
        <v>0</v>
      </c>
      <c r="M27" s="312">
        <v>0</v>
      </c>
      <c r="N27" s="312">
        <v>12</v>
      </c>
      <c r="O27" s="312">
        <v>58</v>
      </c>
      <c r="P27" s="314">
        <v>0</v>
      </c>
      <c r="Q27" s="314">
        <v>0</v>
      </c>
      <c r="R27" s="314">
        <v>0</v>
      </c>
      <c r="S27" s="314">
        <v>0</v>
      </c>
      <c r="T27" s="314">
        <v>0</v>
      </c>
      <c r="U27" s="314">
        <v>0</v>
      </c>
      <c r="V27" s="313">
        <v>4236</v>
      </c>
      <c r="W27" s="312">
        <v>54</v>
      </c>
      <c r="X27" s="312">
        <v>0</v>
      </c>
      <c r="Y27" s="313">
        <v>1064</v>
      </c>
      <c r="Z27" s="312">
        <v>1473</v>
      </c>
      <c r="AA27" s="312">
        <v>5519</v>
      </c>
      <c r="AB27" s="312">
        <v>1676</v>
      </c>
      <c r="AC27" s="312">
        <v>1329</v>
      </c>
      <c r="AD27" s="312">
        <v>1164</v>
      </c>
      <c r="AE27" s="312">
        <v>0</v>
      </c>
      <c r="AF27" s="312">
        <v>45</v>
      </c>
      <c r="AG27" s="312">
        <v>50</v>
      </c>
      <c r="AH27" s="312">
        <v>0</v>
      </c>
      <c r="AI27" s="312">
        <v>0</v>
      </c>
      <c r="AJ27" s="312">
        <v>0</v>
      </c>
      <c r="AK27" s="312">
        <v>0</v>
      </c>
      <c r="AL27" s="312">
        <v>9</v>
      </c>
      <c r="AM27" s="312">
        <v>10</v>
      </c>
      <c r="AN27" s="312">
        <v>4</v>
      </c>
      <c r="AO27" s="312">
        <v>7</v>
      </c>
      <c r="AP27" s="312">
        <v>0</v>
      </c>
      <c r="AQ27" s="312">
        <v>0</v>
      </c>
      <c r="AR27" s="312">
        <v>8</v>
      </c>
      <c r="AS27" s="312">
        <v>10</v>
      </c>
    </row>
    <row r="28" spans="1:45" ht="25.5" customHeight="1">
      <c r="A28" s="317"/>
      <c r="B28" s="113" t="s">
        <v>89</v>
      </c>
      <c r="C28" s="375"/>
      <c r="D28" s="315">
        <v>0</v>
      </c>
      <c r="E28" s="312">
        <v>0</v>
      </c>
      <c r="F28" s="312">
        <v>183</v>
      </c>
      <c r="G28" s="312">
        <v>2709</v>
      </c>
      <c r="H28" s="312">
        <v>0</v>
      </c>
      <c r="I28" s="312">
        <v>0</v>
      </c>
      <c r="J28" s="312">
        <v>208</v>
      </c>
      <c r="K28" s="312">
        <v>1283</v>
      </c>
      <c r="L28" s="312">
        <v>4</v>
      </c>
      <c r="M28" s="312">
        <v>5</v>
      </c>
      <c r="N28" s="312">
        <v>53</v>
      </c>
      <c r="O28" s="312">
        <v>401</v>
      </c>
      <c r="P28" s="314">
        <v>218</v>
      </c>
      <c r="Q28" s="314">
        <v>40</v>
      </c>
      <c r="R28" s="314">
        <v>2914</v>
      </c>
      <c r="S28" s="314">
        <v>0</v>
      </c>
      <c r="T28" s="314">
        <v>0</v>
      </c>
      <c r="U28" s="314">
        <v>0</v>
      </c>
      <c r="V28" s="312">
        <v>453</v>
      </c>
      <c r="W28" s="312">
        <v>5</v>
      </c>
      <c r="X28" s="312">
        <v>36</v>
      </c>
      <c r="Y28" s="313">
        <v>52</v>
      </c>
      <c r="Z28" s="312">
        <v>359</v>
      </c>
      <c r="AA28" s="312">
        <v>775</v>
      </c>
      <c r="AB28" s="312">
        <v>402</v>
      </c>
      <c r="AC28" s="312">
        <v>228</v>
      </c>
      <c r="AD28" s="312">
        <v>232</v>
      </c>
      <c r="AE28" s="312">
        <v>0</v>
      </c>
      <c r="AF28" s="312">
        <v>94</v>
      </c>
      <c r="AG28" s="312">
        <v>96</v>
      </c>
      <c r="AH28" s="312">
        <v>0</v>
      </c>
      <c r="AI28" s="312">
        <v>0</v>
      </c>
      <c r="AJ28" s="312">
        <v>0</v>
      </c>
      <c r="AK28" s="312">
        <v>0</v>
      </c>
      <c r="AL28" s="312">
        <v>0</v>
      </c>
      <c r="AM28" s="312">
        <v>0</v>
      </c>
      <c r="AN28" s="312">
        <v>7</v>
      </c>
      <c r="AO28" s="312">
        <v>9</v>
      </c>
      <c r="AP28" s="312">
        <v>2</v>
      </c>
      <c r="AQ28" s="312">
        <v>2</v>
      </c>
      <c r="AR28" s="312">
        <v>1</v>
      </c>
      <c r="AS28" s="312">
        <v>1</v>
      </c>
    </row>
    <row r="29" spans="1:45" ht="25.5" customHeight="1">
      <c r="A29" s="317"/>
      <c r="B29" s="113" t="s">
        <v>132</v>
      </c>
      <c r="C29" s="375"/>
      <c r="D29" s="315">
        <v>0</v>
      </c>
      <c r="E29" s="312">
        <v>0</v>
      </c>
      <c r="F29" s="312">
        <v>162</v>
      </c>
      <c r="G29" s="312">
        <v>1828</v>
      </c>
      <c r="H29" s="312">
        <v>0</v>
      </c>
      <c r="I29" s="312">
        <v>0</v>
      </c>
      <c r="J29" s="312">
        <v>48</v>
      </c>
      <c r="K29" s="312">
        <v>800</v>
      </c>
      <c r="L29" s="312">
        <v>0</v>
      </c>
      <c r="M29" s="312">
        <v>0</v>
      </c>
      <c r="N29" s="312">
        <v>51</v>
      </c>
      <c r="O29" s="312">
        <v>849</v>
      </c>
      <c r="P29" s="314">
        <v>5</v>
      </c>
      <c r="Q29" s="314">
        <v>10</v>
      </c>
      <c r="R29" s="314">
        <v>16</v>
      </c>
      <c r="S29" s="314">
        <v>0</v>
      </c>
      <c r="T29" s="314">
        <v>0</v>
      </c>
      <c r="U29" s="314">
        <v>0</v>
      </c>
      <c r="V29" s="312">
        <v>1037</v>
      </c>
      <c r="W29" s="312">
        <v>32</v>
      </c>
      <c r="X29" s="312">
        <v>50</v>
      </c>
      <c r="Y29" s="313">
        <v>94</v>
      </c>
      <c r="Z29" s="312">
        <v>396</v>
      </c>
      <c r="AA29" s="312">
        <v>1112</v>
      </c>
      <c r="AB29" s="312">
        <v>471</v>
      </c>
      <c r="AC29" s="312">
        <v>251</v>
      </c>
      <c r="AD29" s="312">
        <v>157</v>
      </c>
      <c r="AE29" s="312">
        <v>0</v>
      </c>
      <c r="AF29" s="312">
        <v>559</v>
      </c>
      <c r="AG29" s="312">
        <v>657</v>
      </c>
      <c r="AH29" s="312">
        <v>0</v>
      </c>
      <c r="AI29" s="312">
        <v>0</v>
      </c>
      <c r="AJ29" s="312">
        <v>38</v>
      </c>
      <c r="AK29" s="312">
        <v>56</v>
      </c>
      <c r="AL29" s="312">
        <v>14</v>
      </c>
      <c r="AM29" s="312">
        <v>18</v>
      </c>
      <c r="AN29" s="312">
        <v>11</v>
      </c>
      <c r="AO29" s="312">
        <v>13</v>
      </c>
      <c r="AP29" s="312">
        <v>19</v>
      </c>
      <c r="AQ29" s="312">
        <v>32</v>
      </c>
      <c r="AR29" s="312">
        <v>10</v>
      </c>
      <c r="AS29" s="312">
        <v>15</v>
      </c>
    </row>
    <row r="30" spans="1:45" ht="25.5" customHeight="1">
      <c r="A30" s="317"/>
      <c r="B30" s="317"/>
      <c r="C30" s="375"/>
      <c r="D30" s="315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3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</row>
    <row r="31" spans="1:45" ht="25.5" customHeight="1">
      <c r="A31" s="319" t="s">
        <v>88</v>
      </c>
      <c r="B31" s="319"/>
      <c r="C31" s="318"/>
      <c r="D31" s="315">
        <f>SUM(D32:D35)</f>
        <v>0</v>
      </c>
      <c r="E31" s="312">
        <f>SUM(E32:E35)</f>
        <v>0</v>
      </c>
      <c r="F31" s="312">
        <f>SUM(F32:F35)</f>
        <v>426</v>
      </c>
      <c r="G31" s="312">
        <f>SUM(G32:G35)</f>
        <v>10150</v>
      </c>
      <c r="H31" s="312">
        <f>SUM(H32:H35)</f>
        <v>1</v>
      </c>
      <c r="I31" s="312">
        <f>SUM(I32:I35)</f>
        <v>17</v>
      </c>
      <c r="J31" s="312">
        <f>SUM(J32:J35)</f>
        <v>739</v>
      </c>
      <c r="K31" s="312">
        <f>SUM(K32:K35)</f>
        <v>2318</v>
      </c>
      <c r="L31" s="312">
        <f>SUM(L32:L35)</f>
        <v>20</v>
      </c>
      <c r="M31" s="312">
        <f>SUM(M32:M35)</f>
        <v>20</v>
      </c>
      <c r="N31" s="312">
        <f>SUM(N32:N35)</f>
        <v>943</v>
      </c>
      <c r="O31" s="312">
        <f>SUM(O32:O35)</f>
        <v>1866</v>
      </c>
      <c r="P31" s="312">
        <f>SUM(P32:P35)</f>
        <v>58</v>
      </c>
      <c r="Q31" s="312">
        <f>SUM(Q32:Q35)</f>
        <v>57</v>
      </c>
      <c r="R31" s="312">
        <f>SUM(R32:R35)</f>
        <v>855</v>
      </c>
      <c r="S31" s="312">
        <f>SUM(S32:S35)</f>
        <v>147</v>
      </c>
      <c r="T31" s="312">
        <f>SUM(T32:T35)</f>
        <v>262</v>
      </c>
      <c r="U31" s="312">
        <f>SUM(U32:U35)</f>
        <v>1925</v>
      </c>
      <c r="V31" s="312">
        <f>SUM(V32:V35)</f>
        <v>16180</v>
      </c>
      <c r="W31" s="312">
        <f>SUM(W32:W35)</f>
        <v>64</v>
      </c>
      <c r="X31" s="312">
        <f>SUM(X32:X35)</f>
        <v>416</v>
      </c>
      <c r="Y31" s="313">
        <f>SUM(Y32:Y35)</f>
        <v>2269</v>
      </c>
      <c r="Z31" s="312">
        <f>SUM(Z32:Z35)</f>
        <v>5158</v>
      </c>
      <c r="AA31" s="312">
        <f>SUM(AA32:AA35)</f>
        <v>1230</v>
      </c>
      <c r="AB31" s="312">
        <f>SUM(AB32:AB35)</f>
        <v>6701</v>
      </c>
      <c r="AC31" s="312">
        <f>SUM(AC32:AC35)</f>
        <v>2660</v>
      </c>
      <c r="AD31" s="312">
        <f>SUM(AD32:AD35)</f>
        <v>2311</v>
      </c>
      <c r="AE31" s="312">
        <f>SUM(AE32:AE35)</f>
        <v>0</v>
      </c>
      <c r="AF31" s="312">
        <f>SUM(AF32:AF35)</f>
        <v>454</v>
      </c>
      <c r="AG31" s="312">
        <f>SUM(AG32:AG35)</f>
        <v>555</v>
      </c>
      <c r="AH31" s="312">
        <f>SUM(AH32:AH35)</f>
        <v>2</v>
      </c>
      <c r="AI31" s="312">
        <f>SUM(AI32:AI35)</f>
        <v>2</v>
      </c>
      <c r="AJ31" s="312">
        <f>SUM(AJ32:AJ35)</f>
        <v>53</v>
      </c>
      <c r="AK31" s="312">
        <f>SUM(AK32:AK35)</f>
        <v>111</v>
      </c>
      <c r="AL31" s="312">
        <f>SUM(AL32:AL35)</f>
        <v>316</v>
      </c>
      <c r="AM31" s="312">
        <f>SUM(AM32:AM35)</f>
        <v>336</v>
      </c>
      <c r="AN31" s="312">
        <f>SUM(AN32:AN35)</f>
        <v>42</v>
      </c>
      <c r="AO31" s="312">
        <f>SUM(AO32:AO35)</f>
        <v>79</v>
      </c>
      <c r="AP31" s="312">
        <f>SUM(AP32:AP35)</f>
        <v>28</v>
      </c>
      <c r="AQ31" s="312">
        <f>SUM(AQ32:AQ35)</f>
        <v>119</v>
      </c>
      <c r="AR31" s="312">
        <f>SUM(AR32:AR35)</f>
        <v>138</v>
      </c>
      <c r="AS31" s="312">
        <f>SUM(AS32:AS35)</f>
        <v>416</v>
      </c>
    </row>
    <row r="32" spans="1:45" ht="25.5" customHeight="1">
      <c r="A32" s="317"/>
      <c r="B32" s="113" t="s">
        <v>87</v>
      </c>
      <c r="C32" s="375"/>
      <c r="D32" s="315">
        <v>0</v>
      </c>
      <c r="E32" s="312">
        <v>0</v>
      </c>
      <c r="F32" s="312">
        <v>152</v>
      </c>
      <c r="G32" s="312">
        <v>4811</v>
      </c>
      <c r="H32" s="312">
        <v>1</v>
      </c>
      <c r="I32" s="312">
        <v>17</v>
      </c>
      <c r="J32" s="312">
        <v>121</v>
      </c>
      <c r="K32" s="312">
        <v>663</v>
      </c>
      <c r="L32" s="312">
        <v>0</v>
      </c>
      <c r="M32" s="312">
        <v>0</v>
      </c>
      <c r="N32" s="312">
        <v>95</v>
      </c>
      <c r="O32" s="312">
        <v>678</v>
      </c>
      <c r="P32" s="314">
        <v>35</v>
      </c>
      <c r="Q32" s="314">
        <v>10</v>
      </c>
      <c r="R32" s="314">
        <v>308</v>
      </c>
      <c r="S32" s="314">
        <v>0</v>
      </c>
      <c r="T32" s="314">
        <v>0</v>
      </c>
      <c r="U32" s="314">
        <v>0</v>
      </c>
      <c r="V32" s="312">
        <v>9440</v>
      </c>
      <c r="W32" s="312">
        <v>0</v>
      </c>
      <c r="X32" s="312">
        <v>0</v>
      </c>
      <c r="Y32" s="313">
        <v>1384</v>
      </c>
      <c r="Z32" s="312">
        <v>3103</v>
      </c>
      <c r="AA32" s="312">
        <v>0</v>
      </c>
      <c r="AB32" s="312">
        <v>3471</v>
      </c>
      <c r="AC32" s="312">
        <v>1794</v>
      </c>
      <c r="AD32" s="312">
        <v>1402</v>
      </c>
      <c r="AE32" s="312">
        <v>0</v>
      </c>
      <c r="AF32" s="312">
        <v>83</v>
      </c>
      <c r="AG32" s="312">
        <v>86</v>
      </c>
      <c r="AH32" s="312">
        <v>0</v>
      </c>
      <c r="AI32" s="312">
        <v>0</v>
      </c>
      <c r="AJ32" s="312">
        <v>17</v>
      </c>
      <c r="AK32" s="312">
        <v>36</v>
      </c>
      <c r="AL32" s="312">
        <v>9</v>
      </c>
      <c r="AM32" s="312">
        <v>12</v>
      </c>
      <c r="AN32" s="312">
        <v>2</v>
      </c>
      <c r="AO32" s="312">
        <v>31</v>
      </c>
      <c r="AP32" s="312">
        <v>11</v>
      </c>
      <c r="AQ32" s="312">
        <v>89</v>
      </c>
      <c r="AR32" s="312">
        <v>89</v>
      </c>
      <c r="AS32" s="312">
        <v>364</v>
      </c>
    </row>
    <row r="33" spans="1:45" ht="25.5" customHeight="1">
      <c r="A33" s="317"/>
      <c r="B33" s="113" t="s">
        <v>86</v>
      </c>
      <c r="C33" s="375"/>
      <c r="D33" s="315">
        <v>0</v>
      </c>
      <c r="E33" s="312">
        <v>0</v>
      </c>
      <c r="F33" s="312">
        <v>179</v>
      </c>
      <c r="G33" s="312">
        <v>3591</v>
      </c>
      <c r="H33" s="312">
        <v>0</v>
      </c>
      <c r="I33" s="312">
        <v>0</v>
      </c>
      <c r="J33" s="312">
        <v>589</v>
      </c>
      <c r="K33" s="312">
        <v>1464</v>
      </c>
      <c r="L33" s="312">
        <v>20</v>
      </c>
      <c r="M33" s="312">
        <v>20</v>
      </c>
      <c r="N33" s="312">
        <v>778</v>
      </c>
      <c r="O33" s="312">
        <v>847</v>
      </c>
      <c r="P33" s="312">
        <v>23</v>
      </c>
      <c r="Q33" s="312">
        <v>47</v>
      </c>
      <c r="R33" s="312">
        <v>547</v>
      </c>
      <c r="S33" s="314">
        <v>0</v>
      </c>
      <c r="T33" s="314">
        <v>0</v>
      </c>
      <c r="U33" s="314">
        <v>0</v>
      </c>
      <c r="V33" s="312">
        <v>3129</v>
      </c>
      <c r="W33" s="312">
        <v>64</v>
      </c>
      <c r="X33" s="312">
        <v>211</v>
      </c>
      <c r="Y33" s="313">
        <v>368</v>
      </c>
      <c r="Z33" s="312">
        <v>1111</v>
      </c>
      <c r="AA33" s="312">
        <v>0</v>
      </c>
      <c r="AB33" s="312">
        <v>1954</v>
      </c>
      <c r="AC33" s="312">
        <v>397</v>
      </c>
      <c r="AD33" s="312">
        <v>443</v>
      </c>
      <c r="AE33" s="312">
        <v>0</v>
      </c>
      <c r="AF33" s="312">
        <v>143</v>
      </c>
      <c r="AG33" s="312">
        <v>196</v>
      </c>
      <c r="AH33" s="312">
        <v>2</v>
      </c>
      <c r="AI33" s="312">
        <v>2</v>
      </c>
      <c r="AJ33" s="312">
        <v>27</v>
      </c>
      <c r="AK33" s="312">
        <v>63</v>
      </c>
      <c r="AL33" s="312">
        <v>15</v>
      </c>
      <c r="AM33" s="312">
        <v>27</v>
      </c>
      <c r="AN33" s="312">
        <v>29</v>
      </c>
      <c r="AO33" s="312">
        <v>35</v>
      </c>
      <c r="AP33" s="312">
        <v>11</v>
      </c>
      <c r="AQ33" s="312">
        <v>16</v>
      </c>
      <c r="AR33" s="312">
        <v>21</v>
      </c>
      <c r="AS33" s="312">
        <v>24</v>
      </c>
    </row>
    <row r="34" spans="1:45" ht="25.5" customHeight="1">
      <c r="A34" s="317"/>
      <c r="B34" s="113" t="s">
        <v>85</v>
      </c>
      <c r="C34" s="375"/>
      <c r="D34" s="315">
        <v>0</v>
      </c>
      <c r="E34" s="312">
        <v>0</v>
      </c>
      <c r="F34" s="312">
        <v>20</v>
      </c>
      <c r="G34" s="312">
        <v>450</v>
      </c>
      <c r="H34" s="312">
        <v>0</v>
      </c>
      <c r="I34" s="312">
        <v>0</v>
      </c>
      <c r="J34" s="312">
        <v>7</v>
      </c>
      <c r="K34" s="312">
        <v>143</v>
      </c>
      <c r="L34" s="312">
        <v>0</v>
      </c>
      <c r="M34" s="312">
        <v>0</v>
      </c>
      <c r="N34" s="312">
        <v>1</v>
      </c>
      <c r="O34" s="312">
        <v>120</v>
      </c>
      <c r="P34" s="314">
        <v>0</v>
      </c>
      <c r="Q34" s="314">
        <v>0</v>
      </c>
      <c r="R34" s="314">
        <v>0</v>
      </c>
      <c r="S34" s="314">
        <v>0</v>
      </c>
      <c r="T34" s="314">
        <v>0</v>
      </c>
      <c r="U34" s="314">
        <v>0</v>
      </c>
      <c r="V34" s="312">
        <v>1032</v>
      </c>
      <c r="W34" s="312">
        <v>0</v>
      </c>
      <c r="X34" s="312">
        <v>0</v>
      </c>
      <c r="Y34" s="313">
        <v>162</v>
      </c>
      <c r="Z34" s="312">
        <v>246</v>
      </c>
      <c r="AA34" s="312">
        <v>1230</v>
      </c>
      <c r="AB34" s="312">
        <v>590</v>
      </c>
      <c r="AC34" s="312">
        <v>140</v>
      </c>
      <c r="AD34" s="312">
        <v>150</v>
      </c>
      <c r="AE34" s="312">
        <v>0</v>
      </c>
      <c r="AF34" s="312">
        <v>142</v>
      </c>
      <c r="AG34" s="312">
        <v>175</v>
      </c>
      <c r="AH34" s="312">
        <v>0</v>
      </c>
      <c r="AI34" s="312">
        <v>0</v>
      </c>
      <c r="AJ34" s="312">
        <v>5</v>
      </c>
      <c r="AK34" s="312">
        <v>7</v>
      </c>
      <c r="AL34" s="312">
        <v>4</v>
      </c>
      <c r="AM34" s="312">
        <v>5</v>
      </c>
      <c r="AN34" s="312">
        <v>3</v>
      </c>
      <c r="AO34" s="312">
        <v>4</v>
      </c>
      <c r="AP34" s="312">
        <v>1</v>
      </c>
      <c r="AQ34" s="312">
        <v>3</v>
      </c>
      <c r="AR34" s="312">
        <v>8</v>
      </c>
      <c r="AS34" s="312">
        <v>8</v>
      </c>
    </row>
    <row r="35" spans="1:45" ht="25.5" customHeight="1">
      <c r="A35" s="317"/>
      <c r="B35" s="113" t="s">
        <v>84</v>
      </c>
      <c r="C35" s="375"/>
      <c r="D35" s="315">
        <v>0</v>
      </c>
      <c r="E35" s="312">
        <v>0</v>
      </c>
      <c r="F35" s="312">
        <v>75</v>
      </c>
      <c r="G35" s="312">
        <v>1298</v>
      </c>
      <c r="H35" s="312">
        <v>0</v>
      </c>
      <c r="I35" s="312">
        <v>0</v>
      </c>
      <c r="J35" s="312">
        <v>22</v>
      </c>
      <c r="K35" s="312">
        <v>48</v>
      </c>
      <c r="L35" s="312">
        <v>0</v>
      </c>
      <c r="M35" s="312">
        <v>0</v>
      </c>
      <c r="N35" s="312">
        <v>69</v>
      </c>
      <c r="O35" s="312">
        <v>221</v>
      </c>
      <c r="P35" s="314">
        <v>0</v>
      </c>
      <c r="Q35" s="314">
        <v>0</v>
      </c>
      <c r="R35" s="314">
        <v>0</v>
      </c>
      <c r="S35" s="312">
        <v>147</v>
      </c>
      <c r="T35" s="312">
        <v>262</v>
      </c>
      <c r="U35" s="312">
        <v>1925</v>
      </c>
      <c r="V35" s="312">
        <v>2579</v>
      </c>
      <c r="W35" s="312">
        <v>0</v>
      </c>
      <c r="X35" s="312">
        <v>205</v>
      </c>
      <c r="Y35" s="313">
        <v>355</v>
      </c>
      <c r="Z35" s="312">
        <v>698</v>
      </c>
      <c r="AA35" s="312">
        <v>0</v>
      </c>
      <c r="AB35" s="312">
        <v>686</v>
      </c>
      <c r="AC35" s="312">
        <v>329</v>
      </c>
      <c r="AD35" s="312">
        <v>316</v>
      </c>
      <c r="AE35" s="312">
        <v>0</v>
      </c>
      <c r="AF35" s="312">
        <v>86</v>
      </c>
      <c r="AG35" s="312">
        <v>98</v>
      </c>
      <c r="AH35" s="312">
        <v>0</v>
      </c>
      <c r="AI35" s="312">
        <v>0</v>
      </c>
      <c r="AJ35" s="312">
        <v>4</v>
      </c>
      <c r="AK35" s="312">
        <v>5</v>
      </c>
      <c r="AL35" s="312">
        <v>288</v>
      </c>
      <c r="AM35" s="312">
        <v>292</v>
      </c>
      <c r="AN35" s="312">
        <v>8</v>
      </c>
      <c r="AO35" s="312">
        <v>9</v>
      </c>
      <c r="AP35" s="312">
        <v>5</v>
      </c>
      <c r="AQ35" s="312">
        <v>11</v>
      </c>
      <c r="AR35" s="312">
        <v>20</v>
      </c>
      <c r="AS35" s="312">
        <v>20</v>
      </c>
    </row>
    <row r="36" spans="1:45" ht="25.5" customHeight="1">
      <c r="A36" s="377"/>
      <c r="B36" s="377"/>
      <c r="C36" s="376"/>
      <c r="D36" s="315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3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</row>
    <row r="37" spans="1:45" ht="25.5" customHeight="1">
      <c r="A37" s="319" t="s">
        <v>83</v>
      </c>
      <c r="B37" s="319"/>
      <c r="C37" s="318"/>
      <c r="D37" s="315">
        <f>SUM(D38:D44)</f>
        <v>168</v>
      </c>
      <c r="E37" s="312">
        <f>SUM(E38:E44)</f>
        <v>45</v>
      </c>
      <c r="F37" s="312">
        <f>SUM(F38:F44)</f>
        <v>415</v>
      </c>
      <c r="G37" s="312">
        <f>SUM(G38:G44)</f>
        <v>11643</v>
      </c>
      <c r="H37" s="312">
        <f>SUM(H38:H44)</f>
        <v>3</v>
      </c>
      <c r="I37" s="312">
        <f>SUM(I38:I44)</f>
        <v>184</v>
      </c>
      <c r="J37" s="312">
        <f>SUM(J38:J44)</f>
        <v>165</v>
      </c>
      <c r="K37" s="312">
        <f>SUM(K38:K44)</f>
        <v>2287</v>
      </c>
      <c r="L37" s="312">
        <f>SUM(L38:L44)</f>
        <v>9</v>
      </c>
      <c r="M37" s="312">
        <f>SUM(M38:M44)</f>
        <v>131</v>
      </c>
      <c r="N37" s="312">
        <f>SUM(N38:N44)</f>
        <v>464</v>
      </c>
      <c r="O37" s="312">
        <f>SUM(O38:O44)</f>
        <v>6068</v>
      </c>
      <c r="P37" s="312">
        <f>SUM(P38:P44)</f>
        <v>46</v>
      </c>
      <c r="Q37" s="312">
        <f>SUM(Q38:Q44)</f>
        <v>12</v>
      </c>
      <c r="R37" s="312">
        <f>SUM(R38:R44)</f>
        <v>193</v>
      </c>
      <c r="S37" s="312">
        <f>SUM(S38:S44)</f>
        <v>65</v>
      </c>
      <c r="T37" s="312">
        <f>SUM(T38:T44)</f>
        <v>97</v>
      </c>
      <c r="U37" s="312">
        <f>SUM(U38:U44)</f>
        <v>759</v>
      </c>
      <c r="V37" s="312">
        <f>SUM(V38:V44)</f>
        <v>12336</v>
      </c>
      <c r="W37" s="312">
        <f>SUM(W38:W44)</f>
        <v>48</v>
      </c>
      <c r="X37" s="312">
        <f>SUM(X38:X44)</f>
        <v>600</v>
      </c>
      <c r="Y37" s="313">
        <f>SUM(Y38:Y44)</f>
        <v>1444</v>
      </c>
      <c r="Z37" s="312">
        <f>SUM(Z38:Z44)</f>
        <v>3578</v>
      </c>
      <c r="AA37" s="312">
        <f>SUM(AA38:AA44)</f>
        <v>5882</v>
      </c>
      <c r="AB37" s="312">
        <f>SUM(AB38:AB44)</f>
        <v>4062</v>
      </c>
      <c r="AC37" s="312">
        <f>SUM(AC38:AC44)</f>
        <v>2499</v>
      </c>
      <c r="AD37" s="312">
        <f>SUM(AD38:AD44)</f>
        <v>1975</v>
      </c>
      <c r="AE37" s="312">
        <f>SUM(AE38:AE44)</f>
        <v>476</v>
      </c>
      <c r="AF37" s="312">
        <f>SUM(AF38:AF44)</f>
        <v>0</v>
      </c>
      <c r="AG37" s="312">
        <f>SUM(AG38:AG44)</f>
        <v>0</v>
      </c>
      <c r="AH37" s="312">
        <f>SUM(AH38:AH44)</f>
        <v>0</v>
      </c>
      <c r="AI37" s="312">
        <f>SUM(AI38:AI44)</f>
        <v>0</v>
      </c>
      <c r="AJ37" s="312">
        <f>SUM(AJ38:AJ44)</f>
        <v>0</v>
      </c>
      <c r="AK37" s="312">
        <f>SUM(AK38:AK44)</f>
        <v>0</v>
      </c>
      <c r="AL37" s="312">
        <f>SUM(AL38:AL44)</f>
        <v>0</v>
      </c>
      <c r="AM37" s="312">
        <f>SUM(AM38:AM44)</f>
        <v>0</v>
      </c>
      <c r="AN37" s="312">
        <f>SUM(AN38:AN44)</f>
        <v>0</v>
      </c>
      <c r="AO37" s="312">
        <f>SUM(AO38:AO44)</f>
        <v>0</v>
      </c>
      <c r="AP37" s="312">
        <f>SUM(AP38:AP44)</f>
        <v>0</v>
      </c>
      <c r="AQ37" s="312">
        <f>SUM(AQ38:AQ44)</f>
        <v>0</v>
      </c>
      <c r="AR37" s="312">
        <f>SUM(AR38:AR44)</f>
        <v>0</v>
      </c>
      <c r="AS37" s="312">
        <f>SUM(AS38:AS44)</f>
        <v>0</v>
      </c>
    </row>
    <row r="38" spans="1:45" ht="25.5" customHeight="1">
      <c r="A38" s="317"/>
      <c r="B38" s="113" t="s">
        <v>82</v>
      </c>
      <c r="C38" s="375"/>
      <c r="D38" s="315">
        <v>104</v>
      </c>
      <c r="E38" s="312">
        <v>26</v>
      </c>
      <c r="F38" s="312">
        <v>171</v>
      </c>
      <c r="G38" s="312">
        <v>5027</v>
      </c>
      <c r="H38" s="312">
        <v>0</v>
      </c>
      <c r="I38" s="312">
        <v>0</v>
      </c>
      <c r="J38" s="312">
        <v>56</v>
      </c>
      <c r="K38" s="312">
        <v>132</v>
      </c>
      <c r="L38" s="312">
        <v>0</v>
      </c>
      <c r="M38" s="312">
        <v>0</v>
      </c>
      <c r="N38" s="312">
        <v>270</v>
      </c>
      <c r="O38" s="312">
        <v>3930</v>
      </c>
      <c r="P38" s="312">
        <v>0</v>
      </c>
      <c r="Q38" s="312">
        <v>0</v>
      </c>
      <c r="R38" s="312">
        <v>0</v>
      </c>
      <c r="S38" s="312">
        <v>0</v>
      </c>
      <c r="T38" s="312">
        <v>0</v>
      </c>
      <c r="U38" s="312">
        <v>0</v>
      </c>
      <c r="V38" s="312">
        <v>3661</v>
      </c>
      <c r="W38" s="312">
        <v>0</v>
      </c>
      <c r="X38" s="312">
        <v>222</v>
      </c>
      <c r="Y38" s="313">
        <v>384</v>
      </c>
      <c r="Z38" s="312">
        <v>803</v>
      </c>
      <c r="AA38" s="312">
        <v>3982</v>
      </c>
      <c r="AB38" s="312">
        <v>1219</v>
      </c>
      <c r="AC38" s="312">
        <v>694</v>
      </c>
      <c r="AD38" s="312">
        <v>486</v>
      </c>
      <c r="AE38" s="312">
        <v>0</v>
      </c>
      <c r="AF38" s="312">
        <v>0</v>
      </c>
      <c r="AG38" s="312">
        <v>0</v>
      </c>
      <c r="AH38" s="312">
        <v>0</v>
      </c>
      <c r="AI38" s="312">
        <v>0</v>
      </c>
      <c r="AJ38" s="312">
        <v>0</v>
      </c>
      <c r="AK38" s="312">
        <v>0</v>
      </c>
      <c r="AL38" s="312">
        <v>0</v>
      </c>
      <c r="AM38" s="312">
        <v>0</v>
      </c>
      <c r="AN38" s="312">
        <v>0</v>
      </c>
      <c r="AO38" s="312">
        <v>0</v>
      </c>
      <c r="AP38" s="312">
        <v>0</v>
      </c>
      <c r="AQ38" s="312">
        <v>0</v>
      </c>
      <c r="AR38" s="312">
        <v>0</v>
      </c>
      <c r="AS38" s="312">
        <v>0</v>
      </c>
    </row>
    <row r="39" spans="1:45" ht="25.5" customHeight="1">
      <c r="A39" s="317"/>
      <c r="B39" s="113" t="s">
        <v>81</v>
      </c>
      <c r="C39" s="375"/>
      <c r="D39" s="315">
        <v>0</v>
      </c>
      <c r="E39" s="312">
        <v>0</v>
      </c>
      <c r="F39" s="312">
        <v>69</v>
      </c>
      <c r="G39" s="312">
        <v>2538</v>
      </c>
      <c r="H39" s="312">
        <v>0</v>
      </c>
      <c r="I39" s="312">
        <v>0</v>
      </c>
      <c r="J39" s="312">
        <v>45</v>
      </c>
      <c r="K39" s="312">
        <v>623</v>
      </c>
      <c r="L39" s="312">
        <v>0</v>
      </c>
      <c r="M39" s="312">
        <v>0</v>
      </c>
      <c r="N39" s="312">
        <v>39</v>
      </c>
      <c r="O39" s="312">
        <v>600</v>
      </c>
      <c r="P39" s="314">
        <v>0</v>
      </c>
      <c r="Q39" s="314">
        <v>0</v>
      </c>
      <c r="R39" s="314">
        <v>0</v>
      </c>
      <c r="S39" s="312">
        <v>48</v>
      </c>
      <c r="T39" s="312">
        <v>27</v>
      </c>
      <c r="U39" s="312">
        <v>410</v>
      </c>
      <c r="V39" s="312">
        <v>3083</v>
      </c>
      <c r="W39" s="312">
        <v>34</v>
      </c>
      <c r="X39" s="312">
        <v>175</v>
      </c>
      <c r="Y39" s="313">
        <v>274</v>
      </c>
      <c r="Z39" s="312">
        <v>1137</v>
      </c>
      <c r="AA39" s="312">
        <v>463</v>
      </c>
      <c r="AB39" s="312">
        <v>1167</v>
      </c>
      <c r="AC39" s="312">
        <v>744</v>
      </c>
      <c r="AD39" s="312">
        <v>438</v>
      </c>
      <c r="AE39" s="312">
        <v>0</v>
      </c>
      <c r="AF39" s="312">
        <v>0</v>
      </c>
      <c r="AG39" s="312">
        <v>0</v>
      </c>
      <c r="AH39" s="312">
        <v>0</v>
      </c>
      <c r="AI39" s="312">
        <v>0</v>
      </c>
      <c r="AJ39" s="312">
        <v>0</v>
      </c>
      <c r="AK39" s="312">
        <v>0</v>
      </c>
      <c r="AL39" s="312">
        <v>0</v>
      </c>
      <c r="AM39" s="312">
        <v>0</v>
      </c>
      <c r="AN39" s="312">
        <v>0</v>
      </c>
      <c r="AO39" s="312">
        <v>0</v>
      </c>
      <c r="AP39" s="312">
        <v>0</v>
      </c>
      <c r="AQ39" s="312">
        <v>0</v>
      </c>
      <c r="AR39" s="312">
        <v>0</v>
      </c>
      <c r="AS39" s="312">
        <v>0</v>
      </c>
    </row>
    <row r="40" spans="1:45" ht="25.5" customHeight="1">
      <c r="A40" s="317"/>
      <c r="B40" s="113" t="s">
        <v>80</v>
      </c>
      <c r="C40" s="375"/>
      <c r="D40" s="315">
        <v>36</v>
      </c>
      <c r="E40" s="312">
        <v>9</v>
      </c>
      <c r="F40" s="312">
        <v>8</v>
      </c>
      <c r="G40" s="312">
        <v>121</v>
      </c>
      <c r="H40" s="312">
        <v>0</v>
      </c>
      <c r="I40" s="312">
        <v>0</v>
      </c>
      <c r="J40" s="312">
        <v>0</v>
      </c>
      <c r="K40" s="312">
        <v>0</v>
      </c>
      <c r="L40" s="312">
        <v>0</v>
      </c>
      <c r="M40" s="312">
        <v>0</v>
      </c>
      <c r="N40" s="312">
        <v>49</v>
      </c>
      <c r="O40" s="312">
        <v>773</v>
      </c>
      <c r="P40" s="312">
        <v>0</v>
      </c>
      <c r="Q40" s="312">
        <v>0</v>
      </c>
      <c r="R40" s="312">
        <v>0</v>
      </c>
      <c r="S40" s="314">
        <v>0</v>
      </c>
      <c r="T40" s="314">
        <v>0</v>
      </c>
      <c r="U40" s="314">
        <v>0</v>
      </c>
      <c r="V40" s="312">
        <v>1248</v>
      </c>
      <c r="W40" s="312">
        <v>0</v>
      </c>
      <c r="X40" s="312">
        <v>41</v>
      </c>
      <c r="Y40" s="313">
        <v>201</v>
      </c>
      <c r="Z40" s="312">
        <v>283</v>
      </c>
      <c r="AA40" s="312">
        <v>0</v>
      </c>
      <c r="AB40" s="312">
        <v>357</v>
      </c>
      <c r="AC40" s="312">
        <v>228</v>
      </c>
      <c r="AD40" s="312">
        <v>272</v>
      </c>
      <c r="AE40" s="312">
        <v>0</v>
      </c>
      <c r="AF40" s="312">
        <v>0</v>
      </c>
      <c r="AG40" s="312">
        <v>0</v>
      </c>
      <c r="AH40" s="312">
        <v>0</v>
      </c>
      <c r="AI40" s="312">
        <v>0</v>
      </c>
      <c r="AJ40" s="312">
        <v>0</v>
      </c>
      <c r="AK40" s="312">
        <v>0</v>
      </c>
      <c r="AL40" s="312">
        <v>0</v>
      </c>
      <c r="AM40" s="312">
        <v>0</v>
      </c>
      <c r="AN40" s="312">
        <v>0</v>
      </c>
      <c r="AO40" s="312">
        <v>0</v>
      </c>
      <c r="AP40" s="312">
        <v>0</v>
      </c>
      <c r="AQ40" s="312">
        <v>0</v>
      </c>
      <c r="AR40" s="312">
        <v>0</v>
      </c>
      <c r="AS40" s="312">
        <v>0</v>
      </c>
    </row>
    <row r="41" spans="1:45" ht="25.5" customHeight="1">
      <c r="A41" s="317"/>
      <c r="B41" s="113" t="s">
        <v>79</v>
      </c>
      <c r="C41" s="375"/>
      <c r="D41" s="315">
        <v>0</v>
      </c>
      <c r="E41" s="312">
        <v>0</v>
      </c>
      <c r="F41" s="312">
        <v>58</v>
      </c>
      <c r="G41" s="312">
        <v>1405</v>
      </c>
      <c r="H41" s="312">
        <v>0</v>
      </c>
      <c r="I41" s="312">
        <v>0</v>
      </c>
      <c r="J41" s="312">
        <v>30</v>
      </c>
      <c r="K41" s="312">
        <v>1109</v>
      </c>
      <c r="L41" s="312">
        <v>2</v>
      </c>
      <c r="M41" s="312">
        <v>19</v>
      </c>
      <c r="N41" s="312">
        <v>45</v>
      </c>
      <c r="O41" s="312">
        <v>316</v>
      </c>
      <c r="P41" s="314">
        <v>0</v>
      </c>
      <c r="Q41" s="314">
        <v>0</v>
      </c>
      <c r="R41" s="314">
        <v>0</v>
      </c>
      <c r="S41" s="314">
        <v>11</v>
      </c>
      <c r="T41" s="314">
        <v>25</v>
      </c>
      <c r="U41" s="314">
        <v>135</v>
      </c>
      <c r="V41" s="312">
        <v>2285</v>
      </c>
      <c r="W41" s="312">
        <v>14</v>
      </c>
      <c r="X41" s="312">
        <v>98</v>
      </c>
      <c r="Y41" s="313">
        <v>299</v>
      </c>
      <c r="Z41" s="312">
        <v>747</v>
      </c>
      <c r="AA41" s="312">
        <v>0</v>
      </c>
      <c r="AB41" s="312">
        <v>597</v>
      </c>
      <c r="AC41" s="312">
        <v>536</v>
      </c>
      <c r="AD41" s="312">
        <v>513</v>
      </c>
      <c r="AE41" s="312">
        <v>0</v>
      </c>
      <c r="AF41" s="312">
        <v>0</v>
      </c>
      <c r="AG41" s="312">
        <v>0</v>
      </c>
      <c r="AH41" s="312">
        <v>0</v>
      </c>
      <c r="AI41" s="312">
        <v>0</v>
      </c>
      <c r="AJ41" s="312">
        <v>0</v>
      </c>
      <c r="AK41" s="312">
        <v>0</v>
      </c>
      <c r="AL41" s="312">
        <v>0</v>
      </c>
      <c r="AM41" s="312">
        <v>0</v>
      </c>
      <c r="AN41" s="312">
        <v>0</v>
      </c>
      <c r="AO41" s="312">
        <v>0</v>
      </c>
      <c r="AP41" s="312">
        <v>0</v>
      </c>
      <c r="AQ41" s="312">
        <v>0</v>
      </c>
      <c r="AR41" s="312">
        <v>0</v>
      </c>
      <c r="AS41" s="312">
        <v>0</v>
      </c>
    </row>
    <row r="42" spans="1:45" ht="25.5" customHeight="1">
      <c r="A42" s="317"/>
      <c r="B42" s="113" t="s">
        <v>78</v>
      </c>
      <c r="C42" s="375"/>
      <c r="D42" s="315">
        <v>4</v>
      </c>
      <c r="E42" s="312">
        <v>4</v>
      </c>
      <c r="F42" s="312">
        <v>72</v>
      </c>
      <c r="G42" s="312">
        <v>1983</v>
      </c>
      <c r="H42" s="312">
        <v>3</v>
      </c>
      <c r="I42" s="312">
        <v>184</v>
      </c>
      <c r="J42" s="312">
        <v>11</v>
      </c>
      <c r="K42" s="312">
        <v>29</v>
      </c>
      <c r="L42" s="312">
        <v>7</v>
      </c>
      <c r="M42" s="312">
        <v>112</v>
      </c>
      <c r="N42" s="312">
        <v>0</v>
      </c>
      <c r="O42" s="312">
        <v>0</v>
      </c>
      <c r="P42" s="312">
        <v>46</v>
      </c>
      <c r="Q42" s="312">
        <v>12</v>
      </c>
      <c r="R42" s="312">
        <v>193</v>
      </c>
      <c r="S42" s="312">
        <v>0</v>
      </c>
      <c r="T42" s="312">
        <v>0</v>
      </c>
      <c r="U42" s="312">
        <v>0</v>
      </c>
      <c r="V42" s="312">
        <v>1195</v>
      </c>
      <c r="W42" s="312">
        <v>0</v>
      </c>
      <c r="X42" s="312">
        <v>21</v>
      </c>
      <c r="Y42" s="313">
        <v>147</v>
      </c>
      <c r="Z42" s="312">
        <v>275</v>
      </c>
      <c r="AA42" s="312">
        <v>0</v>
      </c>
      <c r="AB42" s="312">
        <v>310</v>
      </c>
      <c r="AC42" s="312">
        <v>117</v>
      </c>
      <c r="AD42" s="312">
        <v>96</v>
      </c>
      <c r="AE42" s="312">
        <v>0</v>
      </c>
      <c r="AF42" s="312">
        <v>0</v>
      </c>
      <c r="AG42" s="312">
        <v>0</v>
      </c>
      <c r="AH42" s="312">
        <v>0</v>
      </c>
      <c r="AI42" s="312">
        <v>0</v>
      </c>
      <c r="AJ42" s="312">
        <v>0</v>
      </c>
      <c r="AK42" s="312">
        <v>0</v>
      </c>
      <c r="AL42" s="312">
        <v>0</v>
      </c>
      <c r="AM42" s="312">
        <v>0</v>
      </c>
      <c r="AN42" s="312">
        <v>0</v>
      </c>
      <c r="AO42" s="312">
        <v>0</v>
      </c>
      <c r="AP42" s="312">
        <v>0</v>
      </c>
      <c r="AQ42" s="312">
        <v>0</v>
      </c>
      <c r="AR42" s="312">
        <v>0</v>
      </c>
      <c r="AS42" s="312">
        <v>0</v>
      </c>
    </row>
    <row r="43" spans="1:45" ht="25.5" customHeight="1">
      <c r="A43" s="317"/>
      <c r="B43" s="113" t="s">
        <v>77</v>
      </c>
      <c r="C43" s="375"/>
      <c r="D43" s="315">
        <v>0</v>
      </c>
      <c r="E43" s="312">
        <v>0</v>
      </c>
      <c r="F43" s="312">
        <v>2</v>
      </c>
      <c r="G43" s="312">
        <v>33</v>
      </c>
      <c r="H43" s="312">
        <v>0</v>
      </c>
      <c r="I43" s="312">
        <v>0</v>
      </c>
      <c r="J43" s="312">
        <v>0</v>
      </c>
      <c r="K43" s="312">
        <v>0</v>
      </c>
      <c r="L43" s="312">
        <v>0</v>
      </c>
      <c r="M43" s="312">
        <v>0</v>
      </c>
      <c r="N43" s="312">
        <v>36</v>
      </c>
      <c r="O43" s="312">
        <v>234</v>
      </c>
      <c r="P43" s="314">
        <v>0</v>
      </c>
      <c r="Q43" s="314">
        <v>0</v>
      </c>
      <c r="R43" s="314">
        <v>0</v>
      </c>
      <c r="S43" s="314">
        <v>6</v>
      </c>
      <c r="T43" s="314">
        <v>45</v>
      </c>
      <c r="U43" s="314">
        <v>214</v>
      </c>
      <c r="V43" s="312">
        <v>450</v>
      </c>
      <c r="W43" s="312">
        <v>0</v>
      </c>
      <c r="X43" s="312">
        <v>43</v>
      </c>
      <c r="Y43" s="313">
        <v>84</v>
      </c>
      <c r="Z43" s="312">
        <v>122</v>
      </c>
      <c r="AA43" s="312">
        <v>659</v>
      </c>
      <c r="AB43" s="312">
        <v>175</v>
      </c>
      <c r="AC43" s="312">
        <v>50</v>
      </c>
      <c r="AD43" s="312">
        <v>48</v>
      </c>
      <c r="AE43" s="312">
        <v>0</v>
      </c>
      <c r="AF43" s="312">
        <v>0</v>
      </c>
      <c r="AG43" s="312">
        <v>0</v>
      </c>
      <c r="AH43" s="312">
        <v>0</v>
      </c>
      <c r="AI43" s="312">
        <v>0</v>
      </c>
      <c r="AJ43" s="312">
        <v>0</v>
      </c>
      <c r="AK43" s="312">
        <v>0</v>
      </c>
      <c r="AL43" s="312">
        <v>0</v>
      </c>
      <c r="AM43" s="312">
        <v>0</v>
      </c>
      <c r="AN43" s="312">
        <v>0</v>
      </c>
      <c r="AO43" s="312">
        <v>0</v>
      </c>
      <c r="AP43" s="312">
        <v>0</v>
      </c>
      <c r="AQ43" s="312">
        <v>0</v>
      </c>
      <c r="AR43" s="312">
        <v>0</v>
      </c>
      <c r="AS43" s="312">
        <v>0</v>
      </c>
    </row>
    <row r="44" spans="1:45" ht="25.5" customHeight="1">
      <c r="A44" s="311"/>
      <c r="B44" s="310" t="s">
        <v>76</v>
      </c>
      <c r="C44" s="374"/>
      <c r="D44" s="373">
        <v>24</v>
      </c>
      <c r="E44" s="305">
        <v>6</v>
      </c>
      <c r="F44" s="305">
        <v>35</v>
      </c>
      <c r="G44" s="305">
        <v>536</v>
      </c>
      <c r="H44" s="305">
        <v>0</v>
      </c>
      <c r="I44" s="305">
        <v>0</v>
      </c>
      <c r="J44" s="305">
        <v>23</v>
      </c>
      <c r="K44" s="305">
        <v>394</v>
      </c>
      <c r="L44" s="305">
        <v>0</v>
      </c>
      <c r="M44" s="305">
        <v>0</v>
      </c>
      <c r="N44" s="305">
        <v>25</v>
      </c>
      <c r="O44" s="305">
        <v>215</v>
      </c>
      <c r="P44" s="305">
        <v>0</v>
      </c>
      <c r="Q44" s="305">
        <v>0</v>
      </c>
      <c r="R44" s="305">
        <v>0</v>
      </c>
      <c r="S44" s="305">
        <v>0</v>
      </c>
      <c r="T44" s="305">
        <v>0</v>
      </c>
      <c r="U44" s="305">
        <v>0</v>
      </c>
      <c r="V44" s="305">
        <v>414</v>
      </c>
      <c r="W44" s="305">
        <v>0</v>
      </c>
      <c r="X44" s="305">
        <v>0</v>
      </c>
      <c r="Y44" s="306">
        <v>55</v>
      </c>
      <c r="Z44" s="305">
        <v>211</v>
      </c>
      <c r="AA44" s="305">
        <v>778</v>
      </c>
      <c r="AB44" s="305">
        <v>237</v>
      </c>
      <c r="AC44" s="305">
        <v>130</v>
      </c>
      <c r="AD44" s="305">
        <v>122</v>
      </c>
      <c r="AE44" s="305">
        <v>476</v>
      </c>
      <c r="AF44" s="305">
        <v>0</v>
      </c>
      <c r="AG44" s="305">
        <v>0</v>
      </c>
      <c r="AH44" s="305">
        <v>0</v>
      </c>
      <c r="AI44" s="305">
        <v>0</v>
      </c>
      <c r="AJ44" s="305">
        <v>0</v>
      </c>
      <c r="AK44" s="305">
        <v>0</v>
      </c>
      <c r="AL44" s="305">
        <v>0</v>
      </c>
      <c r="AM44" s="305">
        <v>0</v>
      </c>
      <c r="AN44" s="305">
        <v>0</v>
      </c>
      <c r="AO44" s="305">
        <v>0</v>
      </c>
      <c r="AP44" s="305">
        <v>0</v>
      </c>
      <c r="AQ44" s="305">
        <v>0</v>
      </c>
      <c r="AR44" s="305">
        <v>0</v>
      </c>
      <c r="AS44" s="305">
        <v>0</v>
      </c>
    </row>
    <row r="45" spans="1:45" ht="20.25" customHeight="1">
      <c r="A45" s="372" t="s">
        <v>226</v>
      </c>
      <c r="B45" s="371"/>
      <c r="C45" s="370"/>
      <c r="D45" s="300"/>
      <c r="E45" s="300"/>
      <c r="F45" s="300"/>
      <c r="G45" s="300"/>
      <c r="H45" s="300"/>
      <c r="I45" s="300"/>
      <c r="J45" s="300"/>
      <c r="K45" s="300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00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</row>
    <row r="46" spans="1:67" ht="20.25" customHeight="1">
      <c r="A46" s="368" t="s">
        <v>225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AT46" s="328"/>
      <c r="AU46" s="328"/>
      <c r="AV46" s="328"/>
      <c r="AW46" s="328"/>
      <c r="AX46" s="328"/>
      <c r="AY46" s="328"/>
      <c r="AZ46" s="328"/>
      <c r="BA46" s="328"/>
      <c r="BB46" s="328"/>
      <c r="BC46" s="328"/>
      <c r="BD46" s="328"/>
      <c r="BE46" s="328"/>
      <c r="BF46" s="328"/>
      <c r="BG46" s="328"/>
      <c r="BH46" s="328"/>
      <c r="BI46" s="328"/>
      <c r="BJ46" s="328"/>
      <c r="BK46" s="328"/>
      <c r="BL46" s="328"/>
      <c r="BM46" s="328"/>
      <c r="BN46" s="328"/>
      <c r="BO46" s="328"/>
    </row>
    <row r="47" spans="1:67" ht="20.25" customHeight="1">
      <c r="A47" s="368" t="s">
        <v>224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8"/>
      <c r="BF47" s="328"/>
      <c r="BG47" s="328"/>
      <c r="BH47" s="328"/>
      <c r="BI47" s="328"/>
      <c r="BJ47" s="328"/>
      <c r="BK47" s="328"/>
      <c r="BL47" s="328"/>
      <c r="BM47" s="328"/>
      <c r="BN47" s="328"/>
      <c r="BO47" s="328"/>
    </row>
    <row r="48" spans="1:67" ht="20.25" customHeight="1">
      <c r="A48" s="368" t="s">
        <v>223</v>
      </c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AT48" s="328"/>
      <c r="AU48" s="328"/>
      <c r="AV48" s="328"/>
      <c r="AW48" s="328"/>
      <c r="AX48" s="328"/>
      <c r="AY48" s="328"/>
      <c r="AZ48" s="328"/>
      <c r="BA48" s="328"/>
      <c r="BB48" s="328"/>
      <c r="BC48" s="328"/>
      <c r="BD48" s="328"/>
      <c r="BE48" s="328"/>
      <c r="BF48" s="328"/>
      <c r="BG48" s="328"/>
      <c r="BH48" s="328"/>
      <c r="BI48" s="328"/>
      <c r="BJ48" s="328"/>
      <c r="BK48" s="328"/>
      <c r="BL48" s="328"/>
      <c r="BM48" s="328"/>
      <c r="BN48" s="328"/>
      <c r="BO48" s="328"/>
    </row>
    <row r="49" spans="1:41" ht="17.25" customHeight="1">
      <c r="A49" s="367" t="s">
        <v>222</v>
      </c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6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</row>
    <row r="50" spans="1:45" ht="13.5" customHeight="1" thickBot="1">
      <c r="A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6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4" t="s">
        <v>221</v>
      </c>
      <c r="AQ50" s="364"/>
      <c r="AR50" s="364"/>
      <c r="AS50" s="363"/>
    </row>
    <row r="51" spans="1:45" ht="13.5" customHeight="1" thickTop="1">
      <c r="A51" s="362"/>
      <c r="B51" s="362"/>
      <c r="C51" s="361"/>
      <c r="D51" s="360" t="s">
        <v>220</v>
      </c>
      <c r="E51" s="359"/>
      <c r="F51" s="359"/>
      <c r="G51" s="359"/>
      <c r="H51" s="359"/>
      <c r="I51" s="359"/>
      <c r="J51" s="360" t="s">
        <v>219</v>
      </c>
      <c r="K51" s="359"/>
      <c r="L51" s="359"/>
      <c r="M51" s="359"/>
      <c r="N51" s="359"/>
      <c r="O51" s="359"/>
      <c r="P51" s="360" t="s">
        <v>218</v>
      </c>
      <c r="Q51" s="359"/>
      <c r="R51" s="359"/>
      <c r="S51" s="359"/>
      <c r="T51" s="359"/>
      <c r="U51" s="359"/>
      <c r="V51" s="360" t="s">
        <v>217</v>
      </c>
      <c r="W51" s="360"/>
      <c r="X51" s="360"/>
      <c r="Y51" s="360"/>
      <c r="Z51" s="359"/>
      <c r="AA51" s="359"/>
      <c r="AB51" s="359"/>
      <c r="AC51" s="359"/>
      <c r="AD51" s="359"/>
      <c r="AE51" s="358" t="s">
        <v>216</v>
      </c>
      <c r="AF51" s="357" t="s">
        <v>215</v>
      </c>
      <c r="AG51" s="356"/>
      <c r="AH51" s="356"/>
      <c r="AI51" s="356"/>
      <c r="AJ51" s="356"/>
      <c r="AK51" s="356"/>
      <c r="AL51" s="356"/>
      <c r="AM51" s="356"/>
      <c r="AN51" s="356"/>
      <c r="AO51" s="356"/>
      <c r="AP51" s="356"/>
      <c r="AQ51" s="356"/>
      <c r="AR51" s="356"/>
      <c r="AS51" s="355"/>
    </row>
    <row r="52" spans="1:45" ht="15.75" customHeight="1">
      <c r="A52" s="299"/>
      <c r="B52" s="299"/>
      <c r="C52" s="345"/>
      <c r="D52" s="343" t="s">
        <v>214</v>
      </c>
      <c r="E52" s="343"/>
      <c r="F52" s="343" t="s">
        <v>213</v>
      </c>
      <c r="G52" s="343"/>
      <c r="H52" s="343" t="s">
        <v>211</v>
      </c>
      <c r="I52" s="343"/>
      <c r="J52" s="343" t="s">
        <v>212</v>
      </c>
      <c r="K52" s="343"/>
      <c r="L52" s="343" t="s">
        <v>211</v>
      </c>
      <c r="M52" s="343"/>
      <c r="N52" s="343" t="s">
        <v>210</v>
      </c>
      <c r="O52" s="343"/>
      <c r="P52" s="354" t="s">
        <v>209</v>
      </c>
      <c r="Q52" s="353"/>
      <c r="R52" s="353"/>
      <c r="S52" s="343" t="s">
        <v>208</v>
      </c>
      <c r="T52" s="343"/>
      <c r="U52" s="343"/>
      <c r="V52" s="352" t="s">
        <v>207</v>
      </c>
      <c r="W52" s="352" t="s">
        <v>206</v>
      </c>
      <c r="X52" s="352" t="s">
        <v>205</v>
      </c>
      <c r="Y52" s="351" t="s">
        <v>204</v>
      </c>
      <c r="Z52" s="350" t="s">
        <v>203</v>
      </c>
      <c r="AA52" s="349"/>
      <c r="AB52" s="349"/>
      <c r="AC52" s="349"/>
      <c r="AD52" s="349"/>
      <c r="AE52" s="339"/>
      <c r="AF52" s="347" t="s">
        <v>202</v>
      </c>
      <c r="AG52" s="348"/>
      <c r="AH52" s="347" t="s">
        <v>21</v>
      </c>
      <c r="AI52" s="348"/>
      <c r="AJ52" s="347" t="s">
        <v>22</v>
      </c>
      <c r="AK52" s="348"/>
      <c r="AL52" s="347" t="s">
        <v>23</v>
      </c>
      <c r="AM52" s="348"/>
      <c r="AN52" s="347" t="s">
        <v>201</v>
      </c>
      <c r="AO52" s="348"/>
      <c r="AP52" s="347" t="s">
        <v>200</v>
      </c>
      <c r="AQ52" s="348"/>
      <c r="AR52" s="347" t="s">
        <v>24</v>
      </c>
      <c r="AS52" s="346"/>
    </row>
    <row r="53" spans="1:45" ht="18.75" customHeight="1">
      <c r="A53" s="299"/>
      <c r="B53" s="299"/>
      <c r="C53" s="345"/>
      <c r="D53" s="344" t="s">
        <v>199</v>
      </c>
      <c r="E53" s="344" t="s">
        <v>198</v>
      </c>
      <c r="F53" s="344" t="s">
        <v>196</v>
      </c>
      <c r="G53" s="344" t="s">
        <v>197</v>
      </c>
      <c r="H53" s="344" t="s">
        <v>196</v>
      </c>
      <c r="I53" s="344" t="s">
        <v>197</v>
      </c>
      <c r="J53" s="344" t="s">
        <v>196</v>
      </c>
      <c r="K53" s="344" t="s">
        <v>195</v>
      </c>
      <c r="L53" s="344" t="s">
        <v>196</v>
      </c>
      <c r="M53" s="344" t="s">
        <v>195</v>
      </c>
      <c r="N53" s="344" t="s">
        <v>196</v>
      </c>
      <c r="O53" s="344" t="s">
        <v>195</v>
      </c>
      <c r="P53" s="344" t="s">
        <v>194</v>
      </c>
      <c r="Q53" s="343" t="s">
        <v>193</v>
      </c>
      <c r="R53" s="343"/>
      <c r="S53" s="344" t="s">
        <v>194</v>
      </c>
      <c r="T53" s="343" t="s">
        <v>193</v>
      </c>
      <c r="U53" s="343"/>
      <c r="V53" s="342"/>
      <c r="W53" s="342"/>
      <c r="X53" s="342"/>
      <c r="Y53" s="341"/>
      <c r="Z53" s="340"/>
      <c r="AA53" s="340"/>
      <c r="AB53" s="340"/>
      <c r="AC53" s="340"/>
      <c r="AD53" s="340"/>
      <c r="AE53" s="339"/>
      <c r="AF53" s="338" t="s">
        <v>192</v>
      </c>
      <c r="AG53" s="338"/>
      <c r="AH53" s="338" t="s">
        <v>192</v>
      </c>
      <c r="AI53" s="338"/>
      <c r="AJ53" s="338" t="s">
        <v>192</v>
      </c>
      <c r="AK53" s="338"/>
      <c r="AL53" s="338" t="s">
        <v>192</v>
      </c>
      <c r="AM53" s="338"/>
      <c r="AN53" s="338" t="s">
        <v>192</v>
      </c>
      <c r="AO53" s="338"/>
      <c r="AP53" s="338" t="s">
        <v>192</v>
      </c>
      <c r="AQ53" s="338"/>
      <c r="AR53" s="338" t="s">
        <v>192</v>
      </c>
      <c r="AS53" s="337"/>
    </row>
    <row r="54" spans="1:67" ht="71.25" customHeight="1">
      <c r="A54" s="336"/>
      <c r="B54" s="336"/>
      <c r="C54" s="335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0" t="s">
        <v>186</v>
      </c>
      <c r="R54" s="330" t="s">
        <v>185</v>
      </c>
      <c r="S54" s="334"/>
      <c r="T54" s="330" t="s">
        <v>186</v>
      </c>
      <c r="U54" s="330" t="s">
        <v>185</v>
      </c>
      <c r="V54" s="334"/>
      <c r="W54" s="334"/>
      <c r="X54" s="334"/>
      <c r="Y54" s="333"/>
      <c r="Z54" s="330" t="s">
        <v>191</v>
      </c>
      <c r="AA54" s="332" t="s">
        <v>190</v>
      </c>
      <c r="AB54" s="330" t="s">
        <v>189</v>
      </c>
      <c r="AC54" s="330" t="s">
        <v>188</v>
      </c>
      <c r="AD54" s="330" t="s">
        <v>187</v>
      </c>
      <c r="AE54" s="331"/>
      <c r="AF54" s="330" t="s">
        <v>186</v>
      </c>
      <c r="AG54" s="330" t="s">
        <v>185</v>
      </c>
      <c r="AH54" s="330" t="s">
        <v>186</v>
      </c>
      <c r="AI54" s="330" t="s">
        <v>185</v>
      </c>
      <c r="AJ54" s="330" t="s">
        <v>186</v>
      </c>
      <c r="AK54" s="330" t="s">
        <v>185</v>
      </c>
      <c r="AL54" s="330" t="s">
        <v>186</v>
      </c>
      <c r="AM54" s="330" t="s">
        <v>185</v>
      </c>
      <c r="AN54" s="330" t="s">
        <v>186</v>
      </c>
      <c r="AO54" s="330" t="s">
        <v>185</v>
      </c>
      <c r="AP54" s="330" t="s">
        <v>186</v>
      </c>
      <c r="AQ54" s="330" t="s">
        <v>185</v>
      </c>
      <c r="AR54" s="330" t="s">
        <v>186</v>
      </c>
      <c r="AS54" s="329" t="s">
        <v>185</v>
      </c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</row>
    <row r="55" spans="1:45" ht="26.25" customHeight="1">
      <c r="A55" s="319" t="s">
        <v>70</v>
      </c>
      <c r="B55" s="319"/>
      <c r="C55" s="318"/>
      <c r="D55" s="327">
        <f>SUM(D56:D60)</f>
        <v>55</v>
      </c>
      <c r="E55" s="324">
        <f>SUM(E56:E60)</f>
        <v>17</v>
      </c>
      <c r="F55" s="324">
        <f>SUM(F56:F60)</f>
        <v>373</v>
      </c>
      <c r="G55" s="324">
        <f>SUM(G56:G60)</f>
        <v>7008</v>
      </c>
      <c r="H55" s="324">
        <f>SUM(H56:H60)</f>
        <v>35</v>
      </c>
      <c r="I55" s="324">
        <f>SUM(I56:I60)</f>
        <v>544</v>
      </c>
      <c r="J55" s="324">
        <f>SUM(J56:J60)</f>
        <v>216</v>
      </c>
      <c r="K55" s="324">
        <f>SUM(K56:K60)</f>
        <v>4225</v>
      </c>
      <c r="L55" s="324">
        <f>SUM(L56:L60)</f>
        <v>9</v>
      </c>
      <c r="M55" s="324">
        <f>SUM(M56:M60)</f>
        <v>79</v>
      </c>
      <c r="N55" s="324">
        <f>SUM(N56:N60)</f>
        <v>665</v>
      </c>
      <c r="O55" s="326">
        <f>SUM(O56:O60)</f>
        <v>10241</v>
      </c>
      <c r="P55" s="324">
        <f>SUM(P56:P60)</f>
        <v>241</v>
      </c>
      <c r="Q55" s="324">
        <f>SUM(Q56:Q60)</f>
        <v>195</v>
      </c>
      <c r="R55" s="324">
        <f>SUM(R56:R60)</f>
        <v>2765</v>
      </c>
      <c r="S55" s="324">
        <f>SUM(S56:S60)</f>
        <v>130</v>
      </c>
      <c r="T55" s="324">
        <f>SUM(T56:T60)</f>
        <v>314</v>
      </c>
      <c r="U55" s="324">
        <f>SUM(U56:U60)</f>
        <v>2262</v>
      </c>
      <c r="V55" s="324">
        <f>SUM(V56:V60)</f>
        <v>21598</v>
      </c>
      <c r="W55" s="324">
        <f>SUM(W56:W60)</f>
        <v>0</v>
      </c>
      <c r="X55" s="324">
        <f>SUM(X56:X60)</f>
        <v>209</v>
      </c>
      <c r="Y55" s="325">
        <f>SUM(Y56:Y60)</f>
        <v>2575</v>
      </c>
      <c r="Z55" s="324">
        <f>SUM(Z56:Z60)</f>
        <v>5699</v>
      </c>
      <c r="AA55" s="324">
        <f>SUM(AA56:AA60)</f>
        <v>8247</v>
      </c>
      <c r="AB55" s="324">
        <f>SUM(AB56:AB60)</f>
        <v>6266</v>
      </c>
      <c r="AC55" s="324">
        <f>SUM(AC56:AC60)</f>
        <v>2783</v>
      </c>
      <c r="AD55" s="324">
        <f>SUM(AD56:AD60)</f>
        <v>2429</v>
      </c>
      <c r="AE55" s="324">
        <f>SUM(AE56:AE60)</f>
        <v>206</v>
      </c>
      <c r="AF55" s="324">
        <f>SUM(AF56:AF60)</f>
        <v>0</v>
      </c>
      <c r="AG55" s="324">
        <f>SUM(AG56:AG60)</f>
        <v>0</v>
      </c>
      <c r="AH55" s="324">
        <f>SUM(AH56:AH60)</f>
        <v>0</v>
      </c>
      <c r="AI55" s="324">
        <f>SUM(AI56:AI60)</f>
        <v>0</v>
      </c>
      <c r="AJ55" s="324">
        <f>SUM(AJ56:AJ60)</f>
        <v>0</v>
      </c>
      <c r="AK55" s="324">
        <f>SUM(AK56:AK60)</f>
        <v>0</v>
      </c>
      <c r="AL55" s="324">
        <f>SUM(AL56:AL60)</f>
        <v>0</v>
      </c>
      <c r="AM55" s="324">
        <f>SUM(AM56:AM60)</f>
        <v>0</v>
      </c>
      <c r="AN55" s="324">
        <f>SUM(AN56:AN60)</f>
        <v>0</v>
      </c>
      <c r="AO55" s="324">
        <f>SUM(AO56:AO60)</f>
        <v>0</v>
      </c>
      <c r="AP55" s="324">
        <f>SUM(AP56:AP60)</f>
        <v>0</v>
      </c>
      <c r="AQ55" s="324">
        <f>SUM(AQ56:AQ60)</f>
        <v>0</v>
      </c>
      <c r="AR55" s="324">
        <f>SUM(AR56:AR60)</f>
        <v>0</v>
      </c>
      <c r="AS55" s="324">
        <f>SUM(AS56:AS60)</f>
        <v>0</v>
      </c>
    </row>
    <row r="56" spans="1:45" ht="26.25" customHeight="1">
      <c r="A56" s="323"/>
      <c r="B56" s="113" t="s">
        <v>69</v>
      </c>
      <c r="C56" s="323"/>
      <c r="D56" s="315">
        <v>0</v>
      </c>
      <c r="E56" s="312">
        <v>0</v>
      </c>
      <c r="F56" s="312">
        <v>161</v>
      </c>
      <c r="G56" s="312">
        <v>2598</v>
      </c>
      <c r="H56" s="312">
        <v>0</v>
      </c>
      <c r="I56" s="312">
        <v>0</v>
      </c>
      <c r="J56" s="312">
        <v>96</v>
      </c>
      <c r="K56" s="312">
        <v>880</v>
      </c>
      <c r="L56" s="312">
        <v>0</v>
      </c>
      <c r="M56" s="312">
        <v>0</v>
      </c>
      <c r="N56" s="312">
        <v>235</v>
      </c>
      <c r="O56" s="312">
        <v>4959</v>
      </c>
      <c r="P56" s="312">
        <v>114</v>
      </c>
      <c r="Q56" s="312">
        <v>74</v>
      </c>
      <c r="R56" s="312">
        <v>1256</v>
      </c>
      <c r="S56" s="312">
        <v>0</v>
      </c>
      <c r="T56" s="312">
        <v>0</v>
      </c>
      <c r="U56" s="312">
        <v>0</v>
      </c>
      <c r="V56" s="312">
        <v>12960</v>
      </c>
      <c r="W56" s="312">
        <v>0</v>
      </c>
      <c r="X56" s="312">
        <v>0</v>
      </c>
      <c r="Y56" s="313">
        <v>1324</v>
      </c>
      <c r="Z56" s="312">
        <v>2074</v>
      </c>
      <c r="AA56" s="312">
        <v>0</v>
      </c>
      <c r="AB56" s="312">
        <v>2055</v>
      </c>
      <c r="AC56" s="312">
        <v>1473</v>
      </c>
      <c r="AD56" s="312">
        <v>1261</v>
      </c>
      <c r="AE56" s="312">
        <v>0</v>
      </c>
      <c r="AF56" s="312">
        <v>0</v>
      </c>
      <c r="AG56" s="312">
        <v>0</v>
      </c>
      <c r="AH56" s="312">
        <v>0</v>
      </c>
      <c r="AI56" s="312">
        <v>0</v>
      </c>
      <c r="AJ56" s="312">
        <v>0</v>
      </c>
      <c r="AK56" s="312">
        <v>0</v>
      </c>
      <c r="AL56" s="312">
        <v>0</v>
      </c>
      <c r="AM56" s="312">
        <v>0</v>
      </c>
      <c r="AN56" s="312">
        <v>0</v>
      </c>
      <c r="AO56" s="312">
        <v>0</v>
      </c>
      <c r="AP56" s="312">
        <v>0</v>
      </c>
      <c r="AQ56" s="312">
        <v>0</v>
      </c>
      <c r="AR56" s="312">
        <v>0</v>
      </c>
      <c r="AS56" s="312">
        <v>0</v>
      </c>
    </row>
    <row r="57" spans="1:45" ht="26.25" customHeight="1">
      <c r="A57" s="323"/>
      <c r="B57" s="113" t="s">
        <v>68</v>
      </c>
      <c r="C57" s="323"/>
      <c r="D57" s="315">
        <v>0</v>
      </c>
      <c r="E57" s="312">
        <v>0</v>
      </c>
      <c r="F57" s="312">
        <v>61</v>
      </c>
      <c r="G57" s="312">
        <v>1808</v>
      </c>
      <c r="H57" s="312">
        <v>1</v>
      </c>
      <c r="I57" s="312">
        <v>65</v>
      </c>
      <c r="J57" s="312">
        <v>24</v>
      </c>
      <c r="K57" s="312">
        <v>1908</v>
      </c>
      <c r="L57" s="312">
        <v>0</v>
      </c>
      <c r="M57" s="312">
        <v>0</v>
      </c>
      <c r="N57" s="312">
        <v>197</v>
      </c>
      <c r="O57" s="312">
        <v>1159</v>
      </c>
      <c r="P57" s="312">
        <v>20</v>
      </c>
      <c r="Q57" s="312">
        <v>53</v>
      </c>
      <c r="R57" s="312">
        <v>574</v>
      </c>
      <c r="S57" s="314">
        <v>0</v>
      </c>
      <c r="T57" s="314">
        <v>0</v>
      </c>
      <c r="U57" s="314">
        <v>0</v>
      </c>
      <c r="V57" s="312">
        <v>1553</v>
      </c>
      <c r="W57" s="312">
        <v>0</v>
      </c>
      <c r="X57" s="312">
        <v>0</v>
      </c>
      <c r="Y57" s="313">
        <v>166</v>
      </c>
      <c r="Z57" s="312">
        <v>479</v>
      </c>
      <c r="AA57" s="312">
        <v>459</v>
      </c>
      <c r="AB57" s="312">
        <v>488</v>
      </c>
      <c r="AC57" s="312">
        <v>0</v>
      </c>
      <c r="AD57" s="312">
        <v>0</v>
      </c>
      <c r="AE57" s="312">
        <v>0</v>
      </c>
      <c r="AF57" s="312">
        <v>0</v>
      </c>
      <c r="AG57" s="312">
        <v>0</v>
      </c>
      <c r="AH57" s="312">
        <v>0</v>
      </c>
      <c r="AI57" s="312">
        <v>0</v>
      </c>
      <c r="AJ57" s="312">
        <v>0</v>
      </c>
      <c r="AK57" s="312">
        <v>0</v>
      </c>
      <c r="AL57" s="312">
        <v>0</v>
      </c>
      <c r="AM57" s="312">
        <v>0</v>
      </c>
      <c r="AN57" s="312">
        <v>0</v>
      </c>
      <c r="AO57" s="312">
        <v>0</v>
      </c>
      <c r="AP57" s="312">
        <v>0</v>
      </c>
      <c r="AQ57" s="312">
        <v>0</v>
      </c>
      <c r="AR57" s="312">
        <v>0</v>
      </c>
      <c r="AS57" s="312">
        <v>0</v>
      </c>
    </row>
    <row r="58" spans="1:45" ht="26.25" customHeight="1">
      <c r="A58" s="323"/>
      <c r="B58" s="113" t="s">
        <v>67</v>
      </c>
      <c r="C58" s="323"/>
      <c r="D58" s="315">
        <v>19</v>
      </c>
      <c r="E58" s="312">
        <v>6</v>
      </c>
      <c r="F58" s="312">
        <v>30</v>
      </c>
      <c r="G58" s="312">
        <v>511</v>
      </c>
      <c r="H58" s="312">
        <v>0</v>
      </c>
      <c r="I58" s="312">
        <v>0</v>
      </c>
      <c r="J58" s="312">
        <v>19</v>
      </c>
      <c r="K58" s="312">
        <v>452</v>
      </c>
      <c r="L58" s="312">
        <v>0</v>
      </c>
      <c r="M58" s="312">
        <v>0</v>
      </c>
      <c r="N58" s="312">
        <v>15</v>
      </c>
      <c r="O58" s="312">
        <v>223</v>
      </c>
      <c r="P58" s="312">
        <v>23</v>
      </c>
      <c r="Q58" s="312">
        <v>8</v>
      </c>
      <c r="R58" s="312">
        <v>140</v>
      </c>
      <c r="S58" s="314">
        <v>0</v>
      </c>
      <c r="T58" s="314">
        <v>0</v>
      </c>
      <c r="U58" s="314">
        <v>0</v>
      </c>
      <c r="V58" s="312">
        <v>1019</v>
      </c>
      <c r="W58" s="312">
        <v>0</v>
      </c>
      <c r="X58" s="312">
        <v>0</v>
      </c>
      <c r="Y58" s="313">
        <v>133</v>
      </c>
      <c r="Z58" s="312">
        <v>394</v>
      </c>
      <c r="AA58" s="312">
        <v>687</v>
      </c>
      <c r="AB58" s="312">
        <v>425</v>
      </c>
      <c r="AC58" s="312">
        <v>179</v>
      </c>
      <c r="AD58" s="312">
        <v>154</v>
      </c>
      <c r="AE58" s="312">
        <v>0</v>
      </c>
      <c r="AF58" s="312">
        <v>0</v>
      </c>
      <c r="AG58" s="312">
        <v>0</v>
      </c>
      <c r="AH58" s="312">
        <v>0</v>
      </c>
      <c r="AI58" s="312">
        <v>0</v>
      </c>
      <c r="AJ58" s="312">
        <v>0</v>
      </c>
      <c r="AK58" s="312">
        <v>0</v>
      </c>
      <c r="AL58" s="312">
        <v>0</v>
      </c>
      <c r="AM58" s="312">
        <v>0</v>
      </c>
      <c r="AN58" s="312">
        <v>0</v>
      </c>
      <c r="AO58" s="312">
        <v>0</v>
      </c>
      <c r="AP58" s="312">
        <v>0</v>
      </c>
      <c r="AQ58" s="312">
        <v>0</v>
      </c>
      <c r="AR58" s="312">
        <v>0</v>
      </c>
      <c r="AS58" s="312">
        <v>0</v>
      </c>
    </row>
    <row r="59" spans="1:45" ht="26.25" customHeight="1">
      <c r="A59" s="317"/>
      <c r="B59" s="113" t="s">
        <v>66</v>
      </c>
      <c r="C59" s="316"/>
      <c r="D59" s="312">
        <v>36</v>
      </c>
      <c r="E59" s="312">
        <v>11</v>
      </c>
      <c r="F59" s="312">
        <v>49</v>
      </c>
      <c r="G59" s="312">
        <v>606</v>
      </c>
      <c r="H59" s="312">
        <v>0</v>
      </c>
      <c r="I59" s="312">
        <v>0</v>
      </c>
      <c r="J59" s="312">
        <v>37</v>
      </c>
      <c r="K59" s="312">
        <v>281</v>
      </c>
      <c r="L59" s="312">
        <v>0</v>
      </c>
      <c r="M59" s="312">
        <v>0</v>
      </c>
      <c r="N59" s="312">
        <v>38</v>
      </c>
      <c r="O59" s="312">
        <v>464</v>
      </c>
      <c r="P59" s="312">
        <v>36</v>
      </c>
      <c r="Q59" s="312">
        <v>12</v>
      </c>
      <c r="R59" s="312">
        <v>285</v>
      </c>
      <c r="S59" s="314">
        <v>0</v>
      </c>
      <c r="T59" s="314">
        <v>0</v>
      </c>
      <c r="U59" s="314">
        <v>0</v>
      </c>
      <c r="V59" s="312">
        <v>1699</v>
      </c>
      <c r="W59" s="312">
        <v>0</v>
      </c>
      <c r="X59" s="312">
        <v>48</v>
      </c>
      <c r="Y59" s="313">
        <v>264</v>
      </c>
      <c r="Z59" s="312">
        <v>934</v>
      </c>
      <c r="AA59" s="312">
        <v>1691</v>
      </c>
      <c r="AB59" s="312">
        <v>871</v>
      </c>
      <c r="AC59" s="312">
        <v>344</v>
      </c>
      <c r="AD59" s="312">
        <v>290</v>
      </c>
      <c r="AE59" s="312">
        <v>0</v>
      </c>
      <c r="AF59" s="312">
        <v>0</v>
      </c>
      <c r="AG59" s="312">
        <v>0</v>
      </c>
      <c r="AH59" s="312">
        <v>0</v>
      </c>
      <c r="AI59" s="312">
        <v>0</v>
      </c>
      <c r="AJ59" s="312">
        <v>0</v>
      </c>
      <c r="AK59" s="312">
        <v>0</v>
      </c>
      <c r="AL59" s="312">
        <v>0</v>
      </c>
      <c r="AM59" s="312">
        <v>0</v>
      </c>
      <c r="AN59" s="312">
        <v>0</v>
      </c>
      <c r="AO59" s="312">
        <v>0</v>
      </c>
      <c r="AP59" s="312">
        <v>0</v>
      </c>
      <c r="AQ59" s="312">
        <v>0</v>
      </c>
      <c r="AR59" s="312">
        <v>0</v>
      </c>
      <c r="AS59" s="312">
        <v>0</v>
      </c>
    </row>
    <row r="60" spans="1:45" ht="26.25" customHeight="1">
      <c r="A60" s="323"/>
      <c r="B60" s="113" t="s">
        <v>65</v>
      </c>
      <c r="C60" s="323"/>
      <c r="D60" s="315">
        <v>0</v>
      </c>
      <c r="E60" s="312">
        <v>0</v>
      </c>
      <c r="F60" s="312">
        <v>72</v>
      </c>
      <c r="G60" s="312">
        <v>1485</v>
      </c>
      <c r="H60" s="312">
        <v>34</v>
      </c>
      <c r="I60" s="312">
        <v>479</v>
      </c>
      <c r="J60" s="312">
        <v>40</v>
      </c>
      <c r="K60" s="312">
        <v>704</v>
      </c>
      <c r="L60" s="312">
        <v>9</v>
      </c>
      <c r="M60" s="312">
        <v>79</v>
      </c>
      <c r="N60" s="312">
        <v>180</v>
      </c>
      <c r="O60" s="312">
        <v>3436</v>
      </c>
      <c r="P60" s="312">
        <v>48</v>
      </c>
      <c r="Q60" s="312">
        <v>48</v>
      </c>
      <c r="R60" s="312">
        <v>510</v>
      </c>
      <c r="S60" s="312">
        <v>130</v>
      </c>
      <c r="T60" s="312">
        <v>314</v>
      </c>
      <c r="U60" s="312">
        <v>2262</v>
      </c>
      <c r="V60" s="312">
        <v>4367</v>
      </c>
      <c r="W60" s="312">
        <v>0</v>
      </c>
      <c r="X60" s="312">
        <v>161</v>
      </c>
      <c r="Y60" s="313">
        <v>688</v>
      </c>
      <c r="Z60" s="312">
        <v>1818</v>
      </c>
      <c r="AA60" s="312">
        <v>5410</v>
      </c>
      <c r="AB60" s="312">
        <v>2427</v>
      </c>
      <c r="AC60" s="312">
        <v>787</v>
      </c>
      <c r="AD60" s="312">
        <v>724</v>
      </c>
      <c r="AE60" s="312">
        <v>206</v>
      </c>
      <c r="AF60" s="312">
        <v>0</v>
      </c>
      <c r="AG60" s="312">
        <v>0</v>
      </c>
      <c r="AH60" s="312">
        <v>0</v>
      </c>
      <c r="AI60" s="312">
        <v>0</v>
      </c>
      <c r="AJ60" s="312">
        <v>0</v>
      </c>
      <c r="AK60" s="312">
        <v>0</v>
      </c>
      <c r="AL60" s="312">
        <v>0</v>
      </c>
      <c r="AM60" s="312">
        <v>0</v>
      </c>
      <c r="AN60" s="312">
        <v>0</v>
      </c>
      <c r="AO60" s="312">
        <v>0</v>
      </c>
      <c r="AP60" s="312">
        <v>0</v>
      </c>
      <c r="AQ60" s="312">
        <v>0</v>
      </c>
      <c r="AR60" s="312">
        <v>0</v>
      </c>
      <c r="AS60" s="312">
        <v>0</v>
      </c>
    </row>
    <row r="61" spans="1:45" ht="26.25" customHeight="1">
      <c r="A61" s="317"/>
      <c r="B61" s="113"/>
      <c r="C61" s="316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3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  <c r="AR61" s="312"/>
      <c r="AS61" s="312"/>
    </row>
    <row r="62" spans="1:45" ht="26.25" customHeight="1">
      <c r="A62" s="319" t="s">
        <v>64</v>
      </c>
      <c r="B62" s="319"/>
      <c r="C62" s="322"/>
      <c r="D62" s="312">
        <f>SUM(D63:D64)</f>
        <v>0</v>
      </c>
      <c r="E62" s="312">
        <f>SUM(E63:E64)</f>
        <v>0</v>
      </c>
      <c r="F62" s="312">
        <f>SUM(F63:F64)</f>
        <v>443</v>
      </c>
      <c r="G62" s="312">
        <f>SUM(G63:G64)</f>
        <v>21907</v>
      </c>
      <c r="H62" s="312">
        <f>SUM(H63:H64)</f>
        <v>0</v>
      </c>
      <c r="I62" s="312">
        <f>SUM(I63:I64)</f>
        <v>0</v>
      </c>
      <c r="J62" s="312">
        <f>SUM(J63:J64)</f>
        <v>167</v>
      </c>
      <c r="K62" s="312">
        <f>SUM(K63:K64)</f>
        <v>2357</v>
      </c>
      <c r="L62" s="312">
        <f>SUM(L63:L64)</f>
        <v>2</v>
      </c>
      <c r="M62" s="312">
        <f>SUM(M63:M64)</f>
        <v>3</v>
      </c>
      <c r="N62" s="312">
        <f>SUM(N63:N64)</f>
        <v>550</v>
      </c>
      <c r="O62" s="321">
        <f>SUM(O63:O64)</f>
        <v>16085</v>
      </c>
      <c r="P62" s="312">
        <f>SUM(P63:P64)</f>
        <v>43</v>
      </c>
      <c r="Q62" s="312">
        <f>SUM(Q63:Q64)</f>
        <v>18</v>
      </c>
      <c r="R62" s="312">
        <f>SUM(R63:R64)</f>
        <v>425</v>
      </c>
      <c r="S62" s="312">
        <f>SUM(S63:S64)</f>
        <v>8</v>
      </c>
      <c r="T62" s="312">
        <f>SUM(T63:T64)</f>
        <v>111</v>
      </c>
      <c r="U62" s="312">
        <f>SUM(U63:U64)</f>
        <v>111</v>
      </c>
      <c r="V62" s="312">
        <f>SUM(V63:V64)</f>
        <v>37503</v>
      </c>
      <c r="W62" s="312">
        <f>SUM(W63:W64)</f>
        <v>31</v>
      </c>
      <c r="X62" s="312">
        <f>SUM(X63:X64)</f>
        <v>730</v>
      </c>
      <c r="Y62" s="313">
        <f>SUM(Y63:Y64)</f>
        <v>4840</v>
      </c>
      <c r="Z62" s="312">
        <f>SUM(Z63:Z64)</f>
        <v>9363</v>
      </c>
      <c r="AA62" s="312">
        <f>SUM(AA63:AA64)</f>
        <v>36510</v>
      </c>
      <c r="AB62" s="312">
        <f>SUM(AB63:AB64)</f>
        <v>9910</v>
      </c>
      <c r="AC62" s="312">
        <f>SUM(AC63:AC64)</f>
        <v>7421</v>
      </c>
      <c r="AD62" s="312">
        <f>SUM(AD63:AD64)</f>
        <v>3064</v>
      </c>
      <c r="AE62" s="312">
        <f>SUM(AE63:AE64)</f>
        <v>215</v>
      </c>
      <c r="AF62" s="312">
        <f>SUM(AF63:AF64)</f>
        <v>0</v>
      </c>
      <c r="AG62" s="312">
        <f>SUM(AG63:AG64)</f>
        <v>0</v>
      </c>
      <c r="AH62" s="312">
        <f>SUM(AH63:AH64)</f>
        <v>0</v>
      </c>
      <c r="AI62" s="312">
        <f>SUM(AI63:AI64)</f>
        <v>0</v>
      </c>
      <c r="AJ62" s="312">
        <f>SUM(AJ63:AJ64)</f>
        <v>0</v>
      </c>
      <c r="AK62" s="312">
        <f>SUM(AK63:AK64)</f>
        <v>0</v>
      </c>
      <c r="AL62" s="312">
        <f>SUM(AL63:AL64)</f>
        <v>0</v>
      </c>
      <c r="AM62" s="312">
        <f>SUM(AM63:AM64)</f>
        <v>0</v>
      </c>
      <c r="AN62" s="312">
        <f>SUM(AN63:AN64)</f>
        <v>0</v>
      </c>
      <c r="AO62" s="312">
        <f>SUM(AO63:AO64)</f>
        <v>0</v>
      </c>
      <c r="AP62" s="312">
        <f>SUM(AP63:AP64)</f>
        <v>0</v>
      </c>
      <c r="AQ62" s="312">
        <f>SUM(AQ63:AQ64)</f>
        <v>0</v>
      </c>
      <c r="AR62" s="312">
        <f>SUM(AR63:AR64)</f>
        <v>0</v>
      </c>
      <c r="AS62" s="312">
        <f>SUM(AS63:AS64)</f>
        <v>0</v>
      </c>
    </row>
    <row r="63" spans="1:45" ht="26.25" customHeight="1">
      <c r="A63" s="317"/>
      <c r="B63" s="113" t="s">
        <v>63</v>
      </c>
      <c r="C63" s="316"/>
      <c r="D63" s="312">
        <v>0</v>
      </c>
      <c r="E63" s="312">
        <v>0</v>
      </c>
      <c r="F63" s="312">
        <v>422</v>
      </c>
      <c r="G63" s="312">
        <v>20754</v>
      </c>
      <c r="H63" s="312">
        <v>0</v>
      </c>
      <c r="I63" s="312">
        <v>0</v>
      </c>
      <c r="J63" s="312">
        <v>103</v>
      </c>
      <c r="K63" s="312">
        <v>1634</v>
      </c>
      <c r="L63" s="312">
        <v>0</v>
      </c>
      <c r="M63" s="312">
        <v>0</v>
      </c>
      <c r="N63" s="312">
        <v>435</v>
      </c>
      <c r="O63" s="312">
        <v>15743</v>
      </c>
      <c r="P63" s="314">
        <v>43</v>
      </c>
      <c r="Q63" s="314">
        <v>18</v>
      </c>
      <c r="R63" s="314">
        <v>425</v>
      </c>
      <c r="S63" s="314">
        <v>0</v>
      </c>
      <c r="T63" s="314">
        <v>0</v>
      </c>
      <c r="U63" s="314">
        <v>0</v>
      </c>
      <c r="V63" s="312">
        <v>32613</v>
      </c>
      <c r="W63" s="312">
        <v>31</v>
      </c>
      <c r="X63" s="312">
        <v>596</v>
      </c>
      <c r="Y63" s="313">
        <v>3847</v>
      </c>
      <c r="Z63" s="312">
        <v>8545</v>
      </c>
      <c r="AA63" s="312">
        <v>32508</v>
      </c>
      <c r="AB63" s="312">
        <v>8717</v>
      </c>
      <c r="AC63" s="312">
        <v>6474</v>
      </c>
      <c r="AD63" s="312">
        <v>2529</v>
      </c>
      <c r="AE63" s="312">
        <v>215</v>
      </c>
      <c r="AF63" s="312">
        <v>0</v>
      </c>
      <c r="AG63" s="312">
        <v>0</v>
      </c>
      <c r="AH63" s="312">
        <v>0</v>
      </c>
      <c r="AI63" s="312">
        <v>0</v>
      </c>
      <c r="AJ63" s="312">
        <v>0</v>
      </c>
      <c r="AK63" s="312">
        <v>0</v>
      </c>
      <c r="AL63" s="312">
        <v>0</v>
      </c>
      <c r="AM63" s="312">
        <v>0</v>
      </c>
      <c r="AN63" s="312">
        <v>0</v>
      </c>
      <c r="AO63" s="312">
        <v>0</v>
      </c>
      <c r="AP63" s="312">
        <v>0</v>
      </c>
      <c r="AQ63" s="312">
        <v>0</v>
      </c>
      <c r="AR63" s="312">
        <v>0</v>
      </c>
      <c r="AS63" s="312">
        <v>0</v>
      </c>
    </row>
    <row r="64" spans="1:45" ht="26.25" customHeight="1">
      <c r="A64" s="317"/>
      <c r="B64" s="113" t="s">
        <v>62</v>
      </c>
      <c r="C64" s="316"/>
      <c r="D64" s="312">
        <v>0</v>
      </c>
      <c r="E64" s="312">
        <v>0</v>
      </c>
      <c r="F64" s="312">
        <v>21</v>
      </c>
      <c r="G64" s="312">
        <v>1153</v>
      </c>
      <c r="H64" s="312">
        <v>0</v>
      </c>
      <c r="I64" s="312">
        <v>0</v>
      </c>
      <c r="J64" s="312">
        <v>64</v>
      </c>
      <c r="K64" s="312">
        <v>723</v>
      </c>
      <c r="L64" s="312">
        <v>2</v>
      </c>
      <c r="M64" s="312">
        <v>3</v>
      </c>
      <c r="N64" s="312">
        <v>115</v>
      </c>
      <c r="O64" s="312">
        <v>342</v>
      </c>
      <c r="P64" s="314">
        <v>0</v>
      </c>
      <c r="Q64" s="314">
        <v>0</v>
      </c>
      <c r="R64" s="314">
        <v>0</v>
      </c>
      <c r="S64" s="312">
        <v>8</v>
      </c>
      <c r="T64" s="312">
        <v>111</v>
      </c>
      <c r="U64" s="312">
        <v>111</v>
      </c>
      <c r="V64" s="312">
        <v>4890</v>
      </c>
      <c r="W64" s="312">
        <v>0</v>
      </c>
      <c r="X64" s="312">
        <v>134</v>
      </c>
      <c r="Y64" s="313">
        <v>993</v>
      </c>
      <c r="Z64" s="312">
        <v>818</v>
      </c>
      <c r="AA64" s="312">
        <v>4002</v>
      </c>
      <c r="AB64" s="312">
        <v>1193</v>
      </c>
      <c r="AC64" s="312">
        <v>947</v>
      </c>
      <c r="AD64" s="312">
        <v>535</v>
      </c>
      <c r="AE64" s="312">
        <v>0</v>
      </c>
      <c r="AF64" s="312">
        <v>0</v>
      </c>
      <c r="AG64" s="312">
        <v>0</v>
      </c>
      <c r="AH64" s="312">
        <v>0</v>
      </c>
      <c r="AI64" s="312">
        <v>0</v>
      </c>
      <c r="AJ64" s="312">
        <v>0</v>
      </c>
      <c r="AK64" s="312">
        <v>0</v>
      </c>
      <c r="AL64" s="312">
        <v>0</v>
      </c>
      <c r="AM64" s="312">
        <v>0</v>
      </c>
      <c r="AN64" s="312">
        <v>0</v>
      </c>
      <c r="AO64" s="312">
        <v>0</v>
      </c>
      <c r="AP64" s="312">
        <v>0</v>
      </c>
      <c r="AQ64" s="312">
        <v>0</v>
      </c>
      <c r="AR64" s="312">
        <v>0</v>
      </c>
      <c r="AS64" s="312">
        <v>0</v>
      </c>
    </row>
    <row r="65" spans="1:45" ht="26.25" customHeight="1">
      <c r="A65" s="317"/>
      <c r="B65" s="113"/>
      <c r="C65" s="316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3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2"/>
      <c r="AM65" s="312"/>
      <c r="AN65" s="312"/>
      <c r="AO65" s="312"/>
      <c r="AP65" s="312"/>
      <c r="AQ65" s="312"/>
      <c r="AR65" s="312"/>
      <c r="AS65" s="312"/>
    </row>
    <row r="66" spans="1:45" ht="26.25" customHeight="1">
      <c r="A66" s="319" t="s">
        <v>61</v>
      </c>
      <c r="B66" s="319"/>
      <c r="C66" s="322"/>
      <c r="D66" s="312">
        <f>SUM(D67:D68)</f>
        <v>67</v>
      </c>
      <c r="E66" s="312">
        <f>SUM(E67:E68)</f>
        <v>19</v>
      </c>
      <c r="F66" s="312">
        <f>SUM(F67:F68)</f>
        <v>385</v>
      </c>
      <c r="G66" s="312">
        <f>SUM(G67:G68)</f>
        <v>11293</v>
      </c>
      <c r="H66" s="312">
        <f>SUM(H67:H68)</f>
        <v>0</v>
      </c>
      <c r="I66" s="312">
        <f>SUM(I67:I68)</f>
        <v>0</v>
      </c>
      <c r="J66" s="312">
        <f>SUM(J67:J68)</f>
        <v>323</v>
      </c>
      <c r="K66" s="312">
        <f>SUM(K67:K68)</f>
        <v>6161</v>
      </c>
      <c r="L66" s="312">
        <f>SUM(L67:L68)</f>
        <v>0</v>
      </c>
      <c r="M66" s="312">
        <f>SUM(M67:M68)</f>
        <v>0</v>
      </c>
      <c r="N66" s="312">
        <f>SUM(N67:N68)</f>
        <v>455</v>
      </c>
      <c r="O66" s="321">
        <f>SUM(O67:O68)</f>
        <v>5185</v>
      </c>
      <c r="P66" s="312">
        <f>SUM(P67:P68)</f>
        <v>116</v>
      </c>
      <c r="Q66" s="312">
        <f>SUM(Q67:Q68)</f>
        <v>80</v>
      </c>
      <c r="R66" s="312">
        <f>SUM(R67:R68)</f>
        <v>1272</v>
      </c>
      <c r="S66" s="312">
        <f>SUM(S67:S68)</f>
        <v>51</v>
      </c>
      <c r="T66" s="312">
        <f>SUM(T67:T68)</f>
        <v>199</v>
      </c>
      <c r="U66" s="312">
        <f>SUM(U67:U68)</f>
        <v>905</v>
      </c>
      <c r="V66" s="312">
        <f>SUM(V67:V68)</f>
        <v>32649</v>
      </c>
      <c r="W66" s="312">
        <f>SUM(W67:W68)</f>
        <v>89</v>
      </c>
      <c r="X66" s="312">
        <f>SUM(X67:X68)</f>
        <v>188</v>
      </c>
      <c r="Y66" s="313">
        <f>SUM(Y67:Y68)</f>
        <v>4578</v>
      </c>
      <c r="Z66" s="312">
        <f>SUM(Z67:Z68)</f>
        <v>7816</v>
      </c>
      <c r="AA66" s="312">
        <f>SUM(AA67:AA68)</f>
        <v>7521</v>
      </c>
      <c r="AB66" s="312">
        <f>SUM(AB67:AB68)</f>
        <v>6969</v>
      </c>
      <c r="AC66" s="312">
        <f>SUM(AC67:AC68)</f>
        <v>7775</v>
      </c>
      <c r="AD66" s="312">
        <f>SUM(AD67:AD68)</f>
        <v>3612</v>
      </c>
      <c r="AE66" s="312">
        <f>SUM(AE67:AE68)</f>
        <v>0</v>
      </c>
      <c r="AF66" s="312">
        <f>SUM(AF67:AF68)</f>
        <v>0</v>
      </c>
      <c r="AG66" s="312">
        <f>SUM(AG67:AG68)</f>
        <v>0</v>
      </c>
      <c r="AH66" s="312">
        <f>SUM(AH67:AH68)</f>
        <v>0</v>
      </c>
      <c r="AI66" s="312">
        <f>SUM(AI67:AI68)</f>
        <v>0</v>
      </c>
      <c r="AJ66" s="312">
        <f>SUM(AJ67:AJ68)</f>
        <v>0</v>
      </c>
      <c r="AK66" s="312">
        <f>SUM(AK67:AK68)</f>
        <v>0</v>
      </c>
      <c r="AL66" s="312">
        <f>SUM(AL67:AL68)</f>
        <v>0</v>
      </c>
      <c r="AM66" s="312">
        <f>SUM(AM67:AM68)</f>
        <v>0</v>
      </c>
      <c r="AN66" s="312">
        <f>SUM(AN67:AN68)</f>
        <v>0</v>
      </c>
      <c r="AO66" s="312">
        <f>SUM(AO67:AO68)</f>
        <v>0</v>
      </c>
      <c r="AP66" s="312">
        <f>SUM(AP67:AP68)</f>
        <v>0</v>
      </c>
      <c r="AQ66" s="312">
        <f>SUM(AQ67:AQ68)</f>
        <v>0</v>
      </c>
      <c r="AR66" s="312">
        <f>SUM(AR67:AR68)</f>
        <v>0</v>
      </c>
      <c r="AS66" s="312">
        <f>SUM(AS67:AS68)</f>
        <v>0</v>
      </c>
    </row>
    <row r="67" spans="1:45" ht="26.25" customHeight="1">
      <c r="A67" s="317"/>
      <c r="B67" s="113" t="s">
        <v>60</v>
      </c>
      <c r="C67" s="316"/>
      <c r="D67" s="312">
        <v>67</v>
      </c>
      <c r="E67" s="312">
        <v>19</v>
      </c>
      <c r="F67" s="312">
        <v>237</v>
      </c>
      <c r="G67" s="312">
        <v>8070</v>
      </c>
      <c r="H67" s="312">
        <v>0</v>
      </c>
      <c r="I67" s="312">
        <v>0</v>
      </c>
      <c r="J67" s="312">
        <v>197</v>
      </c>
      <c r="K67" s="312">
        <v>3006</v>
      </c>
      <c r="L67" s="312">
        <v>0</v>
      </c>
      <c r="M67" s="312">
        <v>0</v>
      </c>
      <c r="N67" s="312">
        <v>241</v>
      </c>
      <c r="O67" s="312">
        <v>3917</v>
      </c>
      <c r="P67" s="314">
        <v>48</v>
      </c>
      <c r="Q67" s="314">
        <v>43</v>
      </c>
      <c r="R67" s="314">
        <v>615</v>
      </c>
      <c r="S67" s="314">
        <v>0</v>
      </c>
      <c r="T67" s="314">
        <v>0</v>
      </c>
      <c r="U67" s="314">
        <v>0</v>
      </c>
      <c r="V67" s="312">
        <v>23508</v>
      </c>
      <c r="W67" s="312">
        <v>89</v>
      </c>
      <c r="X67" s="312">
        <v>70</v>
      </c>
      <c r="Y67" s="313">
        <v>2919</v>
      </c>
      <c r="Z67" s="312">
        <v>4200</v>
      </c>
      <c r="AA67" s="312">
        <v>2248</v>
      </c>
      <c r="AB67" s="312">
        <v>3851</v>
      </c>
      <c r="AC67" s="312">
        <v>4908</v>
      </c>
      <c r="AD67" s="312">
        <v>1211</v>
      </c>
      <c r="AE67" s="312">
        <v>0</v>
      </c>
      <c r="AF67" s="312">
        <v>0</v>
      </c>
      <c r="AG67" s="312">
        <v>0</v>
      </c>
      <c r="AH67" s="312">
        <v>0</v>
      </c>
      <c r="AI67" s="312">
        <v>0</v>
      </c>
      <c r="AJ67" s="312">
        <v>0</v>
      </c>
      <c r="AK67" s="312">
        <v>0</v>
      </c>
      <c r="AL67" s="312">
        <v>0</v>
      </c>
      <c r="AM67" s="312">
        <v>0</v>
      </c>
      <c r="AN67" s="312">
        <v>0</v>
      </c>
      <c r="AO67" s="312">
        <v>0</v>
      </c>
      <c r="AP67" s="312">
        <v>0</v>
      </c>
      <c r="AQ67" s="312">
        <v>0</v>
      </c>
      <c r="AR67" s="312">
        <v>0</v>
      </c>
      <c r="AS67" s="312">
        <v>0</v>
      </c>
    </row>
    <row r="68" spans="1:45" ht="26.25" customHeight="1">
      <c r="A68" s="317"/>
      <c r="B68" s="113" t="s">
        <v>59</v>
      </c>
      <c r="C68" s="316"/>
      <c r="D68" s="315">
        <v>0</v>
      </c>
      <c r="E68" s="312">
        <v>0</v>
      </c>
      <c r="F68" s="312">
        <v>148</v>
      </c>
      <c r="G68" s="312">
        <v>3223</v>
      </c>
      <c r="H68" s="312">
        <v>0</v>
      </c>
      <c r="I68" s="312">
        <v>0</v>
      </c>
      <c r="J68" s="312">
        <v>126</v>
      </c>
      <c r="K68" s="312">
        <v>3155</v>
      </c>
      <c r="L68" s="312">
        <v>0</v>
      </c>
      <c r="M68" s="312">
        <v>0</v>
      </c>
      <c r="N68" s="312">
        <v>214</v>
      </c>
      <c r="O68" s="312">
        <v>1268</v>
      </c>
      <c r="P68" s="312">
        <v>68</v>
      </c>
      <c r="Q68" s="312">
        <v>37</v>
      </c>
      <c r="R68" s="312">
        <v>657</v>
      </c>
      <c r="S68" s="312">
        <v>51</v>
      </c>
      <c r="T68" s="312">
        <v>199</v>
      </c>
      <c r="U68" s="312">
        <v>905</v>
      </c>
      <c r="V68" s="312">
        <v>9141</v>
      </c>
      <c r="W68" s="312">
        <v>0</v>
      </c>
      <c r="X68" s="312">
        <v>118</v>
      </c>
      <c r="Y68" s="313">
        <v>1659</v>
      </c>
      <c r="Z68" s="312">
        <v>3616</v>
      </c>
      <c r="AA68" s="312">
        <v>5273</v>
      </c>
      <c r="AB68" s="312">
        <v>3118</v>
      </c>
      <c r="AC68" s="312">
        <v>2867</v>
      </c>
      <c r="AD68" s="312">
        <v>2401</v>
      </c>
      <c r="AE68" s="312">
        <v>0</v>
      </c>
      <c r="AF68" s="312">
        <v>0</v>
      </c>
      <c r="AG68" s="312">
        <v>0</v>
      </c>
      <c r="AH68" s="312">
        <v>0</v>
      </c>
      <c r="AI68" s="312">
        <v>0</v>
      </c>
      <c r="AJ68" s="312">
        <v>0</v>
      </c>
      <c r="AK68" s="312">
        <v>0</v>
      </c>
      <c r="AL68" s="312">
        <v>0</v>
      </c>
      <c r="AM68" s="312">
        <v>0</v>
      </c>
      <c r="AN68" s="312">
        <v>0</v>
      </c>
      <c r="AO68" s="312">
        <v>0</v>
      </c>
      <c r="AP68" s="312">
        <v>0</v>
      </c>
      <c r="AQ68" s="312">
        <v>0</v>
      </c>
      <c r="AR68" s="312">
        <v>0</v>
      </c>
      <c r="AS68" s="312">
        <v>0</v>
      </c>
    </row>
    <row r="69" spans="1:45" ht="26.25" customHeight="1">
      <c r="A69" s="317"/>
      <c r="B69" s="113"/>
      <c r="C69" s="316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3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312"/>
      <c r="AQ69" s="312"/>
      <c r="AR69" s="312"/>
      <c r="AS69" s="312"/>
    </row>
    <row r="70" spans="1:45" ht="26.25" customHeight="1">
      <c r="A70" s="317"/>
      <c r="B70" s="113"/>
      <c r="C70" s="316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3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  <c r="AO70" s="312"/>
      <c r="AP70" s="312"/>
      <c r="AQ70" s="312"/>
      <c r="AR70" s="312"/>
      <c r="AS70" s="312"/>
    </row>
    <row r="71" spans="1:45" ht="26.25" customHeight="1">
      <c r="A71" s="319" t="s">
        <v>58</v>
      </c>
      <c r="B71" s="319"/>
      <c r="C71" s="318"/>
      <c r="D71" s="315">
        <f>SUM(D72:D72)</f>
        <v>0</v>
      </c>
      <c r="E71" s="312">
        <f>SUM(E72:E72)</f>
        <v>0</v>
      </c>
      <c r="F71" s="312">
        <f>SUM(F72:F72)</f>
        <v>274</v>
      </c>
      <c r="G71" s="312">
        <f>SUM(G72:G72)</f>
        <v>8876</v>
      </c>
      <c r="H71" s="312">
        <f>SUM(H72:H72)</f>
        <v>0</v>
      </c>
      <c r="I71" s="312">
        <f>SUM(I72:I72)</f>
        <v>0</v>
      </c>
      <c r="J71" s="312">
        <f>SUM(J72:J72)</f>
        <v>25</v>
      </c>
      <c r="K71" s="312">
        <f>SUM(K72:K72)</f>
        <v>61</v>
      </c>
      <c r="L71" s="312">
        <f>SUM(L72:L72)</f>
        <v>0</v>
      </c>
      <c r="M71" s="312">
        <f>SUM(M72:M72)</f>
        <v>0</v>
      </c>
      <c r="N71" s="312">
        <f>SUM(N72:N72)</f>
        <v>182</v>
      </c>
      <c r="O71" s="312">
        <f>SUM(O72:O72)</f>
        <v>2224</v>
      </c>
      <c r="P71" s="312">
        <f>SUM(P72:P72)</f>
        <v>36</v>
      </c>
      <c r="Q71" s="312">
        <f>SUM(Q72:Q72)</f>
        <v>12</v>
      </c>
      <c r="R71" s="312">
        <f>SUM(R72:R72)</f>
        <v>140</v>
      </c>
      <c r="S71" s="312">
        <f>SUM(S72:S72)</f>
        <v>105</v>
      </c>
      <c r="T71" s="312">
        <f>SUM(T72:T72)</f>
        <v>377</v>
      </c>
      <c r="U71" s="312">
        <f>SUM(U72:U72)</f>
        <v>1142</v>
      </c>
      <c r="V71" s="312">
        <f>SUM(V72:V72)</f>
        <v>21522</v>
      </c>
      <c r="W71" s="312">
        <f>SUM(W72:W72)</f>
        <v>19</v>
      </c>
      <c r="X71" s="312">
        <f>SUM(X72:X72)</f>
        <v>609</v>
      </c>
      <c r="Y71" s="313">
        <f>SUM(Y72:Y72)</f>
        <v>2793</v>
      </c>
      <c r="Z71" s="312">
        <f>SUM(Z72:Z72)</f>
        <v>8397</v>
      </c>
      <c r="AA71" s="312">
        <f>SUM(AA72:AA72)</f>
        <v>0</v>
      </c>
      <c r="AB71" s="312">
        <f>SUM(AB72:AB72)</f>
        <v>9988</v>
      </c>
      <c r="AC71" s="312">
        <f>SUM(AC72:AC72)</f>
        <v>7360</v>
      </c>
      <c r="AD71" s="312">
        <f>SUM(AD72:AD72)</f>
        <v>4859</v>
      </c>
      <c r="AE71" s="312">
        <f>SUM(AE72:AE72)</f>
        <v>0</v>
      </c>
      <c r="AF71" s="312">
        <f>SUM(AF72:AF72)</f>
        <v>1043</v>
      </c>
      <c r="AG71" s="312">
        <f>SUM(AG72:AG72)</f>
        <v>1412</v>
      </c>
      <c r="AH71" s="312">
        <f>SUM(AH72:AH72)</f>
        <v>0</v>
      </c>
      <c r="AI71" s="312">
        <f>SUM(AI72:AI72)</f>
        <v>0</v>
      </c>
      <c r="AJ71" s="312">
        <f>SUM(AJ72:AJ72)</f>
        <v>250</v>
      </c>
      <c r="AK71" s="312">
        <f>SUM(AK72:AK72)</f>
        <v>275</v>
      </c>
      <c r="AL71" s="312">
        <f>SUM(AL72:AL72)</f>
        <v>123</v>
      </c>
      <c r="AM71" s="312">
        <f>SUM(AM72:AM72)</f>
        <v>179</v>
      </c>
      <c r="AN71" s="312">
        <f>SUM(AN72:AN72)</f>
        <v>523</v>
      </c>
      <c r="AO71" s="312">
        <f>SUM(AO72:AO72)</f>
        <v>868</v>
      </c>
      <c r="AP71" s="312">
        <f>SUM(AP72:AP72)</f>
        <v>97</v>
      </c>
      <c r="AQ71" s="312">
        <f>SUM(AQ72:AQ72)</f>
        <v>154</v>
      </c>
      <c r="AR71" s="312">
        <f>SUM(AR72:AR72)</f>
        <v>545</v>
      </c>
      <c r="AS71" s="312">
        <f>SUM(AS72:AS72)</f>
        <v>645</v>
      </c>
    </row>
    <row r="72" spans="1:45" ht="26.25" customHeight="1">
      <c r="A72" s="317"/>
      <c r="B72" s="113" t="s">
        <v>57</v>
      </c>
      <c r="C72" s="316"/>
      <c r="D72" s="315">
        <v>0</v>
      </c>
      <c r="E72" s="312">
        <v>0</v>
      </c>
      <c r="F72" s="312">
        <v>274</v>
      </c>
      <c r="G72" s="312">
        <v>8876</v>
      </c>
      <c r="H72" s="312">
        <v>0</v>
      </c>
      <c r="I72" s="312">
        <v>0</v>
      </c>
      <c r="J72" s="312">
        <v>25</v>
      </c>
      <c r="K72" s="312">
        <v>61</v>
      </c>
      <c r="L72" s="312">
        <v>0</v>
      </c>
      <c r="M72" s="312">
        <v>0</v>
      </c>
      <c r="N72" s="320">
        <v>182</v>
      </c>
      <c r="O72" s="320">
        <v>2224</v>
      </c>
      <c r="P72" s="314">
        <v>36</v>
      </c>
      <c r="Q72" s="314">
        <v>12</v>
      </c>
      <c r="R72" s="314">
        <v>140</v>
      </c>
      <c r="S72" s="314">
        <v>105</v>
      </c>
      <c r="T72" s="314">
        <v>377</v>
      </c>
      <c r="U72" s="314">
        <v>1142</v>
      </c>
      <c r="V72" s="312">
        <v>21522</v>
      </c>
      <c r="W72" s="312">
        <v>19</v>
      </c>
      <c r="X72" s="312">
        <v>609</v>
      </c>
      <c r="Y72" s="313">
        <v>2793</v>
      </c>
      <c r="Z72" s="312">
        <v>8397</v>
      </c>
      <c r="AA72" s="312">
        <v>0</v>
      </c>
      <c r="AB72" s="312">
        <v>9988</v>
      </c>
      <c r="AC72" s="312">
        <v>7360</v>
      </c>
      <c r="AD72" s="312">
        <v>4859</v>
      </c>
      <c r="AE72" s="312">
        <v>0</v>
      </c>
      <c r="AF72" s="312">
        <v>1043</v>
      </c>
      <c r="AG72" s="312">
        <v>1412</v>
      </c>
      <c r="AH72" s="312">
        <v>0</v>
      </c>
      <c r="AI72" s="312">
        <v>0</v>
      </c>
      <c r="AJ72" s="312">
        <v>250</v>
      </c>
      <c r="AK72" s="312">
        <v>275</v>
      </c>
      <c r="AL72" s="312">
        <v>123</v>
      </c>
      <c r="AM72" s="312">
        <v>179</v>
      </c>
      <c r="AN72" s="312">
        <v>523</v>
      </c>
      <c r="AO72" s="312">
        <v>868</v>
      </c>
      <c r="AP72" s="312">
        <v>97</v>
      </c>
      <c r="AQ72" s="312">
        <v>154</v>
      </c>
      <c r="AR72" s="312">
        <v>545</v>
      </c>
      <c r="AS72" s="312">
        <v>645</v>
      </c>
    </row>
    <row r="73" spans="1:45" ht="26.25" customHeight="1">
      <c r="A73" s="317"/>
      <c r="B73" s="113"/>
      <c r="C73" s="316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3"/>
      <c r="Z73" s="312"/>
      <c r="AA73" s="312"/>
      <c r="AB73" s="312"/>
      <c r="AC73" s="312"/>
      <c r="AD73" s="312"/>
      <c r="AE73" s="312"/>
      <c r="AF73" s="312"/>
      <c r="AG73" s="312"/>
      <c r="AH73" s="312"/>
      <c r="AI73" s="312"/>
      <c r="AJ73" s="312"/>
      <c r="AK73" s="312"/>
      <c r="AL73" s="312"/>
      <c r="AM73" s="312"/>
      <c r="AN73" s="312"/>
      <c r="AO73" s="312"/>
      <c r="AP73" s="312"/>
      <c r="AQ73" s="312"/>
      <c r="AR73" s="312"/>
      <c r="AS73" s="312"/>
    </row>
    <row r="74" spans="1:45" ht="26.25" customHeight="1">
      <c r="A74" s="319" t="s">
        <v>56</v>
      </c>
      <c r="B74" s="319"/>
      <c r="C74" s="318"/>
      <c r="D74" s="315">
        <f>SUM(D75:D80)</f>
        <v>283</v>
      </c>
      <c r="E74" s="312">
        <f>SUM(E75:E80)</f>
        <v>63</v>
      </c>
      <c r="F74" s="312">
        <f>SUM(F75:F80)</f>
        <v>516</v>
      </c>
      <c r="G74" s="312">
        <f>SUM(G75:G80)</f>
        <v>13349</v>
      </c>
      <c r="H74" s="312">
        <f>SUM(H75:H80)</f>
        <v>1</v>
      </c>
      <c r="I74" s="312">
        <f>SUM(I75:I80)</f>
        <v>20</v>
      </c>
      <c r="J74" s="312">
        <f>SUM(J75:J80)</f>
        <v>313</v>
      </c>
      <c r="K74" s="312">
        <f>SUM(K75:K80)</f>
        <v>5284</v>
      </c>
      <c r="L74" s="312">
        <f>SUM(L75:L80)</f>
        <v>2</v>
      </c>
      <c r="M74" s="312">
        <f>SUM(M75:M80)</f>
        <v>10</v>
      </c>
      <c r="N74" s="312">
        <f>SUM(N75:N80)</f>
        <v>1049</v>
      </c>
      <c r="O74" s="312">
        <f>SUM(O75:O80)</f>
        <v>4876</v>
      </c>
      <c r="P74" s="312">
        <f>SUM(P75:P80)</f>
        <v>176</v>
      </c>
      <c r="Q74" s="312">
        <f>SUM(Q75:Q80)</f>
        <v>66</v>
      </c>
      <c r="R74" s="312">
        <f>SUM(R75:R80)</f>
        <v>1906</v>
      </c>
      <c r="S74" s="312">
        <f>SUM(S75:S80)</f>
        <v>24</v>
      </c>
      <c r="T74" s="312">
        <f>SUM(T75:T80)</f>
        <v>26</v>
      </c>
      <c r="U74" s="312">
        <f>SUM(U75:U80)</f>
        <v>366</v>
      </c>
      <c r="V74" s="312">
        <f>SUM(V75:V80)</f>
        <v>28285</v>
      </c>
      <c r="W74" s="312">
        <f>SUM(W75:W80)</f>
        <v>378</v>
      </c>
      <c r="X74" s="312">
        <f>SUM(X75:X80)</f>
        <v>1854</v>
      </c>
      <c r="Y74" s="313">
        <f>SUM(Y75:Y80)</f>
        <v>3882</v>
      </c>
      <c r="Z74" s="312">
        <f>SUM(Z75:Z80)</f>
        <v>7899</v>
      </c>
      <c r="AA74" s="312">
        <f>SUM(AA75:AA80)</f>
        <v>27837</v>
      </c>
      <c r="AB74" s="312">
        <f>SUM(AB75:AB80)</f>
        <v>9431</v>
      </c>
      <c r="AC74" s="312">
        <f>SUM(AC75:AC80)</f>
        <v>5048</v>
      </c>
      <c r="AD74" s="312">
        <f>SUM(AD75:AD80)</f>
        <v>4880</v>
      </c>
      <c r="AE74" s="312">
        <f>SUM(AE75:AE80)</f>
        <v>28</v>
      </c>
      <c r="AF74" s="312">
        <f>SUM(AF75:AF80)</f>
        <v>1231</v>
      </c>
      <c r="AG74" s="312">
        <f>SUM(AG75:AG80)</f>
        <v>1676</v>
      </c>
      <c r="AH74" s="312">
        <f>SUM(AH75:AH80)</f>
        <v>12</v>
      </c>
      <c r="AI74" s="312">
        <f>SUM(AI75:AI80)</f>
        <v>19</v>
      </c>
      <c r="AJ74" s="312">
        <f>SUM(AJ75:AJ80)</f>
        <v>447</v>
      </c>
      <c r="AK74" s="312">
        <f>SUM(AK75:AK80)</f>
        <v>746</v>
      </c>
      <c r="AL74" s="312">
        <f>SUM(AL75:AL80)</f>
        <v>37</v>
      </c>
      <c r="AM74" s="312">
        <f>SUM(AM75:AM80)</f>
        <v>74</v>
      </c>
      <c r="AN74" s="312">
        <f>SUM(AN75:AN80)</f>
        <v>46</v>
      </c>
      <c r="AO74" s="312">
        <f>SUM(AO75:AO80)</f>
        <v>109</v>
      </c>
      <c r="AP74" s="312">
        <f>SUM(AP75:AP80)</f>
        <v>30</v>
      </c>
      <c r="AQ74" s="312">
        <f>SUM(AQ75:AQ80)</f>
        <v>158</v>
      </c>
      <c r="AR74" s="312">
        <f>SUM(AR75:AR80)</f>
        <v>398</v>
      </c>
      <c r="AS74" s="312">
        <f>SUM(AS75:AS80)</f>
        <v>501</v>
      </c>
    </row>
    <row r="75" spans="1:45" ht="26.25" customHeight="1">
      <c r="A75" s="317"/>
      <c r="B75" s="113" t="s">
        <v>55</v>
      </c>
      <c r="C75" s="316"/>
      <c r="D75" s="315">
        <v>49</v>
      </c>
      <c r="E75" s="312">
        <v>13</v>
      </c>
      <c r="F75" s="312">
        <v>167</v>
      </c>
      <c r="G75" s="312">
        <v>4370</v>
      </c>
      <c r="H75" s="312">
        <v>0</v>
      </c>
      <c r="I75" s="312">
        <v>0</v>
      </c>
      <c r="J75" s="312">
        <v>111</v>
      </c>
      <c r="K75" s="312">
        <v>2342</v>
      </c>
      <c r="L75" s="312">
        <v>0</v>
      </c>
      <c r="M75" s="312">
        <v>0</v>
      </c>
      <c r="N75" s="312">
        <v>471</v>
      </c>
      <c r="O75" s="312">
        <v>1392</v>
      </c>
      <c r="P75" s="314">
        <v>89</v>
      </c>
      <c r="Q75" s="314">
        <v>37</v>
      </c>
      <c r="R75" s="314">
        <v>1229</v>
      </c>
      <c r="S75" s="312">
        <v>0</v>
      </c>
      <c r="T75" s="312">
        <v>0</v>
      </c>
      <c r="U75" s="312">
        <v>0</v>
      </c>
      <c r="V75" s="312">
        <v>10312</v>
      </c>
      <c r="W75" s="312">
        <v>48</v>
      </c>
      <c r="X75" s="312">
        <v>622</v>
      </c>
      <c r="Y75" s="313">
        <v>1538</v>
      </c>
      <c r="Z75" s="312">
        <v>3048</v>
      </c>
      <c r="AA75" s="312">
        <v>7863</v>
      </c>
      <c r="AB75" s="312">
        <v>2654</v>
      </c>
      <c r="AC75" s="312">
        <v>1558</v>
      </c>
      <c r="AD75" s="312">
        <v>1454</v>
      </c>
      <c r="AE75" s="312">
        <v>18</v>
      </c>
      <c r="AF75" s="312">
        <v>255</v>
      </c>
      <c r="AG75" s="312">
        <v>284</v>
      </c>
      <c r="AH75" s="312">
        <v>3</v>
      </c>
      <c r="AI75" s="312">
        <v>8</v>
      </c>
      <c r="AJ75" s="312">
        <v>235</v>
      </c>
      <c r="AK75" s="312">
        <v>339</v>
      </c>
      <c r="AL75" s="312">
        <v>16</v>
      </c>
      <c r="AM75" s="312">
        <v>41</v>
      </c>
      <c r="AN75" s="312">
        <v>25</v>
      </c>
      <c r="AO75" s="312">
        <v>42</v>
      </c>
      <c r="AP75" s="312">
        <v>7</v>
      </c>
      <c r="AQ75" s="312">
        <v>8</v>
      </c>
      <c r="AR75" s="312">
        <v>32</v>
      </c>
      <c r="AS75" s="312">
        <v>52</v>
      </c>
    </row>
    <row r="76" spans="1:45" ht="26.25" customHeight="1">
      <c r="A76" s="317"/>
      <c r="B76" s="113" t="s">
        <v>54</v>
      </c>
      <c r="C76" s="316"/>
      <c r="D76" s="315">
        <v>34</v>
      </c>
      <c r="E76" s="312">
        <v>5</v>
      </c>
      <c r="F76" s="312">
        <v>32</v>
      </c>
      <c r="G76" s="312">
        <v>916</v>
      </c>
      <c r="H76" s="312">
        <v>0</v>
      </c>
      <c r="I76" s="312">
        <v>0</v>
      </c>
      <c r="J76" s="312">
        <v>19</v>
      </c>
      <c r="K76" s="312">
        <v>315</v>
      </c>
      <c r="L76" s="312">
        <v>0</v>
      </c>
      <c r="M76" s="312">
        <v>0</v>
      </c>
      <c r="N76" s="312">
        <v>53</v>
      </c>
      <c r="O76" s="312">
        <v>614</v>
      </c>
      <c r="P76" s="312">
        <v>12</v>
      </c>
      <c r="Q76" s="312">
        <v>5</v>
      </c>
      <c r="R76" s="312">
        <v>27</v>
      </c>
      <c r="S76" s="314">
        <v>0</v>
      </c>
      <c r="T76" s="314">
        <v>0</v>
      </c>
      <c r="U76" s="314">
        <v>0</v>
      </c>
      <c r="V76" s="312">
        <v>3302</v>
      </c>
      <c r="W76" s="312">
        <v>70</v>
      </c>
      <c r="X76" s="312">
        <v>136</v>
      </c>
      <c r="Y76" s="313">
        <v>456</v>
      </c>
      <c r="Z76" s="312">
        <v>720</v>
      </c>
      <c r="AA76" s="312">
        <v>3937</v>
      </c>
      <c r="AB76" s="312">
        <v>1332</v>
      </c>
      <c r="AC76" s="312">
        <v>299</v>
      </c>
      <c r="AD76" s="312">
        <v>284</v>
      </c>
      <c r="AE76" s="312">
        <v>0</v>
      </c>
      <c r="AF76" s="312">
        <v>223</v>
      </c>
      <c r="AG76" s="312">
        <v>276</v>
      </c>
      <c r="AH76" s="312">
        <v>0</v>
      </c>
      <c r="AI76" s="312">
        <v>0</v>
      </c>
      <c r="AJ76" s="312">
        <v>11</v>
      </c>
      <c r="AK76" s="312">
        <v>58</v>
      </c>
      <c r="AL76" s="312">
        <v>12</v>
      </c>
      <c r="AM76" s="312">
        <v>22</v>
      </c>
      <c r="AN76" s="312">
        <v>1</v>
      </c>
      <c r="AO76" s="312">
        <v>3</v>
      </c>
      <c r="AP76" s="312">
        <v>5</v>
      </c>
      <c r="AQ76" s="312">
        <v>27</v>
      </c>
      <c r="AR76" s="312">
        <v>13</v>
      </c>
      <c r="AS76" s="312">
        <v>83</v>
      </c>
    </row>
    <row r="77" spans="1:45" ht="26.25" customHeight="1">
      <c r="A77" s="317"/>
      <c r="B77" s="113" t="s">
        <v>53</v>
      </c>
      <c r="C77" s="316"/>
      <c r="D77" s="315">
        <v>43</v>
      </c>
      <c r="E77" s="312">
        <v>11</v>
      </c>
      <c r="F77" s="312">
        <v>85</v>
      </c>
      <c r="G77" s="312">
        <v>1946</v>
      </c>
      <c r="H77" s="312">
        <v>0</v>
      </c>
      <c r="I77" s="312">
        <v>0</v>
      </c>
      <c r="J77" s="312">
        <v>12</v>
      </c>
      <c r="K77" s="312">
        <v>129</v>
      </c>
      <c r="L77" s="312">
        <v>0</v>
      </c>
      <c r="M77" s="312">
        <v>0</v>
      </c>
      <c r="N77" s="312">
        <v>48</v>
      </c>
      <c r="O77" s="312">
        <v>465</v>
      </c>
      <c r="P77" s="312">
        <v>0</v>
      </c>
      <c r="Q77" s="312">
        <v>0</v>
      </c>
      <c r="R77" s="312">
        <v>0</v>
      </c>
      <c r="S77" s="312">
        <v>24</v>
      </c>
      <c r="T77" s="312">
        <v>26</v>
      </c>
      <c r="U77" s="312">
        <v>366</v>
      </c>
      <c r="V77" s="312">
        <v>1845</v>
      </c>
      <c r="W77" s="312">
        <v>16</v>
      </c>
      <c r="X77" s="312">
        <v>62</v>
      </c>
      <c r="Y77" s="313">
        <v>213</v>
      </c>
      <c r="Z77" s="312">
        <v>595</v>
      </c>
      <c r="AA77" s="312">
        <v>2877</v>
      </c>
      <c r="AB77" s="312">
        <v>732</v>
      </c>
      <c r="AC77" s="312">
        <v>327</v>
      </c>
      <c r="AD77" s="312">
        <v>276</v>
      </c>
      <c r="AE77" s="312">
        <v>0</v>
      </c>
      <c r="AF77" s="312">
        <v>26</v>
      </c>
      <c r="AG77" s="312">
        <v>28</v>
      </c>
      <c r="AH77" s="312">
        <v>0</v>
      </c>
      <c r="AI77" s="312">
        <v>0</v>
      </c>
      <c r="AJ77" s="312">
        <v>1</v>
      </c>
      <c r="AK77" s="312">
        <v>16</v>
      </c>
      <c r="AL77" s="312">
        <v>0</v>
      </c>
      <c r="AM77" s="312">
        <v>0</v>
      </c>
      <c r="AN77" s="312">
        <v>0</v>
      </c>
      <c r="AO77" s="312">
        <v>0</v>
      </c>
      <c r="AP77" s="312">
        <v>9</v>
      </c>
      <c r="AQ77" s="312">
        <v>46</v>
      </c>
      <c r="AR77" s="312">
        <v>0</v>
      </c>
      <c r="AS77" s="312">
        <v>0</v>
      </c>
    </row>
    <row r="78" spans="1:45" ht="26.25" customHeight="1">
      <c r="A78" s="317"/>
      <c r="B78" s="113" t="s">
        <v>52</v>
      </c>
      <c r="C78" s="316"/>
      <c r="D78" s="315">
        <v>78</v>
      </c>
      <c r="E78" s="312">
        <v>13</v>
      </c>
      <c r="F78" s="312">
        <v>56</v>
      </c>
      <c r="G78" s="312">
        <v>1794</v>
      </c>
      <c r="H78" s="312">
        <v>0</v>
      </c>
      <c r="I78" s="312">
        <v>0</v>
      </c>
      <c r="J78" s="312">
        <v>46</v>
      </c>
      <c r="K78" s="312">
        <v>1341</v>
      </c>
      <c r="L78" s="312">
        <v>0</v>
      </c>
      <c r="M78" s="312">
        <v>0</v>
      </c>
      <c r="N78" s="312">
        <v>221</v>
      </c>
      <c r="O78" s="312">
        <v>848</v>
      </c>
      <c r="P78" s="312">
        <v>36</v>
      </c>
      <c r="Q78" s="312">
        <v>9</v>
      </c>
      <c r="R78" s="312">
        <v>283</v>
      </c>
      <c r="S78" s="314">
        <v>0</v>
      </c>
      <c r="T78" s="314">
        <v>0</v>
      </c>
      <c r="U78" s="314">
        <v>0</v>
      </c>
      <c r="V78" s="312">
        <v>2271</v>
      </c>
      <c r="W78" s="312">
        <v>0</v>
      </c>
      <c r="X78" s="312">
        <v>170</v>
      </c>
      <c r="Y78" s="313">
        <v>371</v>
      </c>
      <c r="Z78" s="312">
        <v>879</v>
      </c>
      <c r="AA78" s="312">
        <v>2753</v>
      </c>
      <c r="AB78" s="312">
        <v>1190</v>
      </c>
      <c r="AC78" s="312">
        <v>922</v>
      </c>
      <c r="AD78" s="312">
        <v>879</v>
      </c>
      <c r="AE78" s="312">
        <v>0</v>
      </c>
      <c r="AF78" s="312">
        <v>38</v>
      </c>
      <c r="AG78" s="312">
        <v>102</v>
      </c>
      <c r="AH78" s="312">
        <v>0</v>
      </c>
      <c r="AI78" s="312">
        <v>0</v>
      </c>
      <c r="AJ78" s="312">
        <v>0</v>
      </c>
      <c r="AK78" s="312">
        <v>0</v>
      </c>
      <c r="AL78" s="312">
        <v>0</v>
      </c>
      <c r="AM78" s="312">
        <v>0</v>
      </c>
      <c r="AN78" s="312">
        <v>3</v>
      </c>
      <c r="AO78" s="312">
        <v>3</v>
      </c>
      <c r="AP78" s="312">
        <v>0</v>
      </c>
      <c r="AQ78" s="312">
        <v>0</v>
      </c>
      <c r="AR78" s="312">
        <v>168</v>
      </c>
      <c r="AS78" s="312">
        <v>177</v>
      </c>
    </row>
    <row r="79" spans="1:45" ht="26.25" customHeight="1">
      <c r="A79" s="317"/>
      <c r="B79" s="113" t="s">
        <v>51</v>
      </c>
      <c r="C79" s="316"/>
      <c r="D79" s="315">
        <v>32</v>
      </c>
      <c r="E79" s="312">
        <v>8</v>
      </c>
      <c r="F79" s="312">
        <v>76</v>
      </c>
      <c r="G79" s="312">
        <v>1803</v>
      </c>
      <c r="H79" s="312">
        <v>1</v>
      </c>
      <c r="I79" s="312">
        <v>20</v>
      </c>
      <c r="J79" s="312">
        <v>97</v>
      </c>
      <c r="K79" s="312">
        <v>782</v>
      </c>
      <c r="L79" s="312">
        <v>1</v>
      </c>
      <c r="M79" s="312">
        <v>6</v>
      </c>
      <c r="N79" s="312">
        <v>165</v>
      </c>
      <c r="O79" s="312">
        <v>678</v>
      </c>
      <c r="P79" s="314">
        <v>0</v>
      </c>
      <c r="Q79" s="314">
        <v>0</v>
      </c>
      <c r="R79" s="314">
        <v>0</v>
      </c>
      <c r="S79" s="314">
        <v>0</v>
      </c>
      <c r="T79" s="314">
        <v>0</v>
      </c>
      <c r="U79" s="314">
        <v>0</v>
      </c>
      <c r="V79" s="312">
        <v>5253</v>
      </c>
      <c r="W79" s="312">
        <v>99</v>
      </c>
      <c r="X79" s="312">
        <v>352</v>
      </c>
      <c r="Y79" s="313">
        <v>650</v>
      </c>
      <c r="Z79" s="312">
        <v>1030</v>
      </c>
      <c r="AA79" s="312">
        <v>4296</v>
      </c>
      <c r="AB79" s="312">
        <v>1306</v>
      </c>
      <c r="AC79" s="312">
        <v>666</v>
      </c>
      <c r="AD79" s="312">
        <v>702</v>
      </c>
      <c r="AE79" s="312">
        <v>10</v>
      </c>
      <c r="AF79" s="312">
        <v>621</v>
      </c>
      <c r="AG79" s="312">
        <v>723</v>
      </c>
      <c r="AH79" s="312">
        <v>9</v>
      </c>
      <c r="AI79" s="312">
        <v>11</v>
      </c>
      <c r="AJ79" s="312">
        <v>127</v>
      </c>
      <c r="AK79" s="312">
        <v>218</v>
      </c>
      <c r="AL79" s="312">
        <v>2</v>
      </c>
      <c r="AM79" s="312">
        <v>2</v>
      </c>
      <c r="AN79" s="312">
        <v>8</v>
      </c>
      <c r="AO79" s="312">
        <v>17</v>
      </c>
      <c r="AP79" s="312">
        <v>2</v>
      </c>
      <c r="AQ79" s="312">
        <v>2</v>
      </c>
      <c r="AR79" s="312">
        <v>94</v>
      </c>
      <c r="AS79" s="312">
        <v>97</v>
      </c>
    </row>
    <row r="80" spans="1:45" ht="26.25" customHeight="1">
      <c r="A80" s="311"/>
      <c r="B80" s="310" t="s">
        <v>50</v>
      </c>
      <c r="C80" s="309"/>
      <c r="D80" s="308">
        <v>47</v>
      </c>
      <c r="E80" s="304">
        <v>13</v>
      </c>
      <c r="F80" s="304">
        <v>100</v>
      </c>
      <c r="G80" s="304">
        <v>2520</v>
      </c>
      <c r="H80" s="304">
        <v>0</v>
      </c>
      <c r="I80" s="304">
        <v>0</v>
      </c>
      <c r="J80" s="304">
        <v>28</v>
      </c>
      <c r="K80" s="304">
        <v>375</v>
      </c>
      <c r="L80" s="304">
        <v>1</v>
      </c>
      <c r="M80" s="304">
        <v>4</v>
      </c>
      <c r="N80" s="304">
        <v>91</v>
      </c>
      <c r="O80" s="304">
        <v>879</v>
      </c>
      <c r="P80" s="304">
        <v>39</v>
      </c>
      <c r="Q80" s="304">
        <v>15</v>
      </c>
      <c r="R80" s="304">
        <v>367</v>
      </c>
      <c r="S80" s="307">
        <v>0</v>
      </c>
      <c r="T80" s="307">
        <v>0</v>
      </c>
      <c r="U80" s="307">
        <v>0</v>
      </c>
      <c r="V80" s="305">
        <v>5302</v>
      </c>
      <c r="W80" s="305">
        <v>145</v>
      </c>
      <c r="X80" s="305">
        <v>512</v>
      </c>
      <c r="Y80" s="306">
        <v>654</v>
      </c>
      <c r="Z80" s="305">
        <v>1627</v>
      </c>
      <c r="AA80" s="305">
        <v>6111</v>
      </c>
      <c r="AB80" s="305">
        <v>2217</v>
      </c>
      <c r="AC80" s="305">
        <v>1276</v>
      </c>
      <c r="AD80" s="305">
        <v>1285</v>
      </c>
      <c r="AE80" s="305">
        <v>0</v>
      </c>
      <c r="AF80" s="304">
        <v>68</v>
      </c>
      <c r="AG80" s="304">
        <v>263</v>
      </c>
      <c r="AH80" s="304">
        <v>0</v>
      </c>
      <c r="AI80" s="304">
        <v>0</v>
      </c>
      <c r="AJ80" s="304">
        <v>73</v>
      </c>
      <c r="AK80" s="304">
        <v>115</v>
      </c>
      <c r="AL80" s="304">
        <v>7</v>
      </c>
      <c r="AM80" s="304">
        <v>9</v>
      </c>
      <c r="AN80" s="304">
        <v>9</v>
      </c>
      <c r="AO80" s="304">
        <v>44</v>
      </c>
      <c r="AP80" s="304">
        <v>7</v>
      </c>
      <c r="AQ80" s="304">
        <v>75</v>
      </c>
      <c r="AR80" s="304">
        <v>91</v>
      </c>
      <c r="AS80" s="304">
        <v>92</v>
      </c>
    </row>
    <row r="81" spans="23:25" ht="20.25" customHeight="1">
      <c r="W81" s="299"/>
      <c r="Y81" s="303"/>
    </row>
    <row r="82" spans="23:25" ht="20.25" customHeight="1">
      <c r="W82" s="299"/>
      <c r="Y82" s="302"/>
    </row>
    <row r="83" spans="23:25" ht="12">
      <c r="W83" s="299"/>
      <c r="Y83" s="302"/>
    </row>
    <row r="84" spans="23:25" ht="12">
      <c r="W84" s="299"/>
      <c r="Y84" s="302"/>
    </row>
    <row r="85" spans="23:25" ht="12">
      <c r="W85" s="299"/>
      <c r="Y85" s="302"/>
    </row>
    <row r="86" s="299" customFormat="1" ht="12">
      <c r="Y86" s="301"/>
    </row>
    <row r="87" spans="4:45" ht="12"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300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</row>
    <row r="88" spans="23:25" ht="12">
      <c r="W88" s="299"/>
      <c r="Y88" s="300"/>
    </row>
    <row r="89" spans="23:25" ht="12">
      <c r="W89" s="299"/>
      <c r="Y89" s="300"/>
    </row>
    <row r="90" spans="23:25" ht="12">
      <c r="W90" s="299"/>
      <c r="Y90" s="300"/>
    </row>
    <row r="91" spans="23:25" ht="12">
      <c r="W91" s="299"/>
      <c r="Y91" s="300"/>
    </row>
    <row r="92" spans="23:25" ht="12">
      <c r="W92" s="299"/>
      <c r="Y92" s="300"/>
    </row>
    <row r="93" spans="23:25" ht="12">
      <c r="W93" s="299"/>
      <c r="Y93" s="300"/>
    </row>
    <row r="94" spans="23:25" ht="12">
      <c r="W94" s="299"/>
      <c r="Y94" s="300"/>
    </row>
    <row r="95" spans="23:25" ht="12">
      <c r="W95" s="299"/>
      <c r="Y95" s="300"/>
    </row>
    <row r="96" ht="12">
      <c r="W96" s="299"/>
    </row>
    <row r="97" ht="12">
      <c r="W97" s="299"/>
    </row>
    <row r="98" ht="12">
      <c r="W98" s="299"/>
    </row>
    <row r="99" ht="12">
      <c r="W99" s="299"/>
    </row>
  </sheetData>
  <sheetProtection/>
  <mergeCells count="111">
    <mergeCell ref="X52:X54"/>
    <mergeCell ref="Z52:AD53"/>
    <mergeCell ref="S52:U52"/>
    <mergeCell ref="V52:V54"/>
    <mergeCell ref="W52:W54"/>
    <mergeCell ref="S53:S54"/>
    <mergeCell ref="T53:U53"/>
    <mergeCell ref="Y52:Y54"/>
    <mergeCell ref="AH52:AI52"/>
    <mergeCell ref="X4:X6"/>
    <mergeCell ref="Z4:AD5"/>
    <mergeCell ref="AE51:AE54"/>
    <mergeCell ref="AF51:AS51"/>
    <mergeCell ref="AP52:AQ52"/>
    <mergeCell ref="AR52:AS52"/>
    <mergeCell ref="AJ52:AK52"/>
    <mergeCell ref="AL52:AM52"/>
    <mergeCell ref="AN52:AO52"/>
    <mergeCell ref="A71:C71"/>
    <mergeCell ref="AR4:AS4"/>
    <mergeCell ref="AF5:AG5"/>
    <mergeCell ref="AH5:AI5"/>
    <mergeCell ref="AJ5:AK5"/>
    <mergeCell ref="AL5:AM5"/>
    <mergeCell ref="AN5:AO5"/>
    <mergeCell ref="AP5:AQ5"/>
    <mergeCell ref="AR5:AS5"/>
    <mergeCell ref="AF52:AG52"/>
    <mergeCell ref="O5:O6"/>
    <mergeCell ref="A62:C62"/>
    <mergeCell ref="A66:C66"/>
    <mergeCell ref="D51:I51"/>
    <mergeCell ref="J51:O51"/>
    <mergeCell ref="H53:H54"/>
    <mergeCell ref="I53:I54"/>
    <mergeCell ref="J53:J54"/>
    <mergeCell ref="K53:K54"/>
    <mergeCell ref="AP2:AS2"/>
    <mergeCell ref="P5:P6"/>
    <mergeCell ref="AF3:AS3"/>
    <mergeCell ref="AF4:AG4"/>
    <mergeCell ref="AH4:AI4"/>
    <mergeCell ref="P3:U3"/>
    <mergeCell ref="V3:AD3"/>
    <mergeCell ref="AE3:AE6"/>
    <mergeCell ref="V4:V6"/>
    <mergeCell ref="W4:W6"/>
    <mergeCell ref="AP50:AS50"/>
    <mergeCell ref="AJ4:AK4"/>
    <mergeCell ref="AL4:AM4"/>
    <mergeCell ref="AN4:AO4"/>
    <mergeCell ref="AP4:AQ4"/>
    <mergeCell ref="A31:C31"/>
    <mergeCell ref="A37:C37"/>
    <mergeCell ref="A11:C11"/>
    <mergeCell ref="A15:C15"/>
    <mergeCell ref="A20:C20"/>
    <mergeCell ref="A25:C25"/>
    <mergeCell ref="F4:G4"/>
    <mergeCell ref="F5:F6"/>
    <mergeCell ref="L5:L6"/>
    <mergeCell ref="G5:G6"/>
    <mergeCell ref="J4:K4"/>
    <mergeCell ref="K5:K6"/>
    <mergeCell ref="H5:H6"/>
    <mergeCell ref="I5:I6"/>
    <mergeCell ref="E5:E6"/>
    <mergeCell ref="D5:D6"/>
    <mergeCell ref="J3:O3"/>
    <mergeCell ref="N4:O4"/>
    <mergeCell ref="L4:M4"/>
    <mergeCell ref="M5:M6"/>
    <mergeCell ref="J5:J6"/>
    <mergeCell ref="D3:I3"/>
    <mergeCell ref="H4:I4"/>
    <mergeCell ref="D4:E4"/>
    <mergeCell ref="N5:N6"/>
    <mergeCell ref="P4:R4"/>
    <mergeCell ref="Q5:R5"/>
    <mergeCell ref="P51:U51"/>
    <mergeCell ref="V51:AD51"/>
    <mergeCell ref="S4:U4"/>
    <mergeCell ref="S5:S6"/>
    <mergeCell ref="T5:U5"/>
    <mergeCell ref="Y4:Y6"/>
    <mergeCell ref="P53:P54"/>
    <mergeCell ref="Q53:R53"/>
    <mergeCell ref="D52:E52"/>
    <mergeCell ref="F52:G52"/>
    <mergeCell ref="H52:I52"/>
    <mergeCell ref="J52:K52"/>
    <mergeCell ref="L52:M52"/>
    <mergeCell ref="N52:O52"/>
    <mergeCell ref="P52:R52"/>
    <mergeCell ref="M53:M54"/>
    <mergeCell ref="N53:N54"/>
    <mergeCell ref="O53:O54"/>
    <mergeCell ref="D53:D54"/>
    <mergeCell ref="E53:E54"/>
    <mergeCell ref="F53:F54"/>
    <mergeCell ref="G53:G54"/>
    <mergeCell ref="A74:C74"/>
    <mergeCell ref="AN53:AO53"/>
    <mergeCell ref="AP53:AQ53"/>
    <mergeCell ref="AR53:AS53"/>
    <mergeCell ref="A55:C55"/>
    <mergeCell ref="AF53:AG53"/>
    <mergeCell ref="AH53:AI53"/>
    <mergeCell ref="AJ53:AK53"/>
    <mergeCell ref="AL53:AM53"/>
    <mergeCell ref="L53:L54"/>
  </mergeCells>
  <printOptions horizontalCentered="1"/>
  <pageMargins left="0.984251968503937" right="0.984251968503937" top="0.984251968503937" bottom="0.984251968503937" header="0.5118110236220472" footer="0.5118110236220472"/>
  <pageSetup fitToHeight="2" fitToWidth="2" horizontalDpi="600" verticalDpi="600" orientation="portrait" pageOrder="overThenDown" paperSize="9" scale="52" r:id="rId1"/>
  <rowBreaks count="1" manualBreakCount="1">
    <brk id="48" max="44" man="1"/>
  </rowBreaks>
  <colBreaks count="1" manualBreakCount="1">
    <brk id="24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I88"/>
  <sheetViews>
    <sheetView zoomScale="90" zoomScaleNormal="90" zoomScaleSheetLayoutView="7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2" sqref="D12"/>
    </sheetView>
  </sheetViews>
  <sheetFormatPr defaultColWidth="18.375" defaultRowHeight="14.25"/>
  <cols>
    <col min="1" max="1" width="2.875" style="2" customWidth="1"/>
    <col min="2" max="2" width="16.625" style="2" customWidth="1"/>
    <col min="3" max="3" width="3.625" style="2" customWidth="1"/>
    <col min="4" max="5" width="12.00390625" style="2" bestFit="1" customWidth="1"/>
    <col min="6" max="6" width="8.50390625" style="2" bestFit="1" customWidth="1"/>
    <col min="7" max="7" width="12.50390625" style="2" bestFit="1" customWidth="1"/>
    <col min="8" max="8" width="17.625" style="2" customWidth="1"/>
    <col min="9" max="9" width="12.50390625" style="2" bestFit="1" customWidth="1"/>
    <col min="10" max="10" width="17.625" style="2" customWidth="1"/>
    <col min="11" max="11" width="12.50390625" style="2" bestFit="1" customWidth="1"/>
    <col min="12" max="12" width="15.625" style="2" customWidth="1"/>
    <col min="13" max="13" width="9.625" style="2" customWidth="1"/>
    <col min="14" max="14" width="14.625" style="2" customWidth="1"/>
    <col min="15" max="15" width="6.625" style="2" customWidth="1"/>
    <col min="16" max="16" width="9.625" style="2" customWidth="1"/>
    <col min="17" max="17" width="8.25390625" style="2" bestFit="1" customWidth="1"/>
    <col min="18" max="18" width="13.625" style="2" customWidth="1"/>
    <col min="19" max="19" width="9.625" style="2" customWidth="1"/>
    <col min="20" max="20" width="14.625" style="2" customWidth="1"/>
    <col min="21" max="21" width="13.875" style="2" bestFit="1" customWidth="1"/>
    <col min="22" max="22" width="18.50390625" style="201" bestFit="1" customWidth="1"/>
    <col min="23" max="23" width="8.875" style="2" customWidth="1"/>
    <col min="24" max="16384" width="18.375" style="2" customWidth="1"/>
  </cols>
  <sheetData>
    <row r="1" spans="1:21" ht="17.25" customHeight="1">
      <c r="A1" s="203" t="s">
        <v>184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ht="15.75" thickBot="1">
      <c r="A2" s="203"/>
      <c r="B2" s="203"/>
      <c r="C2" s="203"/>
      <c r="D2" s="296"/>
      <c r="E2" s="296"/>
      <c r="F2" s="296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95"/>
      <c r="T2" s="274"/>
      <c r="U2" s="294" t="s">
        <v>145</v>
      </c>
    </row>
    <row r="3" spans="1:22" s="255" customFormat="1" ht="20.25" customHeight="1" thickTop="1">
      <c r="A3" s="271"/>
      <c r="B3" s="271"/>
      <c r="C3" s="270"/>
      <c r="D3" s="269" t="s">
        <v>174</v>
      </c>
      <c r="E3" s="268"/>
      <c r="F3" s="267"/>
      <c r="G3" s="257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57"/>
      <c r="V3" s="293"/>
    </row>
    <row r="4" spans="1:22" s="255" customFormat="1" ht="20.25" customHeight="1">
      <c r="A4" s="215"/>
      <c r="B4" s="215"/>
      <c r="C4" s="223"/>
      <c r="D4" s="266"/>
      <c r="E4" s="265"/>
      <c r="F4" s="264"/>
      <c r="G4" s="257"/>
      <c r="H4" s="203"/>
      <c r="I4" s="263" t="s">
        <v>173</v>
      </c>
      <c r="J4" s="263"/>
      <c r="K4" s="263"/>
      <c r="L4" s="203"/>
      <c r="M4" s="263"/>
      <c r="N4" s="263" t="s">
        <v>172</v>
      </c>
      <c r="O4" s="263"/>
      <c r="P4" s="263"/>
      <c r="Q4" s="263"/>
      <c r="R4" s="263"/>
      <c r="S4" s="203"/>
      <c r="T4" s="203"/>
      <c r="U4" s="238" t="s">
        <v>171</v>
      </c>
      <c r="V4" s="293"/>
    </row>
    <row r="5" spans="1:22" s="255" customFormat="1" ht="20.25" customHeight="1">
      <c r="A5" s="215"/>
      <c r="B5" s="215"/>
      <c r="C5" s="223"/>
      <c r="D5" s="261"/>
      <c r="E5" s="260"/>
      <c r="F5" s="259"/>
      <c r="G5" s="258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57"/>
      <c r="V5" s="293"/>
    </row>
    <row r="6" spans="1:22" s="236" customFormat="1" ht="20.25" customHeight="1">
      <c r="A6" s="242"/>
      <c r="B6" s="242"/>
      <c r="C6" s="241"/>
      <c r="D6" s="239"/>
      <c r="E6" s="239" t="s">
        <v>170</v>
      </c>
      <c r="F6" s="239"/>
      <c r="G6" s="239"/>
      <c r="H6" s="252"/>
      <c r="I6" s="254"/>
      <c r="J6" s="253"/>
      <c r="K6" s="254"/>
      <c r="L6" s="253"/>
      <c r="M6" s="254"/>
      <c r="N6" s="253"/>
      <c r="O6" s="239"/>
      <c r="P6" s="252"/>
      <c r="Q6" s="239"/>
      <c r="R6" s="252"/>
      <c r="S6" s="239"/>
      <c r="T6" s="252"/>
      <c r="U6" s="239"/>
      <c r="V6" s="292"/>
    </row>
    <row r="7" spans="1:22" s="236" customFormat="1" ht="20.25" customHeight="1">
      <c r="A7" s="242"/>
      <c r="B7" s="242"/>
      <c r="C7" s="241"/>
      <c r="D7" s="239" t="s">
        <v>183</v>
      </c>
      <c r="E7" s="238" t="s">
        <v>169</v>
      </c>
      <c r="F7" s="251" t="s">
        <v>168</v>
      </c>
      <c r="G7" s="250" t="s">
        <v>167</v>
      </c>
      <c r="H7" s="249"/>
      <c r="I7" s="250" t="s">
        <v>166</v>
      </c>
      <c r="J7" s="249"/>
      <c r="K7" s="250" t="s">
        <v>165</v>
      </c>
      <c r="L7" s="249"/>
      <c r="M7" s="250" t="s">
        <v>164</v>
      </c>
      <c r="N7" s="249"/>
      <c r="O7" s="250" t="s">
        <v>163</v>
      </c>
      <c r="P7" s="249"/>
      <c r="Q7" s="250" t="s">
        <v>162</v>
      </c>
      <c r="R7" s="249"/>
      <c r="S7" s="250" t="s">
        <v>161</v>
      </c>
      <c r="T7" s="249"/>
      <c r="U7" s="238" t="s">
        <v>160</v>
      </c>
      <c r="V7" s="292"/>
    </row>
    <row r="8" spans="1:22" s="236" customFormat="1" ht="20.25" customHeight="1">
      <c r="A8" s="242"/>
      <c r="B8" s="242"/>
      <c r="C8" s="241"/>
      <c r="D8" s="238" t="s">
        <v>182</v>
      </c>
      <c r="E8" s="239" t="s">
        <v>158</v>
      </c>
      <c r="F8" s="245"/>
      <c r="G8" s="247"/>
      <c r="H8" s="246"/>
      <c r="I8" s="247"/>
      <c r="J8" s="248"/>
      <c r="K8" s="247"/>
      <c r="L8" s="248"/>
      <c r="M8" s="247"/>
      <c r="N8" s="248"/>
      <c r="O8" s="247"/>
      <c r="P8" s="246"/>
      <c r="Q8" s="247"/>
      <c r="R8" s="246"/>
      <c r="S8" s="247"/>
      <c r="T8" s="246"/>
      <c r="U8" s="239"/>
      <c r="V8" s="292"/>
    </row>
    <row r="9" spans="1:22" s="236" customFormat="1" ht="20.25" customHeight="1">
      <c r="A9" s="242"/>
      <c r="B9" s="242"/>
      <c r="C9" s="241"/>
      <c r="D9" s="239"/>
      <c r="E9" s="239" t="s">
        <v>157</v>
      </c>
      <c r="F9" s="245"/>
      <c r="G9" s="238" t="s">
        <v>156</v>
      </c>
      <c r="H9" s="238" t="s">
        <v>154</v>
      </c>
      <c r="I9" s="238" t="s">
        <v>156</v>
      </c>
      <c r="J9" s="244" t="s">
        <v>154</v>
      </c>
      <c r="K9" s="238" t="s">
        <v>156</v>
      </c>
      <c r="L9" s="243" t="s">
        <v>154</v>
      </c>
      <c r="M9" s="238" t="s">
        <v>156</v>
      </c>
      <c r="N9" s="238" t="s">
        <v>154</v>
      </c>
      <c r="O9" s="238" t="s">
        <v>156</v>
      </c>
      <c r="P9" s="238" t="s">
        <v>154</v>
      </c>
      <c r="Q9" s="238" t="s">
        <v>156</v>
      </c>
      <c r="R9" s="238" t="s">
        <v>154</v>
      </c>
      <c r="S9" s="238" t="s">
        <v>155</v>
      </c>
      <c r="T9" s="238" t="s">
        <v>154</v>
      </c>
      <c r="U9" s="239"/>
      <c r="V9" s="292"/>
    </row>
    <row r="10" spans="1:22" s="236" customFormat="1" ht="20.25" customHeight="1">
      <c r="A10" s="242"/>
      <c r="B10" s="242"/>
      <c r="C10" s="241"/>
      <c r="D10" s="239"/>
      <c r="E10" s="239" t="s">
        <v>153</v>
      </c>
      <c r="F10" s="239"/>
      <c r="G10" s="239"/>
      <c r="H10" s="239"/>
      <c r="I10" s="239"/>
      <c r="J10" s="240"/>
      <c r="K10" s="239"/>
      <c r="L10" s="240"/>
      <c r="M10" s="239"/>
      <c r="N10" s="239"/>
      <c r="O10" s="239"/>
      <c r="P10" s="239"/>
      <c r="Q10" s="239"/>
      <c r="R10" s="239"/>
      <c r="S10" s="239"/>
      <c r="T10" s="239"/>
      <c r="U10" s="238" t="s">
        <v>152</v>
      </c>
      <c r="V10" s="291"/>
    </row>
    <row r="11" spans="1:22" s="229" customFormat="1" ht="20.25" customHeight="1">
      <c r="A11" s="290"/>
      <c r="B11" s="290"/>
      <c r="C11" s="289"/>
      <c r="D11" s="232" t="s">
        <v>151</v>
      </c>
      <c r="E11" s="232" t="s">
        <v>151</v>
      </c>
      <c r="F11" s="232" t="s">
        <v>151</v>
      </c>
      <c r="G11" s="232" t="s">
        <v>150</v>
      </c>
      <c r="H11" s="232" t="s">
        <v>149</v>
      </c>
      <c r="I11" s="232" t="s">
        <v>150</v>
      </c>
      <c r="J11" s="233" t="s">
        <v>149</v>
      </c>
      <c r="K11" s="232" t="s">
        <v>150</v>
      </c>
      <c r="L11" s="233" t="s">
        <v>149</v>
      </c>
      <c r="M11" s="232" t="s">
        <v>150</v>
      </c>
      <c r="N11" s="232" t="s">
        <v>149</v>
      </c>
      <c r="O11" s="232" t="s">
        <v>150</v>
      </c>
      <c r="P11" s="232" t="s">
        <v>149</v>
      </c>
      <c r="Q11" s="232" t="s">
        <v>150</v>
      </c>
      <c r="R11" s="232" t="s">
        <v>149</v>
      </c>
      <c r="S11" s="232" t="s">
        <v>150</v>
      </c>
      <c r="T11" s="232" t="s">
        <v>149</v>
      </c>
      <c r="U11" s="231"/>
      <c r="V11" s="288"/>
    </row>
    <row r="12" spans="1:23" ht="25.5" customHeight="1">
      <c r="A12" s="287"/>
      <c r="B12" s="286" t="s">
        <v>107</v>
      </c>
      <c r="C12" s="285"/>
      <c r="D12" s="284">
        <v>244647</v>
      </c>
      <c r="E12" s="283">
        <v>235572</v>
      </c>
      <c r="F12" s="283">
        <v>9075</v>
      </c>
      <c r="G12" s="283">
        <v>5775261</v>
      </c>
      <c r="H12" s="283">
        <v>181158012019</v>
      </c>
      <c r="I12" s="283">
        <v>4053389</v>
      </c>
      <c r="J12" s="283">
        <v>153392721675</v>
      </c>
      <c r="K12" s="283">
        <v>1309853</v>
      </c>
      <c r="L12" s="283">
        <v>18076417109</v>
      </c>
      <c r="M12" s="283">
        <v>189410</v>
      </c>
      <c r="N12" s="283">
        <v>7521633950</v>
      </c>
      <c r="O12" s="283">
        <v>0</v>
      </c>
      <c r="P12" s="283">
        <v>0</v>
      </c>
      <c r="Q12" s="283">
        <v>3867</v>
      </c>
      <c r="R12" s="283">
        <v>290782840</v>
      </c>
      <c r="S12" s="283">
        <v>408152</v>
      </c>
      <c r="T12" s="283">
        <v>1876456445</v>
      </c>
      <c r="U12" s="283">
        <v>61707</v>
      </c>
      <c r="V12" s="228"/>
      <c r="W12" s="282"/>
    </row>
    <row r="13" spans="1:23" ht="25.5" customHeight="1">
      <c r="A13" s="215"/>
      <c r="B13" s="214" t="s">
        <v>106</v>
      </c>
      <c r="C13" s="213"/>
      <c r="D13" s="212">
        <v>193099</v>
      </c>
      <c r="E13" s="211">
        <v>185825</v>
      </c>
      <c r="F13" s="211">
        <v>7274</v>
      </c>
      <c r="G13" s="211">
        <v>4687791</v>
      </c>
      <c r="H13" s="211">
        <v>145431384364</v>
      </c>
      <c r="I13" s="211">
        <v>3265030</v>
      </c>
      <c r="J13" s="211">
        <v>122820231354</v>
      </c>
      <c r="K13" s="211">
        <v>1076785</v>
      </c>
      <c r="L13" s="211">
        <v>14776682715</v>
      </c>
      <c r="M13" s="211">
        <v>149898</v>
      </c>
      <c r="N13" s="211">
        <v>5961783684</v>
      </c>
      <c r="O13" s="211">
        <v>0</v>
      </c>
      <c r="P13" s="211">
        <v>0</v>
      </c>
      <c r="Q13" s="211">
        <v>3322</v>
      </c>
      <c r="R13" s="211">
        <v>250631540</v>
      </c>
      <c r="S13" s="211">
        <v>342654</v>
      </c>
      <c r="T13" s="211">
        <v>1622055071</v>
      </c>
      <c r="U13" s="211">
        <v>62762</v>
      </c>
      <c r="V13" s="228"/>
      <c r="W13" s="282"/>
    </row>
    <row r="14" spans="1:23" ht="25.5" customHeight="1">
      <c r="A14" s="215"/>
      <c r="B14" s="214" t="s">
        <v>105</v>
      </c>
      <c r="C14" s="213"/>
      <c r="D14" s="212">
        <v>51547</v>
      </c>
      <c r="E14" s="211">
        <v>49746</v>
      </c>
      <c r="F14" s="211">
        <v>1801</v>
      </c>
      <c r="G14" s="221">
        <v>1087470</v>
      </c>
      <c r="H14" s="221">
        <v>35726627655</v>
      </c>
      <c r="I14" s="221">
        <v>788359</v>
      </c>
      <c r="J14" s="221">
        <v>30572490321</v>
      </c>
      <c r="K14" s="221">
        <v>233068</v>
      </c>
      <c r="L14" s="221">
        <v>3299734394</v>
      </c>
      <c r="M14" s="221">
        <v>39512</v>
      </c>
      <c r="N14" s="221">
        <v>1559850266</v>
      </c>
      <c r="O14" s="221">
        <v>0</v>
      </c>
      <c r="P14" s="221">
        <v>0</v>
      </c>
      <c r="Q14" s="221">
        <v>545</v>
      </c>
      <c r="R14" s="221">
        <v>40151300</v>
      </c>
      <c r="S14" s="221">
        <v>65498</v>
      </c>
      <c r="T14" s="221">
        <v>254401374</v>
      </c>
      <c r="U14" s="211">
        <v>57757</v>
      </c>
      <c r="V14" s="205"/>
      <c r="W14" s="282"/>
    </row>
    <row r="15" spans="1:23" ht="25.5" customHeight="1">
      <c r="A15" s="215"/>
      <c r="B15" s="214"/>
      <c r="C15" s="213"/>
      <c r="D15" s="212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05"/>
      <c r="W15" s="282"/>
    </row>
    <row r="16" spans="1:23" ht="25.5" customHeight="1">
      <c r="A16" s="226" t="s">
        <v>104</v>
      </c>
      <c r="B16" s="226"/>
      <c r="C16" s="225"/>
      <c r="D16" s="218">
        <v>40472</v>
      </c>
      <c r="E16" s="218">
        <v>39035</v>
      </c>
      <c r="F16" s="218">
        <v>1437</v>
      </c>
      <c r="G16" s="218">
        <v>994786</v>
      </c>
      <c r="H16" s="218">
        <v>30580450722</v>
      </c>
      <c r="I16" s="218">
        <v>709886</v>
      </c>
      <c r="J16" s="211">
        <v>25993913030</v>
      </c>
      <c r="K16" s="218">
        <v>218442</v>
      </c>
      <c r="L16" s="218">
        <v>2925691520</v>
      </c>
      <c r="M16" s="218">
        <v>29712</v>
      </c>
      <c r="N16" s="218">
        <v>1170279270</v>
      </c>
      <c r="O16" s="218">
        <v>0</v>
      </c>
      <c r="P16" s="218">
        <v>0</v>
      </c>
      <c r="Q16" s="218">
        <v>975</v>
      </c>
      <c r="R16" s="218">
        <v>74654510</v>
      </c>
      <c r="S16" s="218">
        <v>65483</v>
      </c>
      <c r="T16" s="218">
        <v>415912392</v>
      </c>
      <c r="U16" s="211">
        <v>62966</v>
      </c>
      <c r="V16" s="205"/>
      <c r="W16" s="282"/>
    </row>
    <row r="17" spans="1:110" ht="25.5" customHeight="1">
      <c r="A17" s="215"/>
      <c r="B17" s="281" t="s">
        <v>137</v>
      </c>
      <c r="C17" s="213"/>
      <c r="D17" s="212">
        <v>37989</v>
      </c>
      <c r="E17" s="211">
        <v>36625</v>
      </c>
      <c r="F17" s="211">
        <v>1364</v>
      </c>
      <c r="G17" s="211">
        <v>942872</v>
      </c>
      <c r="H17" s="211">
        <v>28721776452</v>
      </c>
      <c r="I17" s="211">
        <v>669507</v>
      </c>
      <c r="J17" s="211">
        <v>24345358870</v>
      </c>
      <c r="K17" s="211">
        <v>210125</v>
      </c>
      <c r="L17" s="211">
        <v>2817225390</v>
      </c>
      <c r="M17" s="211">
        <v>27726</v>
      </c>
      <c r="N17" s="211">
        <v>1093185080</v>
      </c>
      <c r="O17" s="211">
        <v>0</v>
      </c>
      <c r="P17" s="211">
        <v>0</v>
      </c>
      <c r="Q17" s="211">
        <v>897</v>
      </c>
      <c r="R17" s="211">
        <v>68618610</v>
      </c>
      <c r="S17" s="211">
        <v>62343</v>
      </c>
      <c r="T17" s="211">
        <v>397388502</v>
      </c>
      <c r="U17" s="211">
        <v>63005</v>
      </c>
      <c r="V17" s="205"/>
      <c r="W17" s="204"/>
      <c r="DF17" s="279" t="s">
        <v>181</v>
      </c>
    </row>
    <row r="18" spans="1:110" ht="25.5" customHeight="1">
      <c r="A18" s="215"/>
      <c r="B18" s="214" t="s">
        <v>102</v>
      </c>
      <c r="C18" s="213"/>
      <c r="D18" s="212">
        <v>2483</v>
      </c>
      <c r="E18" s="211">
        <v>2410</v>
      </c>
      <c r="F18" s="211">
        <v>73</v>
      </c>
      <c r="G18" s="211">
        <v>51914</v>
      </c>
      <c r="H18" s="211">
        <v>1858674270</v>
      </c>
      <c r="I18" s="211">
        <v>40379</v>
      </c>
      <c r="J18" s="211">
        <v>1648554160</v>
      </c>
      <c r="K18" s="211">
        <v>8317</v>
      </c>
      <c r="L18" s="211">
        <v>108466130</v>
      </c>
      <c r="M18" s="211">
        <v>1986</v>
      </c>
      <c r="N18" s="211">
        <v>77094190</v>
      </c>
      <c r="O18" s="211">
        <v>0</v>
      </c>
      <c r="P18" s="211">
        <v>0</v>
      </c>
      <c r="Q18" s="211">
        <v>78</v>
      </c>
      <c r="R18" s="211">
        <v>6035900</v>
      </c>
      <c r="S18" s="211">
        <v>3140</v>
      </c>
      <c r="T18" s="211">
        <v>18523890</v>
      </c>
      <c r="U18" s="211">
        <v>62380</v>
      </c>
      <c r="V18" s="205"/>
      <c r="W18" s="204"/>
      <c r="DF18" s="279" t="s">
        <v>180</v>
      </c>
    </row>
    <row r="19" spans="1:23" ht="25.5" customHeight="1">
      <c r="A19" s="215"/>
      <c r="B19" s="215"/>
      <c r="C19" s="223"/>
      <c r="D19" s="203"/>
      <c r="E19" s="203"/>
      <c r="F19" s="203"/>
      <c r="G19" s="203"/>
      <c r="H19" s="203"/>
      <c r="I19" s="211"/>
      <c r="J19" s="211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5"/>
      <c r="W19" s="204"/>
    </row>
    <row r="20" spans="1:113" ht="25.5" customHeight="1">
      <c r="A20" s="226" t="s">
        <v>101</v>
      </c>
      <c r="B20" s="226"/>
      <c r="C20" s="225"/>
      <c r="D20" s="218">
        <v>47388</v>
      </c>
      <c r="E20" s="218">
        <v>45640</v>
      </c>
      <c r="F20" s="218">
        <v>1748</v>
      </c>
      <c r="G20" s="218">
        <v>1094335</v>
      </c>
      <c r="H20" s="218">
        <v>36197808091</v>
      </c>
      <c r="I20" s="211">
        <v>802194</v>
      </c>
      <c r="J20" s="211">
        <v>31340609910</v>
      </c>
      <c r="K20" s="218">
        <v>220103</v>
      </c>
      <c r="L20" s="218">
        <v>2891829760</v>
      </c>
      <c r="M20" s="218">
        <v>38411</v>
      </c>
      <c r="N20" s="218">
        <v>1558704494</v>
      </c>
      <c r="O20" s="218">
        <v>0</v>
      </c>
      <c r="P20" s="218">
        <v>0</v>
      </c>
      <c r="Q20" s="218">
        <v>740</v>
      </c>
      <c r="R20" s="218">
        <v>59832100</v>
      </c>
      <c r="S20" s="218">
        <v>71298</v>
      </c>
      <c r="T20" s="218">
        <v>346831827</v>
      </c>
      <c r="U20" s="211">
        <v>63655</v>
      </c>
      <c r="V20" s="205"/>
      <c r="W20" s="204"/>
      <c r="DE20" s="279" t="s">
        <v>179</v>
      </c>
      <c r="DF20" s="279" t="s">
        <v>178</v>
      </c>
      <c r="DI20" s="202">
        <v>65</v>
      </c>
    </row>
    <row r="21" spans="1:113" ht="25.5" customHeight="1">
      <c r="A21" s="214"/>
      <c r="B21" s="217" t="s">
        <v>136</v>
      </c>
      <c r="C21" s="216"/>
      <c r="D21" s="212">
        <v>34660</v>
      </c>
      <c r="E21" s="211">
        <v>33379</v>
      </c>
      <c r="F21" s="211">
        <v>1281</v>
      </c>
      <c r="G21" s="211">
        <v>822658</v>
      </c>
      <c r="H21" s="211">
        <v>27216092230</v>
      </c>
      <c r="I21" s="211">
        <v>610578</v>
      </c>
      <c r="J21" s="211">
        <v>23721367200</v>
      </c>
      <c r="K21" s="211">
        <v>159956</v>
      </c>
      <c r="L21" s="211">
        <v>2016346780</v>
      </c>
      <c r="M21" s="211">
        <v>28137</v>
      </c>
      <c r="N21" s="211">
        <v>1144690544</v>
      </c>
      <c r="O21" s="211">
        <v>0</v>
      </c>
      <c r="P21" s="211">
        <v>0</v>
      </c>
      <c r="Q21" s="211">
        <v>595</v>
      </c>
      <c r="R21" s="211">
        <v>49711150</v>
      </c>
      <c r="S21" s="211">
        <v>51529</v>
      </c>
      <c r="T21" s="211">
        <v>283976556</v>
      </c>
      <c r="U21" s="211">
        <v>65437</v>
      </c>
      <c r="V21" s="205"/>
      <c r="W21" s="204"/>
      <c r="AH21" s="280"/>
      <c r="AI21" s="280"/>
      <c r="AJ21" s="280"/>
      <c r="AK21" s="280"/>
      <c r="AL21" s="280"/>
      <c r="AM21" s="280"/>
      <c r="AN21" s="280"/>
      <c r="AO21" s="280"/>
      <c r="DE21" s="279"/>
      <c r="DF21" s="279"/>
      <c r="DI21" s="202"/>
    </row>
    <row r="22" spans="1:113" ht="25.5" customHeight="1">
      <c r="A22" s="214"/>
      <c r="B22" s="217" t="s">
        <v>135</v>
      </c>
      <c r="C22" s="216"/>
      <c r="D22" s="212">
        <v>9480</v>
      </c>
      <c r="E22" s="211">
        <v>9154</v>
      </c>
      <c r="F22" s="211">
        <v>326</v>
      </c>
      <c r="G22" s="211">
        <v>196535</v>
      </c>
      <c r="H22" s="211">
        <v>6463430341</v>
      </c>
      <c r="I22" s="211">
        <v>141395</v>
      </c>
      <c r="J22" s="211">
        <v>5462296700</v>
      </c>
      <c r="K22" s="211">
        <v>43770</v>
      </c>
      <c r="L22" s="211">
        <v>647145310</v>
      </c>
      <c r="M22" s="211">
        <v>7415</v>
      </c>
      <c r="N22" s="211">
        <v>294218350</v>
      </c>
      <c r="O22" s="211">
        <v>0</v>
      </c>
      <c r="P22" s="211">
        <v>0</v>
      </c>
      <c r="Q22" s="211">
        <v>96</v>
      </c>
      <c r="R22" s="211">
        <v>7749900</v>
      </c>
      <c r="S22" s="211">
        <v>11274</v>
      </c>
      <c r="T22" s="211">
        <v>52020081</v>
      </c>
      <c r="U22" s="211">
        <v>56817</v>
      </c>
      <c r="V22" s="205"/>
      <c r="W22" s="204"/>
      <c r="AI22" s="280"/>
      <c r="AJ22" s="280"/>
      <c r="AK22" s="280"/>
      <c r="AL22" s="280"/>
      <c r="AM22" s="280"/>
      <c r="AN22" s="280"/>
      <c r="AO22" s="280"/>
      <c r="DE22" s="279"/>
      <c r="DF22" s="279"/>
      <c r="DI22" s="202"/>
    </row>
    <row r="23" spans="1:23" ht="25.5" customHeight="1">
      <c r="A23" s="215"/>
      <c r="B23" s="214" t="s">
        <v>98</v>
      </c>
      <c r="C23" s="213"/>
      <c r="D23" s="212">
        <v>3248</v>
      </c>
      <c r="E23" s="211">
        <v>3107</v>
      </c>
      <c r="F23" s="211">
        <v>141</v>
      </c>
      <c r="G23" s="211">
        <v>75142</v>
      </c>
      <c r="H23" s="211">
        <v>2518285520</v>
      </c>
      <c r="I23" s="211">
        <v>50221</v>
      </c>
      <c r="J23" s="211">
        <v>2156946010</v>
      </c>
      <c r="K23" s="211">
        <v>16377</v>
      </c>
      <c r="L23" s="211">
        <v>228337670</v>
      </c>
      <c r="M23" s="211">
        <v>2859</v>
      </c>
      <c r="N23" s="211">
        <v>119795600</v>
      </c>
      <c r="O23" s="211">
        <v>0</v>
      </c>
      <c r="P23" s="211">
        <v>0</v>
      </c>
      <c r="Q23" s="211">
        <v>49</v>
      </c>
      <c r="R23" s="211">
        <v>2371050</v>
      </c>
      <c r="S23" s="211">
        <v>8495</v>
      </c>
      <c r="T23" s="211">
        <v>10835190</v>
      </c>
      <c r="U23" s="211">
        <v>64603</v>
      </c>
      <c r="V23" s="205"/>
      <c r="W23" s="204"/>
    </row>
    <row r="24" spans="1:23" ht="25.5" customHeight="1">
      <c r="A24" s="215"/>
      <c r="B24" s="214"/>
      <c r="C24" s="213"/>
      <c r="D24" s="212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05"/>
      <c r="W24" s="204"/>
    </row>
    <row r="25" spans="1:23" ht="25.5" customHeight="1">
      <c r="A25" s="226" t="s">
        <v>97</v>
      </c>
      <c r="B25" s="226"/>
      <c r="C25" s="225"/>
      <c r="D25" s="224">
        <v>15349</v>
      </c>
      <c r="E25" s="224">
        <v>14765</v>
      </c>
      <c r="F25" s="224">
        <v>584</v>
      </c>
      <c r="G25" s="224">
        <v>324690</v>
      </c>
      <c r="H25" s="224">
        <v>11411639854</v>
      </c>
      <c r="I25" s="211">
        <v>241320</v>
      </c>
      <c r="J25" s="211">
        <v>10019812805</v>
      </c>
      <c r="K25" s="224">
        <v>59744</v>
      </c>
      <c r="L25" s="224">
        <v>769415660</v>
      </c>
      <c r="M25" s="224">
        <v>12754</v>
      </c>
      <c r="N25" s="224">
        <v>517597530</v>
      </c>
      <c r="O25" s="224">
        <v>0</v>
      </c>
      <c r="P25" s="224">
        <v>0</v>
      </c>
      <c r="Q25" s="224">
        <v>179</v>
      </c>
      <c r="R25" s="224">
        <v>13507350</v>
      </c>
      <c r="S25" s="224">
        <v>23447</v>
      </c>
      <c r="T25" s="224">
        <v>91306509</v>
      </c>
      <c r="U25" s="211">
        <v>61956</v>
      </c>
      <c r="V25" s="205"/>
      <c r="W25" s="204"/>
    </row>
    <row r="26" spans="1:110" ht="25.5" customHeight="1">
      <c r="A26" s="215"/>
      <c r="B26" s="217" t="s">
        <v>134</v>
      </c>
      <c r="C26" s="213"/>
      <c r="D26" s="212">
        <v>12140</v>
      </c>
      <c r="E26" s="211">
        <v>11674</v>
      </c>
      <c r="F26" s="211">
        <v>466</v>
      </c>
      <c r="G26" s="211">
        <v>258221</v>
      </c>
      <c r="H26" s="211">
        <v>8951882891</v>
      </c>
      <c r="I26" s="211">
        <v>191437</v>
      </c>
      <c r="J26" s="211">
        <v>7861355720</v>
      </c>
      <c r="K26" s="211">
        <v>46909</v>
      </c>
      <c r="L26" s="211">
        <v>598732800</v>
      </c>
      <c r="M26" s="211">
        <v>10044</v>
      </c>
      <c r="N26" s="211">
        <v>404533560</v>
      </c>
      <c r="O26" s="211">
        <v>0</v>
      </c>
      <c r="P26" s="211">
        <v>0</v>
      </c>
      <c r="Q26" s="211">
        <v>149</v>
      </c>
      <c r="R26" s="211">
        <v>11744250</v>
      </c>
      <c r="S26" s="211">
        <v>19726</v>
      </c>
      <c r="T26" s="211">
        <v>75516561</v>
      </c>
      <c r="U26" s="211">
        <v>61450</v>
      </c>
      <c r="V26" s="205"/>
      <c r="W26" s="204"/>
      <c r="DE26" s="279" t="s">
        <v>177</v>
      </c>
      <c r="DF26" s="279" t="s">
        <v>176</v>
      </c>
    </row>
    <row r="27" spans="1:23" ht="25.5" customHeight="1">
      <c r="A27" s="215"/>
      <c r="B27" s="214" t="s">
        <v>95</v>
      </c>
      <c r="C27" s="213"/>
      <c r="D27" s="212">
        <v>1414</v>
      </c>
      <c r="E27" s="211">
        <v>1368</v>
      </c>
      <c r="F27" s="211">
        <v>46</v>
      </c>
      <c r="G27" s="211">
        <v>28022</v>
      </c>
      <c r="H27" s="211">
        <v>1074086642</v>
      </c>
      <c r="I27" s="211">
        <v>21787</v>
      </c>
      <c r="J27" s="211">
        <v>947923655</v>
      </c>
      <c r="K27" s="211">
        <v>4520</v>
      </c>
      <c r="L27" s="211">
        <v>62257740</v>
      </c>
      <c r="M27" s="211">
        <v>1296</v>
      </c>
      <c r="N27" s="211">
        <v>56678330</v>
      </c>
      <c r="O27" s="211">
        <v>0</v>
      </c>
      <c r="P27" s="211">
        <v>0</v>
      </c>
      <c r="Q27" s="211">
        <v>12</v>
      </c>
      <c r="R27" s="211">
        <v>1049300</v>
      </c>
      <c r="S27" s="211">
        <v>1703</v>
      </c>
      <c r="T27" s="211">
        <v>6177617</v>
      </c>
      <c r="U27" s="211">
        <v>63282</v>
      </c>
      <c r="V27" s="205"/>
      <c r="W27" s="204"/>
    </row>
    <row r="28" spans="1:23" ht="25.5" customHeight="1">
      <c r="A28" s="215"/>
      <c r="B28" s="214" t="s">
        <v>94</v>
      </c>
      <c r="C28" s="213"/>
      <c r="D28" s="212">
        <v>1795</v>
      </c>
      <c r="E28" s="211">
        <v>1723</v>
      </c>
      <c r="F28" s="211">
        <v>72</v>
      </c>
      <c r="G28" s="211">
        <v>38447</v>
      </c>
      <c r="H28" s="211">
        <v>1385670321</v>
      </c>
      <c r="I28" s="211">
        <v>28096</v>
      </c>
      <c r="J28" s="211">
        <v>1210533430</v>
      </c>
      <c r="K28" s="211">
        <v>8315</v>
      </c>
      <c r="L28" s="211">
        <v>108425120</v>
      </c>
      <c r="M28" s="211">
        <v>1414</v>
      </c>
      <c r="N28" s="211">
        <v>56385640</v>
      </c>
      <c r="O28" s="211">
        <v>0</v>
      </c>
      <c r="P28" s="211">
        <v>0</v>
      </c>
      <c r="Q28" s="211">
        <v>18</v>
      </c>
      <c r="R28" s="211">
        <v>713800</v>
      </c>
      <c r="S28" s="211">
        <v>2018</v>
      </c>
      <c r="T28" s="211">
        <v>9612331</v>
      </c>
      <c r="U28" s="211">
        <v>64333</v>
      </c>
      <c r="V28" s="205"/>
      <c r="W28" s="204"/>
    </row>
    <row r="29" spans="1:23" ht="25.5" customHeight="1">
      <c r="A29" s="215"/>
      <c r="B29" s="215"/>
      <c r="C29" s="213"/>
      <c r="D29" s="278"/>
      <c r="E29" s="218"/>
      <c r="F29" s="277"/>
      <c r="G29" s="218"/>
      <c r="H29" s="218"/>
      <c r="I29" s="211"/>
      <c r="J29" s="211"/>
      <c r="K29" s="218"/>
      <c r="L29" s="218"/>
      <c r="M29" s="218"/>
      <c r="N29" s="277"/>
      <c r="O29" s="218"/>
      <c r="P29" s="277"/>
      <c r="Q29" s="218"/>
      <c r="R29" s="277"/>
      <c r="S29" s="277"/>
      <c r="T29" s="277"/>
      <c r="U29" s="218"/>
      <c r="V29" s="205"/>
      <c r="W29" s="204"/>
    </row>
    <row r="30" spans="1:23" ht="25.5" customHeight="1">
      <c r="A30" s="226" t="s">
        <v>93</v>
      </c>
      <c r="B30" s="226"/>
      <c r="C30" s="225"/>
      <c r="D30" s="211">
        <v>13223</v>
      </c>
      <c r="E30" s="211">
        <v>12725</v>
      </c>
      <c r="F30" s="211">
        <v>498</v>
      </c>
      <c r="G30" s="211">
        <v>298082</v>
      </c>
      <c r="H30" s="211">
        <v>9452965918</v>
      </c>
      <c r="I30" s="211">
        <v>200054</v>
      </c>
      <c r="J30" s="211">
        <v>7678027700</v>
      </c>
      <c r="K30" s="211">
        <v>82068</v>
      </c>
      <c r="L30" s="211">
        <v>1295604150</v>
      </c>
      <c r="M30" s="211">
        <v>9938</v>
      </c>
      <c r="N30" s="211">
        <v>385313920</v>
      </c>
      <c r="O30" s="211">
        <v>0</v>
      </c>
      <c r="P30" s="211">
        <v>0</v>
      </c>
      <c r="Q30" s="211">
        <v>165</v>
      </c>
      <c r="R30" s="211">
        <v>12187550</v>
      </c>
      <c r="S30" s="211">
        <v>15795</v>
      </c>
      <c r="T30" s="211">
        <v>81832598</v>
      </c>
      <c r="U30" s="211">
        <v>59574</v>
      </c>
      <c r="V30" s="205"/>
      <c r="W30" s="204"/>
    </row>
    <row r="31" spans="1:23" ht="25.5" customHeight="1">
      <c r="A31" s="214"/>
      <c r="B31" s="214" t="s">
        <v>133</v>
      </c>
      <c r="C31" s="216"/>
      <c r="D31" s="212">
        <v>8581</v>
      </c>
      <c r="E31" s="211">
        <v>8229</v>
      </c>
      <c r="F31" s="211">
        <v>352</v>
      </c>
      <c r="G31" s="211">
        <v>199197</v>
      </c>
      <c r="H31" s="211">
        <v>6551951426</v>
      </c>
      <c r="I31" s="211">
        <v>130764</v>
      </c>
      <c r="J31" s="211">
        <v>5253015360</v>
      </c>
      <c r="K31" s="211">
        <v>57461</v>
      </c>
      <c r="L31" s="211">
        <v>962376610</v>
      </c>
      <c r="M31" s="211">
        <v>6846</v>
      </c>
      <c r="N31" s="211">
        <v>270154770</v>
      </c>
      <c r="O31" s="211">
        <v>0</v>
      </c>
      <c r="P31" s="211">
        <v>0</v>
      </c>
      <c r="Q31" s="211">
        <v>82</v>
      </c>
      <c r="R31" s="211">
        <v>5750800</v>
      </c>
      <c r="S31" s="211">
        <v>10890</v>
      </c>
      <c r="T31" s="211">
        <v>60653886</v>
      </c>
      <c r="U31" s="211">
        <v>63630</v>
      </c>
      <c r="V31" s="205"/>
      <c r="W31" s="204"/>
    </row>
    <row r="32" spans="1:23" ht="25.5" customHeight="1">
      <c r="A32" s="215"/>
      <c r="B32" s="214" t="s">
        <v>91</v>
      </c>
      <c r="C32" s="213"/>
      <c r="D32" s="212">
        <v>3278</v>
      </c>
      <c r="E32" s="211">
        <v>3169</v>
      </c>
      <c r="F32" s="211">
        <v>109</v>
      </c>
      <c r="G32" s="211">
        <v>71148</v>
      </c>
      <c r="H32" s="211">
        <v>2060577779</v>
      </c>
      <c r="I32" s="211">
        <v>50669</v>
      </c>
      <c r="J32" s="211">
        <v>1728111530</v>
      </c>
      <c r="K32" s="211">
        <v>16598</v>
      </c>
      <c r="L32" s="211">
        <v>227364830</v>
      </c>
      <c r="M32" s="211">
        <v>2134</v>
      </c>
      <c r="N32" s="211">
        <v>78409070</v>
      </c>
      <c r="O32" s="211">
        <v>0</v>
      </c>
      <c r="P32" s="211">
        <v>0</v>
      </c>
      <c r="Q32" s="211">
        <v>83</v>
      </c>
      <c r="R32" s="211">
        <v>6436750</v>
      </c>
      <c r="S32" s="211">
        <v>3798</v>
      </c>
      <c r="T32" s="211">
        <v>20255599</v>
      </c>
      <c r="U32" s="211">
        <v>52388</v>
      </c>
      <c r="V32" s="205"/>
      <c r="W32" s="204"/>
    </row>
    <row r="33" spans="1:23" ht="25.5" customHeight="1">
      <c r="A33" s="215"/>
      <c r="B33" s="214" t="s">
        <v>90</v>
      </c>
      <c r="C33" s="213"/>
      <c r="D33" s="212">
        <v>917</v>
      </c>
      <c r="E33" s="211">
        <v>895</v>
      </c>
      <c r="F33" s="211">
        <v>22</v>
      </c>
      <c r="G33" s="211">
        <v>19781</v>
      </c>
      <c r="H33" s="211">
        <v>583081148</v>
      </c>
      <c r="I33" s="211">
        <v>12305</v>
      </c>
      <c r="J33" s="211">
        <v>466056970</v>
      </c>
      <c r="K33" s="211">
        <v>6751</v>
      </c>
      <c r="L33" s="211">
        <v>89417320</v>
      </c>
      <c r="M33" s="211">
        <v>680</v>
      </c>
      <c r="N33" s="211">
        <v>26986550</v>
      </c>
      <c r="O33" s="211">
        <v>0</v>
      </c>
      <c r="P33" s="211">
        <v>0</v>
      </c>
      <c r="Q33" s="211">
        <v>0</v>
      </c>
      <c r="R33" s="211">
        <v>0</v>
      </c>
      <c r="S33" s="211">
        <v>725</v>
      </c>
      <c r="T33" s="211">
        <v>620308</v>
      </c>
      <c r="U33" s="211">
        <v>52964</v>
      </c>
      <c r="V33" s="205"/>
      <c r="W33" s="204"/>
    </row>
    <row r="34" spans="1:23" ht="25.5" customHeight="1">
      <c r="A34" s="215"/>
      <c r="B34" s="214" t="s">
        <v>89</v>
      </c>
      <c r="C34" s="213"/>
      <c r="D34" s="212">
        <v>447</v>
      </c>
      <c r="E34" s="211">
        <v>432</v>
      </c>
      <c r="F34" s="211">
        <v>15</v>
      </c>
      <c r="G34" s="211">
        <v>7956</v>
      </c>
      <c r="H34" s="211">
        <v>257355565</v>
      </c>
      <c r="I34" s="211">
        <v>6316</v>
      </c>
      <c r="J34" s="211">
        <v>230843840</v>
      </c>
      <c r="K34" s="211">
        <v>1258</v>
      </c>
      <c r="L34" s="211">
        <v>16445390</v>
      </c>
      <c r="M34" s="211">
        <v>278</v>
      </c>
      <c r="N34" s="211">
        <v>9763530</v>
      </c>
      <c r="O34" s="211">
        <v>0</v>
      </c>
      <c r="P34" s="211">
        <v>0</v>
      </c>
      <c r="Q34" s="211">
        <v>0</v>
      </c>
      <c r="R34" s="211">
        <v>0</v>
      </c>
      <c r="S34" s="211">
        <v>382</v>
      </c>
      <c r="T34" s="211">
        <v>302805</v>
      </c>
      <c r="U34" s="211">
        <v>47987</v>
      </c>
      <c r="V34" s="205"/>
      <c r="W34" s="204"/>
    </row>
    <row r="35" spans="1:23" ht="25.5" customHeight="1">
      <c r="A35" s="215"/>
      <c r="B35" s="214"/>
      <c r="C35" s="213"/>
      <c r="D35" s="22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05"/>
      <c r="W35" s="204"/>
    </row>
    <row r="36" spans="1:23" ht="25.5" customHeight="1">
      <c r="A36" s="226" t="s">
        <v>88</v>
      </c>
      <c r="B36" s="226"/>
      <c r="C36" s="225"/>
      <c r="D36" s="218">
        <v>13445</v>
      </c>
      <c r="E36" s="218">
        <v>12981</v>
      </c>
      <c r="F36" s="218">
        <v>464</v>
      </c>
      <c r="G36" s="218">
        <v>277250</v>
      </c>
      <c r="H36" s="218">
        <v>8489921715</v>
      </c>
      <c r="I36" s="211">
        <v>200133</v>
      </c>
      <c r="J36" s="211">
        <v>7078521240</v>
      </c>
      <c r="K36" s="218">
        <v>62535</v>
      </c>
      <c r="L36" s="218">
        <v>987974720</v>
      </c>
      <c r="M36" s="218">
        <v>9023</v>
      </c>
      <c r="N36" s="218">
        <v>349822930</v>
      </c>
      <c r="O36" s="218">
        <v>0</v>
      </c>
      <c r="P36" s="218">
        <v>0</v>
      </c>
      <c r="Q36" s="218">
        <v>152</v>
      </c>
      <c r="R36" s="218">
        <v>9250600</v>
      </c>
      <c r="S36" s="218">
        <v>14430</v>
      </c>
      <c r="T36" s="218">
        <v>64352225</v>
      </c>
      <c r="U36" s="211">
        <v>52621</v>
      </c>
      <c r="V36" s="205"/>
      <c r="W36" s="204"/>
    </row>
    <row r="37" spans="1:23" ht="25.5" customHeight="1">
      <c r="A37" s="214"/>
      <c r="B37" s="214" t="s">
        <v>131</v>
      </c>
      <c r="C37" s="216"/>
      <c r="D37" s="212">
        <v>7733</v>
      </c>
      <c r="E37" s="211">
        <v>7463</v>
      </c>
      <c r="F37" s="211">
        <v>270</v>
      </c>
      <c r="G37" s="211">
        <v>158690</v>
      </c>
      <c r="H37" s="211">
        <v>4645424565</v>
      </c>
      <c r="I37" s="211">
        <v>117929</v>
      </c>
      <c r="J37" s="211">
        <v>3932853760</v>
      </c>
      <c r="K37" s="211">
        <v>31835</v>
      </c>
      <c r="L37" s="211">
        <v>477058030</v>
      </c>
      <c r="M37" s="211">
        <v>4856</v>
      </c>
      <c r="N37" s="211">
        <v>183181680</v>
      </c>
      <c r="O37" s="211">
        <v>0</v>
      </c>
      <c r="P37" s="211">
        <v>0</v>
      </c>
      <c r="Q37" s="211">
        <v>129</v>
      </c>
      <c r="R37" s="211">
        <v>8296750</v>
      </c>
      <c r="S37" s="211">
        <v>8797</v>
      </c>
      <c r="T37" s="211">
        <v>44034345</v>
      </c>
      <c r="U37" s="211">
        <v>50064</v>
      </c>
      <c r="V37" s="205"/>
      <c r="W37" s="204"/>
    </row>
    <row r="38" spans="1:23" ht="25.5" customHeight="1">
      <c r="A38" s="215"/>
      <c r="B38" s="214" t="s">
        <v>86</v>
      </c>
      <c r="C38" s="213"/>
      <c r="D38" s="212">
        <v>2434</v>
      </c>
      <c r="E38" s="211">
        <v>2351</v>
      </c>
      <c r="F38" s="211">
        <v>83</v>
      </c>
      <c r="G38" s="211">
        <v>54414</v>
      </c>
      <c r="H38" s="211">
        <v>1808150861</v>
      </c>
      <c r="I38" s="211">
        <v>34081</v>
      </c>
      <c r="J38" s="211">
        <v>1412391290</v>
      </c>
      <c r="K38" s="211">
        <v>17588</v>
      </c>
      <c r="L38" s="211">
        <v>304586480</v>
      </c>
      <c r="M38" s="211">
        <v>2057</v>
      </c>
      <c r="N38" s="211">
        <v>83850700</v>
      </c>
      <c r="O38" s="211">
        <v>0</v>
      </c>
      <c r="P38" s="211">
        <v>0</v>
      </c>
      <c r="Q38" s="211">
        <v>0</v>
      </c>
      <c r="R38" s="211">
        <v>0</v>
      </c>
      <c r="S38" s="211">
        <v>2745</v>
      </c>
      <c r="T38" s="211">
        <v>7322391</v>
      </c>
      <c r="U38" s="211">
        <v>61895</v>
      </c>
      <c r="V38" s="205"/>
      <c r="W38" s="204"/>
    </row>
    <row r="39" spans="1:23" ht="25.5" customHeight="1">
      <c r="A39" s="215"/>
      <c r="B39" s="214" t="s">
        <v>85</v>
      </c>
      <c r="C39" s="213"/>
      <c r="D39" s="212">
        <v>1121</v>
      </c>
      <c r="E39" s="211">
        <v>1091</v>
      </c>
      <c r="F39" s="211">
        <v>30</v>
      </c>
      <c r="G39" s="211">
        <v>23858</v>
      </c>
      <c r="H39" s="211">
        <v>782928140</v>
      </c>
      <c r="I39" s="211">
        <v>15534</v>
      </c>
      <c r="J39" s="211">
        <v>620439930</v>
      </c>
      <c r="K39" s="211">
        <v>7102</v>
      </c>
      <c r="L39" s="211">
        <v>122676710</v>
      </c>
      <c r="M39" s="211">
        <v>903</v>
      </c>
      <c r="N39" s="211">
        <v>36915770</v>
      </c>
      <c r="O39" s="211">
        <v>0</v>
      </c>
      <c r="P39" s="211">
        <v>0</v>
      </c>
      <c r="Q39" s="211">
        <v>13</v>
      </c>
      <c r="R39" s="211">
        <v>350950</v>
      </c>
      <c r="S39" s="211">
        <v>1209</v>
      </c>
      <c r="T39" s="211">
        <v>2544780</v>
      </c>
      <c r="U39" s="211">
        <v>58206</v>
      </c>
      <c r="V39" s="205"/>
      <c r="W39" s="204"/>
    </row>
    <row r="40" spans="1:23" ht="25.5" customHeight="1">
      <c r="A40" s="210"/>
      <c r="B40" s="209" t="s">
        <v>84</v>
      </c>
      <c r="C40" s="208"/>
      <c r="D40" s="207">
        <v>2157</v>
      </c>
      <c r="E40" s="206">
        <v>2076</v>
      </c>
      <c r="F40" s="206">
        <v>81</v>
      </c>
      <c r="G40" s="206">
        <v>40288</v>
      </c>
      <c r="H40" s="206">
        <v>1253418149</v>
      </c>
      <c r="I40" s="206">
        <v>32589</v>
      </c>
      <c r="J40" s="206">
        <v>1112836260</v>
      </c>
      <c r="K40" s="206">
        <v>6010</v>
      </c>
      <c r="L40" s="206">
        <v>83653500</v>
      </c>
      <c r="M40" s="206">
        <v>1207</v>
      </c>
      <c r="N40" s="206">
        <v>45874780</v>
      </c>
      <c r="O40" s="206">
        <v>0</v>
      </c>
      <c r="P40" s="206">
        <v>0</v>
      </c>
      <c r="Q40" s="206">
        <v>10</v>
      </c>
      <c r="R40" s="206">
        <v>602900</v>
      </c>
      <c r="S40" s="206">
        <v>1679</v>
      </c>
      <c r="T40" s="206">
        <v>10450709</v>
      </c>
      <c r="U40" s="206">
        <v>48432</v>
      </c>
      <c r="V40" s="205"/>
      <c r="W40" s="204"/>
    </row>
    <row r="41" spans="1:21" ht="15">
      <c r="A41" s="203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</row>
    <row r="42" spans="1:23" ht="17.25" customHeight="1">
      <c r="A42" s="276" t="s">
        <v>175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W42" s="272"/>
    </row>
    <row r="43" spans="1:23" ht="15.75" thickBot="1">
      <c r="A43" s="275"/>
      <c r="B43" s="203"/>
      <c r="C43" s="203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4"/>
      <c r="U43" s="273" t="s">
        <v>145</v>
      </c>
      <c r="W43" s="272"/>
    </row>
    <row r="44" spans="1:23" s="255" customFormat="1" ht="20.25" customHeight="1" thickTop="1">
      <c r="A44" s="271"/>
      <c r="B44" s="271"/>
      <c r="C44" s="270"/>
      <c r="D44" s="269" t="s">
        <v>174</v>
      </c>
      <c r="E44" s="268"/>
      <c r="F44" s="267"/>
      <c r="G44" s="257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57"/>
      <c r="V44" s="256"/>
      <c r="W44" s="204"/>
    </row>
    <row r="45" spans="1:23" s="255" customFormat="1" ht="20.25" customHeight="1">
      <c r="A45" s="215"/>
      <c r="B45" s="215"/>
      <c r="C45" s="223"/>
      <c r="D45" s="266"/>
      <c r="E45" s="265"/>
      <c r="F45" s="264"/>
      <c r="G45" s="257"/>
      <c r="H45" s="203"/>
      <c r="I45" s="263" t="s">
        <v>173</v>
      </c>
      <c r="J45" s="263"/>
      <c r="K45" s="263"/>
      <c r="L45" s="203"/>
      <c r="M45" s="203"/>
      <c r="N45" s="262" t="s">
        <v>172</v>
      </c>
      <c r="O45" s="262"/>
      <c r="P45" s="262"/>
      <c r="Q45" s="262"/>
      <c r="R45" s="262"/>
      <c r="S45" s="203"/>
      <c r="T45" s="203"/>
      <c r="U45" s="238" t="s">
        <v>171</v>
      </c>
      <c r="V45" s="256"/>
      <c r="W45" s="204"/>
    </row>
    <row r="46" spans="1:23" s="255" customFormat="1" ht="20.25" customHeight="1">
      <c r="A46" s="215"/>
      <c r="B46" s="215"/>
      <c r="C46" s="223"/>
      <c r="D46" s="261"/>
      <c r="E46" s="260"/>
      <c r="F46" s="259"/>
      <c r="G46" s="258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57"/>
      <c r="V46" s="256"/>
      <c r="W46" s="204"/>
    </row>
    <row r="47" spans="1:23" s="236" customFormat="1" ht="20.25" customHeight="1">
      <c r="A47" s="242"/>
      <c r="B47" s="242"/>
      <c r="C47" s="241"/>
      <c r="D47" s="239"/>
      <c r="E47" s="239" t="s">
        <v>170</v>
      </c>
      <c r="F47" s="239"/>
      <c r="G47" s="239"/>
      <c r="H47" s="252"/>
      <c r="I47" s="254"/>
      <c r="J47" s="253"/>
      <c r="K47" s="254"/>
      <c r="L47" s="253"/>
      <c r="M47" s="254"/>
      <c r="N47" s="253"/>
      <c r="O47" s="239"/>
      <c r="P47" s="252"/>
      <c r="Q47" s="239"/>
      <c r="R47" s="252"/>
      <c r="S47" s="239"/>
      <c r="T47" s="252"/>
      <c r="U47" s="239"/>
      <c r="V47" s="237"/>
      <c r="W47" s="204"/>
    </row>
    <row r="48" spans="1:23" s="236" customFormat="1" ht="20.25" customHeight="1">
      <c r="A48" s="242"/>
      <c r="B48" s="242"/>
      <c r="C48" s="241"/>
      <c r="D48" s="239"/>
      <c r="E48" s="238" t="s">
        <v>169</v>
      </c>
      <c r="F48" s="251" t="s">
        <v>168</v>
      </c>
      <c r="G48" s="250" t="s">
        <v>167</v>
      </c>
      <c r="H48" s="249"/>
      <c r="I48" s="250" t="s">
        <v>166</v>
      </c>
      <c r="J48" s="249"/>
      <c r="K48" s="250" t="s">
        <v>165</v>
      </c>
      <c r="L48" s="249"/>
      <c r="M48" s="250" t="s">
        <v>164</v>
      </c>
      <c r="N48" s="249"/>
      <c r="O48" s="250" t="s">
        <v>163</v>
      </c>
      <c r="P48" s="249"/>
      <c r="Q48" s="250" t="s">
        <v>162</v>
      </c>
      <c r="R48" s="249"/>
      <c r="S48" s="250" t="s">
        <v>161</v>
      </c>
      <c r="T48" s="249"/>
      <c r="U48" s="238" t="s">
        <v>160</v>
      </c>
      <c r="V48" s="237"/>
      <c r="W48" s="204"/>
    </row>
    <row r="49" spans="1:23" s="236" customFormat="1" ht="20.25" customHeight="1">
      <c r="A49" s="242"/>
      <c r="B49" s="242"/>
      <c r="C49" s="241"/>
      <c r="D49" s="238" t="s">
        <v>159</v>
      </c>
      <c r="E49" s="239" t="s">
        <v>158</v>
      </c>
      <c r="F49" s="245"/>
      <c r="G49" s="247"/>
      <c r="H49" s="246"/>
      <c r="I49" s="247"/>
      <c r="J49" s="248"/>
      <c r="K49" s="247"/>
      <c r="L49" s="248"/>
      <c r="M49" s="247"/>
      <c r="N49" s="248"/>
      <c r="O49" s="247"/>
      <c r="P49" s="246"/>
      <c r="Q49" s="247"/>
      <c r="R49" s="246"/>
      <c r="S49" s="247"/>
      <c r="T49" s="246"/>
      <c r="U49" s="239"/>
      <c r="V49" s="237"/>
      <c r="W49" s="204"/>
    </row>
    <row r="50" spans="1:23" s="236" customFormat="1" ht="20.25" customHeight="1">
      <c r="A50" s="242"/>
      <c r="B50" s="242"/>
      <c r="C50" s="241"/>
      <c r="D50" s="239"/>
      <c r="E50" s="239" t="s">
        <v>157</v>
      </c>
      <c r="F50" s="245"/>
      <c r="G50" s="238" t="s">
        <v>156</v>
      </c>
      <c r="H50" s="238" t="s">
        <v>154</v>
      </c>
      <c r="I50" s="238" t="s">
        <v>156</v>
      </c>
      <c r="J50" s="244" t="s">
        <v>154</v>
      </c>
      <c r="K50" s="238" t="s">
        <v>156</v>
      </c>
      <c r="L50" s="243" t="s">
        <v>154</v>
      </c>
      <c r="M50" s="238" t="s">
        <v>156</v>
      </c>
      <c r="N50" s="238" t="s">
        <v>154</v>
      </c>
      <c r="O50" s="238" t="s">
        <v>156</v>
      </c>
      <c r="P50" s="238" t="s">
        <v>154</v>
      </c>
      <c r="Q50" s="238" t="s">
        <v>156</v>
      </c>
      <c r="R50" s="238" t="s">
        <v>154</v>
      </c>
      <c r="S50" s="238" t="s">
        <v>155</v>
      </c>
      <c r="T50" s="238" t="s">
        <v>154</v>
      </c>
      <c r="U50" s="239"/>
      <c r="V50" s="237"/>
      <c r="W50" s="204"/>
    </row>
    <row r="51" spans="1:23" s="236" customFormat="1" ht="20.25" customHeight="1">
      <c r="A51" s="242"/>
      <c r="B51" s="242"/>
      <c r="C51" s="241"/>
      <c r="D51" s="239"/>
      <c r="E51" s="239" t="s">
        <v>153</v>
      </c>
      <c r="F51" s="239"/>
      <c r="G51" s="239"/>
      <c r="H51" s="239"/>
      <c r="I51" s="239"/>
      <c r="J51" s="240"/>
      <c r="K51" s="239"/>
      <c r="L51" s="240"/>
      <c r="M51" s="239"/>
      <c r="N51" s="239"/>
      <c r="O51" s="239"/>
      <c r="P51" s="239"/>
      <c r="Q51" s="239"/>
      <c r="R51" s="239"/>
      <c r="S51" s="239"/>
      <c r="T51" s="239"/>
      <c r="U51" s="238" t="s">
        <v>152</v>
      </c>
      <c r="V51" s="237"/>
      <c r="W51" s="204"/>
    </row>
    <row r="52" spans="1:23" s="229" customFormat="1" ht="20.25" customHeight="1">
      <c r="A52" s="235"/>
      <c r="B52" s="235"/>
      <c r="C52" s="234"/>
      <c r="D52" s="232" t="s">
        <v>151</v>
      </c>
      <c r="E52" s="232" t="s">
        <v>151</v>
      </c>
      <c r="F52" s="232" t="s">
        <v>151</v>
      </c>
      <c r="G52" s="232" t="s">
        <v>150</v>
      </c>
      <c r="H52" s="232" t="s">
        <v>149</v>
      </c>
      <c r="I52" s="232" t="s">
        <v>150</v>
      </c>
      <c r="J52" s="233" t="s">
        <v>149</v>
      </c>
      <c r="K52" s="232" t="s">
        <v>150</v>
      </c>
      <c r="L52" s="233" t="s">
        <v>149</v>
      </c>
      <c r="M52" s="232" t="s">
        <v>150</v>
      </c>
      <c r="N52" s="232" t="s">
        <v>149</v>
      </c>
      <c r="O52" s="232" t="s">
        <v>150</v>
      </c>
      <c r="P52" s="232" t="s">
        <v>149</v>
      </c>
      <c r="Q52" s="232" t="s">
        <v>150</v>
      </c>
      <c r="R52" s="232" t="s">
        <v>149</v>
      </c>
      <c r="S52" s="232" t="s">
        <v>150</v>
      </c>
      <c r="T52" s="232" t="s">
        <v>149</v>
      </c>
      <c r="U52" s="231"/>
      <c r="V52" s="230"/>
      <c r="W52" s="204"/>
    </row>
    <row r="53" spans="1:23" ht="25.5" customHeight="1">
      <c r="A53" s="226" t="s">
        <v>83</v>
      </c>
      <c r="B53" s="226"/>
      <c r="C53" s="225"/>
      <c r="D53" s="218">
        <v>11245</v>
      </c>
      <c r="E53" s="218">
        <v>10849</v>
      </c>
      <c r="F53" s="218">
        <v>396</v>
      </c>
      <c r="G53" s="218">
        <v>186026</v>
      </c>
      <c r="H53" s="218">
        <v>7484190012</v>
      </c>
      <c r="I53" s="211">
        <v>160319</v>
      </c>
      <c r="J53" s="211">
        <v>6807517316</v>
      </c>
      <c r="K53" s="218">
        <v>15418</v>
      </c>
      <c r="L53" s="218">
        <v>264174954</v>
      </c>
      <c r="M53" s="218">
        <v>9424</v>
      </c>
      <c r="N53" s="218">
        <v>376814196</v>
      </c>
      <c r="O53" s="218">
        <v>0</v>
      </c>
      <c r="P53" s="218">
        <v>0</v>
      </c>
      <c r="Q53" s="218">
        <v>42</v>
      </c>
      <c r="R53" s="218">
        <v>3199700</v>
      </c>
      <c r="S53" s="218">
        <v>10247</v>
      </c>
      <c r="T53" s="218">
        <v>32483846</v>
      </c>
      <c r="U53" s="211">
        <v>55463</v>
      </c>
      <c r="V53" s="205"/>
      <c r="W53" s="204"/>
    </row>
    <row r="54" spans="1:23" ht="25.5" customHeight="1">
      <c r="A54" s="215"/>
      <c r="B54" s="214" t="s">
        <v>82</v>
      </c>
      <c r="C54" s="213"/>
      <c r="D54" s="212">
        <v>3127</v>
      </c>
      <c r="E54" s="211">
        <v>3028</v>
      </c>
      <c r="F54" s="211">
        <v>99</v>
      </c>
      <c r="G54" s="211">
        <v>49093</v>
      </c>
      <c r="H54" s="211">
        <v>2052662442</v>
      </c>
      <c r="I54" s="211">
        <v>44561</v>
      </c>
      <c r="J54" s="211">
        <v>1913884730</v>
      </c>
      <c r="K54" s="211">
        <v>1769</v>
      </c>
      <c r="L54" s="211">
        <v>32117110</v>
      </c>
      <c r="M54" s="211">
        <v>2451</v>
      </c>
      <c r="N54" s="211">
        <v>96131046</v>
      </c>
      <c r="O54" s="211">
        <v>0</v>
      </c>
      <c r="P54" s="211">
        <v>0</v>
      </c>
      <c r="Q54" s="211">
        <v>5</v>
      </c>
      <c r="R54" s="211">
        <v>257150</v>
      </c>
      <c r="S54" s="211">
        <v>2758</v>
      </c>
      <c r="T54" s="211">
        <v>10272406</v>
      </c>
      <c r="U54" s="211">
        <v>54708</v>
      </c>
      <c r="V54" s="205"/>
      <c r="W54" s="204"/>
    </row>
    <row r="55" spans="1:23" ht="25.5" customHeight="1">
      <c r="A55" s="215"/>
      <c r="B55" s="214" t="s">
        <v>148</v>
      </c>
      <c r="C55" s="213"/>
      <c r="D55" s="212">
        <v>3334</v>
      </c>
      <c r="E55" s="211">
        <v>3225</v>
      </c>
      <c r="F55" s="211">
        <v>109</v>
      </c>
      <c r="G55" s="211">
        <v>52270</v>
      </c>
      <c r="H55" s="211">
        <v>2172495973</v>
      </c>
      <c r="I55" s="211">
        <v>46931</v>
      </c>
      <c r="J55" s="211">
        <v>1998674986</v>
      </c>
      <c r="K55" s="211">
        <v>2409</v>
      </c>
      <c r="L55" s="211">
        <v>48672937</v>
      </c>
      <c r="M55" s="211">
        <v>2779</v>
      </c>
      <c r="N55" s="211">
        <v>112510220</v>
      </c>
      <c r="O55" s="211">
        <v>0</v>
      </c>
      <c r="P55" s="211">
        <v>0</v>
      </c>
      <c r="Q55" s="211">
        <v>18</v>
      </c>
      <c r="R55" s="211">
        <v>352600</v>
      </c>
      <c r="S55" s="211">
        <v>2912</v>
      </c>
      <c r="T55" s="211">
        <v>12285230</v>
      </c>
      <c r="U55" s="211">
        <v>54302</v>
      </c>
      <c r="V55" s="205"/>
      <c r="W55" s="204"/>
    </row>
    <row r="56" spans="1:23" ht="25.5" customHeight="1">
      <c r="A56" s="215"/>
      <c r="B56" s="214" t="s">
        <v>80</v>
      </c>
      <c r="C56" s="213"/>
      <c r="D56" s="212">
        <v>1017</v>
      </c>
      <c r="E56" s="211">
        <v>985</v>
      </c>
      <c r="F56" s="211">
        <v>32</v>
      </c>
      <c r="G56" s="211">
        <v>17947</v>
      </c>
      <c r="H56" s="211">
        <v>733572499</v>
      </c>
      <c r="I56" s="211">
        <v>14169</v>
      </c>
      <c r="J56" s="211">
        <v>640908160</v>
      </c>
      <c r="K56" s="211">
        <v>2881</v>
      </c>
      <c r="L56" s="211">
        <v>51046730</v>
      </c>
      <c r="M56" s="211">
        <v>984</v>
      </c>
      <c r="N56" s="211">
        <v>39731790</v>
      </c>
      <c r="O56" s="211">
        <v>0</v>
      </c>
      <c r="P56" s="211">
        <v>0</v>
      </c>
      <c r="Q56" s="211">
        <v>2</v>
      </c>
      <c r="R56" s="211">
        <v>243800</v>
      </c>
      <c r="S56" s="211">
        <v>895</v>
      </c>
      <c r="T56" s="211">
        <v>1642019</v>
      </c>
      <c r="U56" s="211">
        <v>60089</v>
      </c>
      <c r="V56" s="205"/>
      <c r="W56" s="204"/>
    </row>
    <row r="57" spans="1:23" ht="25.5" customHeight="1">
      <c r="A57" s="215"/>
      <c r="B57" s="214" t="s">
        <v>79</v>
      </c>
      <c r="C57" s="213"/>
      <c r="D57" s="212">
        <v>1656</v>
      </c>
      <c r="E57" s="211">
        <v>1601</v>
      </c>
      <c r="F57" s="211">
        <v>55</v>
      </c>
      <c r="G57" s="211">
        <v>30927</v>
      </c>
      <c r="H57" s="211">
        <v>1059953000</v>
      </c>
      <c r="I57" s="211">
        <v>25086</v>
      </c>
      <c r="J57" s="211">
        <v>941748730</v>
      </c>
      <c r="K57" s="211">
        <v>4532</v>
      </c>
      <c r="L57" s="211">
        <v>64207380</v>
      </c>
      <c r="M57" s="211">
        <v>1301</v>
      </c>
      <c r="N57" s="211">
        <v>49247010</v>
      </c>
      <c r="O57" s="211">
        <v>0</v>
      </c>
      <c r="P57" s="211">
        <v>0</v>
      </c>
      <c r="Q57" s="211">
        <v>15</v>
      </c>
      <c r="R57" s="211">
        <v>2303550</v>
      </c>
      <c r="S57" s="211">
        <v>1294</v>
      </c>
      <c r="T57" s="211">
        <v>2446330</v>
      </c>
      <c r="U57" s="211">
        <v>53326</v>
      </c>
      <c r="V57" s="205"/>
      <c r="W57" s="204"/>
    </row>
    <row r="58" spans="1:23" ht="25.5" customHeight="1">
      <c r="A58" s="215"/>
      <c r="B58" s="214" t="s">
        <v>78</v>
      </c>
      <c r="C58" s="213"/>
      <c r="D58" s="212">
        <v>972</v>
      </c>
      <c r="E58" s="211">
        <v>907</v>
      </c>
      <c r="F58" s="211">
        <v>65</v>
      </c>
      <c r="G58" s="211">
        <v>18593</v>
      </c>
      <c r="H58" s="211">
        <v>745352097</v>
      </c>
      <c r="I58" s="211">
        <v>14450</v>
      </c>
      <c r="J58" s="211">
        <v>645852980</v>
      </c>
      <c r="K58" s="211">
        <v>2931</v>
      </c>
      <c r="L58" s="211">
        <v>51106967</v>
      </c>
      <c r="M58" s="211">
        <v>1026</v>
      </c>
      <c r="N58" s="211">
        <v>44950170</v>
      </c>
      <c r="O58" s="211">
        <v>0</v>
      </c>
      <c r="P58" s="211">
        <v>0</v>
      </c>
      <c r="Q58" s="211">
        <v>2</v>
      </c>
      <c r="R58" s="211">
        <v>42600</v>
      </c>
      <c r="S58" s="211">
        <v>1210</v>
      </c>
      <c r="T58" s="211">
        <v>3399380</v>
      </c>
      <c r="U58" s="211">
        <v>63924</v>
      </c>
      <c r="V58" s="205"/>
      <c r="W58" s="204"/>
    </row>
    <row r="59" spans="1:23" ht="25.5" customHeight="1">
      <c r="A59" s="215"/>
      <c r="B59" s="214" t="s">
        <v>77</v>
      </c>
      <c r="C59" s="213"/>
      <c r="D59" s="212">
        <v>407</v>
      </c>
      <c r="E59" s="211">
        <v>399</v>
      </c>
      <c r="F59" s="211">
        <v>8</v>
      </c>
      <c r="G59" s="211">
        <v>6210</v>
      </c>
      <c r="H59" s="211">
        <v>210051426</v>
      </c>
      <c r="I59" s="211">
        <v>5261</v>
      </c>
      <c r="J59" s="211">
        <v>189817100</v>
      </c>
      <c r="K59" s="211">
        <v>565</v>
      </c>
      <c r="L59" s="211">
        <v>11102500</v>
      </c>
      <c r="M59" s="211">
        <v>268</v>
      </c>
      <c r="N59" s="211">
        <v>8214790</v>
      </c>
      <c r="O59" s="211">
        <v>0</v>
      </c>
      <c r="P59" s="211">
        <v>0</v>
      </c>
      <c r="Q59" s="211">
        <v>0</v>
      </c>
      <c r="R59" s="211">
        <v>0</v>
      </c>
      <c r="S59" s="211">
        <v>384</v>
      </c>
      <c r="T59" s="211">
        <v>917036</v>
      </c>
      <c r="U59" s="211">
        <v>42990</v>
      </c>
      <c r="V59" s="205"/>
      <c r="W59" s="204"/>
    </row>
    <row r="60" spans="1:23" ht="25.5" customHeight="1">
      <c r="A60" s="215"/>
      <c r="B60" s="214" t="s">
        <v>76</v>
      </c>
      <c r="C60" s="213"/>
      <c r="D60" s="212">
        <v>732</v>
      </c>
      <c r="E60" s="221">
        <v>704</v>
      </c>
      <c r="F60" s="221">
        <v>28</v>
      </c>
      <c r="G60" s="211">
        <v>10986</v>
      </c>
      <c r="H60" s="211">
        <v>510102575</v>
      </c>
      <c r="I60" s="221">
        <v>9861</v>
      </c>
      <c r="J60" s="221">
        <v>476630630</v>
      </c>
      <c r="K60" s="221">
        <v>331</v>
      </c>
      <c r="L60" s="221">
        <v>5921330</v>
      </c>
      <c r="M60" s="221">
        <v>615</v>
      </c>
      <c r="N60" s="221">
        <v>26029170</v>
      </c>
      <c r="O60" s="221">
        <v>0</v>
      </c>
      <c r="P60" s="221">
        <v>0</v>
      </c>
      <c r="Q60" s="221">
        <v>0</v>
      </c>
      <c r="R60" s="221">
        <v>0</v>
      </c>
      <c r="S60" s="221">
        <v>794</v>
      </c>
      <c r="T60" s="221">
        <v>1521445</v>
      </c>
      <c r="U60" s="221">
        <v>58052</v>
      </c>
      <c r="V60" s="205"/>
      <c r="W60" s="204"/>
    </row>
    <row r="61" spans="1:23" s="5" customFormat="1" ht="25.5" customHeight="1">
      <c r="A61" s="215"/>
      <c r="B61" s="214"/>
      <c r="C61" s="213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8"/>
      <c r="W61" s="227"/>
    </row>
    <row r="62" spans="1:23" ht="25.5" customHeight="1">
      <c r="A62" s="226" t="s">
        <v>70</v>
      </c>
      <c r="B62" s="226"/>
      <c r="C62" s="225"/>
      <c r="D62" s="224">
        <v>15440</v>
      </c>
      <c r="E62" s="224">
        <v>14946</v>
      </c>
      <c r="F62" s="224">
        <v>494</v>
      </c>
      <c r="G62" s="224">
        <v>286402</v>
      </c>
      <c r="H62" s="224">
        <v>10971920540</v>
      </c>
      <c r="I62" s="224">
        <v>229346</v>
      </c>
      <c r="J62" s="224">
        <v>9891167970</v>
      </c>
      <c r="K62" s="224">
        <v>33021</v>
      </c>
      <c r="L62" s="224">
        <v>528146660</v>
      </c>
      <c r="M62" s="224">
        <v>12700</v>
      </c>
      <c r="N62" s="224">
        <v>479829480</v>
      </c>
      <c r="O62" s="224">
        <v>0</v>
      </c>
      <c r="P62" s="224">
        <v>0</v>
      </c>
      <c r="Q62" s="224">
        <v>157</v>
      </c>
      <c r="R62" s="224">
        <v>12277000</v>
      </c>
      <c r="S62" s="224">
        <v>23878</v>
      </c>
      <c r="T62" s="224">
        <v>60499430</v>
      </c>
      <c r="U62" s="211">
        <v>59218</v>
      </c>
      <c r="V62" s="205"/>
      <c r="W62" s="204"/>
    </row>
    <row r="63" spans="1:23" ht="25.5" customHeight="1">
      <c r="A63" s="215"/>
      <c r="B63" s="217" t="s">
        <v>113</v>
      </c>
      <c r="C63" s="223"/>
      <c r="D63" s="212">
        <v>8056</v>
      </c>
      <c r="E63" s="211">
        <v>7786</v>
      </c>
      <c r="F63" s="211">
        <v>270</v>
      </c>
      <c r="G63" s="211">
        <v>151742</v>
      </c>
      <c r="H63" s="211">
        <v>5945358050</v>
      </c>
      <c r="I63" s="211">
        <v>123389</v>
      </c>
      <c r="J63" s="211">
        <v>5398780760</v>
      </c>
      <c r="K63" s="211">
        <v>14417</v>
      </c>
      <c r="L63" s="211">
        <v>254540950</v>
      </c>
      <c r="M63" s="211">
        <v>6748</v>
      </c>
      <c r="N63" s="211">
        <v>253456300</v>
      </c>
      <c r="O63" s="211">
        <v>0</v>
      </c>
      <c r="P63" s="211">
        <v>0</v>
      </c>
      <c r="Q63" s="211">
        <v>80</v>
      </c>
      <c r="R63" s="211">
        <v>5504300</v>
      </c>
      <c r="S63" s="211">
        <v>13856</v>
      </c>
      <c r="T63" s="211">
        <v>33075740</v>
      </c>
      <c r="U63" s="211">
        <v>61502</v>
      </c>
      <c r="V63" s="205"/>
      <c r="W63" s="204"/>
    </row>
    <row r="64" spans="1:23" ht="25.5" customHeight="1">
      <c r="A64" s="215"/>
      <c r="B64" s="214" t="s">
        <v>68</v>
      </c>
      <c r="C64" s="213"/>
      <c r="D64" s="212">
        <v>937</v>
      </c>
      <c r="E64" s="211">
        <v>916</v>
      </c>
      <c r="F64" s="211">
        <v>21</v>
      </c>
      <c r="G64" s="211">
        <v>16178</v>
      </c>
      <c r="H64" s="211">
        <v>694540029</v>
      </c>
      <c r="I64" s="211">
        <v>13886</v>
      </c>
      <c r="J64" s="211">
        <v>643475600</v>
      </c>
      <c r="K64" s="211">
        <v>1151</v>
      </c>
      <c r="L64" s="211">
        <v>20181150</v>
      </c>
      <c r="M64" s="211">
        <v>746</v>
      </c>
      <c r="N64" s="211">
        <v>28544900</v>
      </c>
      <c r="O64" s="211">
        <v>0</v>
      </c>
      <c r="P64" s="211">
        <v>0</v>
      </c>
      <c r="Q64" s="211">
        <v>8</v>
      </c>
      <c r="R64" s="211">
        <v>394950</v>
      </c>
      <c r="S64" s="211">
        <v>1133</v>
      </c>
      <c r="T64" s="211">
        <v>1943429</v>
      </c>
      <c r="U64" s="211">
        <v>61781</v>
      </c>
      <c r="V64" s="205"/>
      <c r="W64" s="204"/>
    </row>
    <row r="65" spans="1:23" ht="25.5" customHeight="1">
      <c r="A65" s="215"/>
      <c r="B65" s="214" t="s">
        <v>67</v>
      </c>
      <c r="C65" s="213"/>
      <c r="D65" s="212">
        <v>744</v>
      </c>
      <c r="E65" s="211">
        <v>734</v>
      </c>
      <c r="F65" s="211">
        <v>10</v>
      </c>
      <c r="G65" s="211">
        <v>14355</v>
      </c>
      <c r="H65" s="211">
        <v>519560863</v>
      </c>
      <c r="I65" s="211">
        <v>11209</v>
      </c>
      <c r="J65" s="211">
        <v>448140080</v>
      </c>
      <c r="K65" s="211">
        <v>2368</v>
      </c>
      <c r="L65" s="211">
        <v>45656190</v>
      </c>
      <c r="M65" s="211">
        <v>613</v>
      </c>
      <c r="N65" s="211">
        <v>23556490</v>
      </c>
      <c r="O65" s="211">
        <v>0</v>
      </c>
      <c r="P65" s="211">
        <v>0</v>
      </c>
      <c r="Q65" s="211">
        <v>0</v>
      </c>
      <c r="R65" s="211">
        <v>0</v>
      </c>
      <c r="S65" s="211">
        <v>778</v>
      </c>
      <c r="T65" s="211">
        <v>2208103</v>
      </c>
      <c r="U65" s="211">
        <v>58201</v>
      </c>
      <c r="V65" s="205"/>
      <c r="W65" s="204"/>
    </row>
    <row r="66" spans="1:23" ht="25.5" customHeight="1">
      <c r="A66" s="215"/>
      <c r="B66" s="214" t="s">
        <v>66</v>
      </c>
      <c r="C66" s="213"/>
      <c r="D66" s="212">
        <v>1329</v>
      </c>
      <c r="E66" s="211">
        <v>1285</v>
      </c>
      <c r="F66" s="211">
        <v>44</v>
      </c>
      <c r="G66" s="211">
        <v>22049</v>
      </c>
      <c r="H66" s="211">
        <v>844884732</v>
      </c>
      <c r="I66" s="211">
        <v>18645</v>
      </c>
      <c r="J66" s="211">
        <v>761610380</v>
      </c>
      <c r="K66" s="211">
        <v>2093</v>
      </c>
      <c r="L66" s="211">
        <v>36588940</v>
      </c>
      <c r="M66" s="211">
        <v>1093</v>
      </c>
      <c r="N66" s="211">
        <v>39073960</v>
      </c>
      <c r="O66" s="211">
        <v>0</v>
      </c>
      <c r="P66" s="211">
        <v>0</v>
      </c>
      <c r="Q66" s="211">
        <v>28</v>
      </c>
      <c r="R66" s="211">
        <v>1591600</v>
      </c>
      <c r="S66" s="211">
        <v>1283</v>
      </c>
      <c r="T66" s="211">
        <v>6019852</v>
      </c>
      <c r="U66" s="211">
        <v>52977</v>
      </c>
      <c r="V66" s="205"/>
      <c r="W66" s="204"/>
    </row>
    <row r="67" spans="1:23" ht="25.5" customHeight="1">
      <c r="A67" s="215"/>
      <c r="B67" s="214" t="s">
        <v>147</v>
      </c>
      <c r="C67" s="213"/>
      <c r="D67" s="212">
        <v>4374</v>
      </c>
      <c r="E67" s="211">
        <v>4225</v>
      </c>
      <c r="F67" s="211">
        <v>149</v>
      </c>
      <c r="G67" s="211">
        <v>82078</v>
      </c>
      <c r="H67" s="211">
        <v>2967576866</v>
      </c>
      <c r="I67" s="211">
        <v>62217</v>
      </c>
      <c r="J67" s="211">
        <v>2639161150</v>
      </c>
      <c r="K67" s="211">
        <v>12992</v>
      </c>
      <c r="L67" s="211">
        <v>171179430</v>
      </c>
      <c r="M67" s="211">
        <v>3500</v>
      </c>
      <c r="N67" s="211">
        <v>135197830</v>
      </c>
      <c r="O67" s="211">
        <v>0</v>
      </c>
      <c r="P67" s="211">
        <v>0</v>
      </c>
      <c r="Q67" s="211">
        <v>41</v>
      </c>
      <c r="R67" s="211">
        <v>4786150</v>
      </c>
      <c r="S67" s="211">
        <v>6828</v>
      </c>
      <c r="T67" s="211">
        <v>17252306</v>
      </c>
      <c r="U67" s="211">
        <v>56539</v>
      </c>
      <c r="V67" s="205"/>
      <c r="W67" s="204"/>
    </row>
    <row r="68" spans="1:23" ht="25.5" customHeight="1">
      <c r="A68" s="215"/>
      <c r="B68" s="214"/>
      <c r="C68" s="213"/>
      <c r="D68" s="212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05"/>
      <c r="W68" s="204"/>
    </row>
    <row r="69" spans="1:23" ht="25.5" customHeight="1">
      <c r="A69" s="220" t="s">
        <v>64</v>
      </c>
      <c r="B69" s="220"/>
      <c r="C69" s="219"/>
      <c r="D69" s="218">
        <v>23892</v>
      </c>
      <c r="E69" s="218">
        <v>22939</v>
      </c>
      <c r="F69" s="218">
        <v>953</v>
      </c>
      <c r="G69" s="218">
        <v>609091</v>
      </c>
      <c r="H69" s="218">
        <v>17792882202</v>
      </c>
      <c r="I69" s="211">
        <v>416862</v>
      </c>
      <c r="J69" s="211">
        <v>15465810340</v>
      </c>
      <c r="K69" s="218">
        <v>112591</v>
      </c>
      <c r="L69" s="218">
        <v>1378330380</v>
      </c>
      <c r="M69" s="218">
        <v>18021</v>
      </c>
      <c r="N69" s="218">
        <v>699883040</v>
      </c>
      <c r="O69" s="218">
        <v>0</v>
      </c>
      <c r="P69" s="218">
        <v>0</v>
      </c>
      <c r="Q69" s="218">
        <v>526</v>
      </c>
      <c r="R69" s="218">
        <v>34949700</v>
      </c>
      <c r="S69" s="218">
        <v>79112</v>
      </c>
      <c r="T69" s="218">
        <v>213908742</v>
      </c>
      <c r="U69" s="211">
        <v>62060</v>
      </c>
      <c r="V69" s="205"/>
      <c r="W69" s="204"/>
    </row>
    <row r="70" spans="1:23" ht="25.5" customHeight="1">
      <c r="A70" s="222"/>
      <c r="B70" s="217" t="s">
        <v>63</v>
      </c>
      <c r="C70" s="213"/>
      <c r="D70" s="212">
        <v>21080</v>
      </c>
      <c r="E70" s="211">
        <v>20262</v>
      </c>
      <c r="F70" s="211">
        <v>818</v>
      </c>
      <c r="G70" s="211">
        <v>538416</v>
      </c>
      <c r="H70" s="211">
        <v>15608565390</v>
      </c>
      <c r="I70" s="211">
        <v>367490</v>
      </c>
      <c r="J70" s="211">
        <v>13621133210</v>
      </c>
      <c r="K70" s="211">
        <v>95608</v>
      </c>
      <c r="L70" s="211">
        <v>1168153850</v>
      </c>
      <c r="M70" s="211">
        <v>15709</v>
      </c>
      <c r="N70" s="211">
        <v>599205770</v>
      </c>
      <c r="O70" s="211">
        <v>0</v>
      </c>
      <c r="P70" s="211">
        <v>0</v>
      </c>
      <c r="Q70" s="211">
        <v>491</v>
      </c>
      <c r="R70" s="211">
        <v>32151450</v>
      </c>
      <c r="S70" s="211">
        <v>74827</v>
      </c>
      <c r="T70" s="211">
        <v>187921110</v>
      </c>
      <c r="U70" s="211">
        <v>61704</v>
      </c>
      <c r="V70" s="205"/>
      <c r="W70" s="204"/>
    </row>
    <row r="71" spans="1:23" ht="25.5" customHeight="1">
      <c r="A71" s="215"/>
      <c r="B71" s="214" t="s">
        <v>62</v>
      </c>
      <c r="C71" s="213"/>
      <c r="D71" s="212">
        <v>2812</v>
      </c>
      <c r="E71" s="211">
        <v>2677</v>
      </c>
      <c r="F71" s="211">
        <v>135</v>
      </c>
      <c r="G71" s="211">
        <v>70675</v>
      </c>
      <c r="H71" s="211">
        <v>2184316812</v>
      </c>
      <c r="I71" s="211">
        <v>49372</v>
      </c>
      <c r="J71" s="211">
        <v>1844677130</v>
      </c>
      <c r="K71" s="211">
        <v>16983</v>
      </c>
      <c r="L71" s="211">
        <v>210176530</v>
      </c>
      <c r="M71" s="211">
        <v>2312</v>
      </c>
      <c r="N71" s="211">
        <v>100677270</v>
      </c>
      <c r="O71" s="211">
        <v>0</v>
      </c>
      <c r="P71" s="211">
        <v>0</v>
      </c>
      <c r="Q71" s="211">
        <v>35</v>
      </c>
      <c r="R71" s="211">
        <v>2798250</v>
      </c>
      <c r="S71" s="211">
        <v>4285</v>
      </c>
      <c r="T71" s="211">
        <v>25987632</v>
      </c>
      <c r="U71" s="211">
        <v>64726</v>
      </c>
      <c r="V71" s="205"/>
      <c r="W71" s="204"/>
    </row>
    <row r="72" spans="1:23" ht="25.5" customHeight="1">
      <c r="A72" s="215"/>
      <c r="B72" s="214"/>
      <c r="C72" s="213"/>
      <c r="D72" s="212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05"/>
      <c r="W72" s="204"/>
    </row>
    <row r="73" spans="1:23" ht="25.5" customHeight="1">
      <c r="A73" s="220" t="s">
        <v>61</v>
      </c>
      <c r="B73" s="220"/>
      <c r="C73" s="219"/>
      <c r="D73" s="218">
        <v>24381</v>
      </c>
      <c r="E73" s="218">
        <v>23430</v>
      </c>
      <c r="F73" s="218">
        <v>951</v>
      </c>
      <c r="G73" s="218">
        <v>662865</v>
      </c>
      <c r="H73" s="218">
        <v>19775813297</v>
      </c>
      <c r="I73" s="211">
        <v>425892</v>
      </c>
      <c r="J73" s="211">
        <v>15856030764</v>
      </c>
      <c r="K73" s="218">
        <v>200665</v>
      </c>
      <c r="L73" s="218">
        <v>2842997145</v>
      </c>
      <c r="M73" s="218">
        <v>20879</v>
      </c>
      <c r="N73" s="218">
        <v>855785790</v>
      </c>
      <c r="O73" s="218">
        <v>0</v>
      </c>
      <c r="P73" s="218">
        <v>0</v>
      </c>
      <c r="Q73" s="218">
        <v>326</v>
      </c>
      <c r="R73" s="218">
        <v>23104630</v>
      </c>
      <c r="S73" s="218">
        <v>35982</v>
      </c>
      <c r="T73" s="218">
        <v>197894968</v>
      </c>
      <c r="U73" s="211">
        <v>67593</v>
      </c>
      <c r="V73" s="205"/>
      <c r="W73" s="204"/>
    </row>
    <row r="74" spans="1:23" ht="25.5" customHeight="1">
      <c r="A74" s="214"/>
      <c r="B74" s="217" t="s">
        <v>111</v>
      </c>
      <c r="C74" s="216"/>
      <c r="D74" s="212">
        <v>18451</v>
      </c>
      <c r="E74" s="211">
        <v>17717</v>
      </c>
      <c r="F74" s="211">
        <v>734</v>
      </c>
      <c r="G74" s="211">
        <v>522901</v>
      </c>
      <c r="H74" s="211">
        <v>15121555363</v>
      </c>
      <c r="I74" s="211">
        <v>332258</v>
      </c>
      <c r="J74" s="211">
        <v>12025060994</v>
      </c>
      <c r="K74" s="211">
        <v>162513</v>
      </c>
      <c r="L74" s="211">
        <v>2254841725</v>
      </c>
      <c r="M74" s="211">
        <v>15715</v>
      </c>
      <c r="N74" s="211">
        <v>653902060</v>
      </c>
      <c r="O74" s="211">
        <v>0</v>
      </c>
      <c r="P74" s="211">
        <v>0</v>
      </c>
      <c r="Q74" s="211">
        <v>249</v>
      </c>
      <c r="R74" s="211">
        <v>19897150</v>
      </c>
      <c r="S74" s="211">
        <v>27881</v>
      </c>
      <c r="T74" s="211">
        <v>167853434</v>
      </c>
      <c r="U74" s="211">
        <v>68294</v>
      </c>
      <c r="V74" s="205"/>
      <c r="W74" s="204"/>
    </row>
    <row r="75" spans="1:23" ht="25.5" customHeight="1">
      <c r="A75" s="215"/>
      <c r="B75" s="214" t="s">
        <v>59</v>
      </c>
      <c r="C75" s="213"/>
      <c r="D75" s="212">
        <v>5930</v>
      </c>
      <c r="E75" s="211">
        <v>5713</v>
      </c>
      <c r="F75" s="211">
        <v>217</v>
      </c>
      <c r="G75" s="211">
        <v>139964</v>
      </c>
      <c r="H75" s="211">
        <v>4654257934</v>
      </c>
      <c r="I75" s="211">
        <v>93634</v>
      </c>
      <c r="J75" s="211">
        <v>3830969770</v>
      </c>
      <c r="K75" s="211">
        <v>38152</v>
      </c>
      <c r="L75" s="211">
        <v>588155420</v>
      </c>
      <c r="M75" s="211">
        <v>5164</v>
      </c>
      <c r="N75" s="211">
        <v>201883730</v>
      </c>
      <c r="O75" s="211">
        <v>0</v>
      </c>
      <c r="P75" s="211">
        <v>0</v>
      </c>
      <c r="Q75" s="211">
        <v>77</v>
      </c>
      <c r="R75" s="211">
        <v>3207480</v>
      </c>
      <c r="S75" s="211">
        <v>8101</v>
      </c>
      <c r="T75" s="211">
        <v>30041534</v>
      </c>
      <c r="U75" s="211">
        <v>65411</v>
      </c>
      <c r="V75" s="205"/>
      <c r="W75" s="204"/>
    </row>
    <row r="76" spans="1:23" ht="25.5" customHeight="1">
      <c r="A76" s="215"/>
      <c r="B76" s="214"/>
      <c r="C76" s="213"/>
      <c r="D76" s="212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05"/>
      <c r="W76" s="204"/>
    </row>
    <row r="77" spans="1:23" ht="25.5" customHeight="1">
      <c r="A77" s="220" t="s">
        <v>58</v>
      </c>
      <c r="B77" s="220"/>
      <c r="C77" s="219"/>
      <c r="D77" s="218">
        <v>20331</v>
      </c>
      <c r="E77" s="218">
        <v>19459</v>
      </c>
      <c r="F77" s="218">
        <v>872</v>
      </c>
      <c r="G77" s="218">
        <v>522015</v>
      </c>
      <c r="H77" s="218">
        <v>15686659850</v>
      </c>
      <c r="I77" s="211">
        <v>335527</v>
      </c>
      <c r="J77" s="211">
        <v>12654822250</v>
      </c>
      <c r="K77" s="218">
        <v>145214</v>
      </c>
      <c r="L77" s="218">
        <v>2143882820</v>
      </c>
      <c r="M77" s="218">
        <v>15944</v>
      </c>
      <c r="N77" s="218">
        <v>652467520</v>
      </c>
      <c r="O77" s="218">
        <v>0</v>
      </c>
      <c r="P77" s="218">
        <v>0</v>
      </c>
      <c r="Q77" s="218">
        <v>371</v>
      </c>
      <c r="R77" s="218">
        <v>29873900</v>
      </c>
      <c r="S77" s="218">
        <v>40903</v>
      </c>
      <c r="T77" s="218">
        <v>205613360</v>
      </c>
      <c r="U77" s="211">
        <v>64297</v>
      </c>
      <c r="V77" s="205"/>
      <c r="W77" s="204"/>
    </row>
    <row r="78" spans="1:23" ht="25.5" customHeight="1">
      <c r="A78" s="214"/>
      <c r="B78" s="217" t="s">
        <v>110</v>
      </c>
      <c r="C78" s="216"/>
      <c r="D78" s="212">
        <v>20331</v>
      </c>
      <c r="E78" s="211">
        <v>19459</v>
      </c>
      <c r="F78" s="211">
        <v>872</v>
      </c>
      <c r="G78" s="211">
        <v>522015</v>
      </c>
      <c r="H78" s="211">
        <v>15686659850</v>
      </c>
      <c r="I78" s="211">
        <v>335527</v>
      </c>
      <c r="J78" s="211">
        <v>12654822250</v>
      </c>
      <c r="K78" s="211">
        <v>145214</v>
      </c>
      <c r="L78" s="211">
        <v>2143882820</v>
      </c>
      <c r="M78" s="211">
        <v>15944</v>
      </c>
      <c r="N78" s="211">
        <v>652467520</v>
      </c>
      <c r="O78" s="211">
        <v>0</v>
      </c>
      <c r="P78" s="211">
        <v>0</v>
      </c>
      <c r="Q78" s="211">
        <v>371</v>
      </c>
      <c r="R78" s="211">
        <v>29873900</v>
      </c>
      <c r="S78" s="211">
        <v>40903</v>
      </c>
      <c r="T78" s="211">
        <v>205613360</v>
      </c>
      <c r="U78" s="211">
        <v>64296</v>
      </c>
      <c r="V78" s="205"/>
      <c r="W78" s="204"/>
    </row>
    <row r="79" spans="1:23" ht="25.5" customHeight="1">
      <c r="A79" s="215"/>
      <c r="B79" s="214"/>
      <c r="C79" s="213"/>
      <c r="D79" s="22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05"/>
      <c r="W79" s="204"/>
    </row>
    <row r="80" spans="1:23" ht="25.5" customHeight="1">
      <c r="A80" s="220" t="s">
        <v>56</v>
      </c>
      <c r="B80" s="220"/>
      <c r="C80" s="219"/>
      <c r="D80" s="218">
        <v>19482</v>
      </c>
      <c r="E80" s="218">
        <v>18801</v>
      </c>
      <c r="F80" s="218">
        <v>681</v>
      </c>
      <c r="G80" s="218">
        <v>519719</v>
      </c>
      <c r="H80" s="218">
        <v>13313759818</v>
      </c>
      <c r="I80" s="218">
        <v>331856</v>
      </c>
      <c r="J80" s="211">
        <v>10606488350</v>
      </c>
      <c r="K80" s="218">
        <v>160052</v>
      </c>
      <c r="L80" s="218">
        <v>2048369340</v>
      </c>
      <c r="M80" s="218">
        <v>12604</v>
      </c>
      <c r="N80" s="218">
        <v>475135780</v>
      </c>
      <c r="O80" s="218">
        <v>0</v>
      </c>
      <c r="P80" s="218">
        <v>0</v>
      </c>
      <c r="Q80" s="218">
        <v>234</v>
      </c>
      <c r="R80" s="218">
        <v>17945800</v>
      </c>
      <c r="S80" s="218">
        <v>27577</v>
      </c>
      <c r="T80" s="218">
        <v>165820548</v>
      </c>
      <c r="U80" s="211">
        <v>56949</v>
      </c>
      <c r="V80" s="205"/>
      <c r="W80" s="204"/>
    </row>
    <row r="81" spans="1:23" ht="25.5" customHeight="1">
      <c r="A81" s="214"/>
      <c r="B81" s="217" t="s">
        <v>109</v>
      </c>
      <c r="C81" s="216"/>
      <c r="D81" s="212">
        <v>8670</v>
      </c>
      <c r="E81" s="211">
        <v>8366</v>
      </c>
      <c r="F81" s="211">
        <v>304</v>
      </c>
      <c r="G81" s="211">
        <v>234580</v>
      </c>
      <c r="H81" s="211">
        <v>5864429872</v>
      </c>
      <c r="I81" s="211">
        <v>151122</v>
      </c>
      <c r="J81" s="211">
        <v>4713216760</v>
      </c>
      <c r="K81" s="211">
        <v>70825</v>
      </c>
      <c r="L81" s="211">
        <v>848223030</v>
      </c>
      <c r="M81" s="211">
        <v>5594</v>
      </c>
      <c r="N81" s="211">
        <v>210904320</v>
      </c>
      <c r="O81" s="211">
        <v>0</v>
      </c>
      <c r="P81" s="211">
        <v>0</v>
      </c>
      <c r="Q81" s="211">
        <v>106</v>
      </c>
      <c r="R81" s="211">
        <v>8125800</v>
      </c>
      <c r="S81" s="211">
        <v>12527</v>
      </c>
      <c r="T81" s="211">
        <v>83959962</v>
      </c>
      <c r="U81" s="211">
        <v>56365</v>
      </c>
      <c r="V81" s="205"/>
      <c r="W81" s="204"/>
    </row>
    <row r="82" spans="1:23" ht="25.5" customHeight="1">
      <c r="A82" s="215"/>
      <c r="B82" s="214" t="s">
        <v>54</v>
      </c>
      <c r="C82" s="213"/>
      <c r="D82" s="212">
        <v>2232</v>
      </c>
      <c r="E82" s="211">
        <v>2161</v>
      </c>
      <c r="F82" s="211">
        <v>71</v>
      </c>
      <c r="G82" s="211">
        <v>55135</v>
      </c>
      <c r="H82" s="211">
        <v>1359682373</v>
      </c>
      <c r="I82" s="211">
        <v>37349</v>
      </c>
      <c r="J82" s="211">
        <v>1111775350</v>
      </c>
      <c r="K82" s="211">
        <v>15012</v>
      </c>
      <c r="L82" s="211">
        <v>188937200</v>
      </c>
      <c r="M82" s="211">
        <v>1279</v>
      </c>
      <c r="N82" s="211">
        <v>45700730</v>
      </c>
      <c r="O82" s="211">
        <v>0</v>
      </c>
      <c r="P82" s="211">
        <v>0</v>
      </c>
      <c r="Q82" s="211">
        <v>6</v>
      </c>
      <c r="R82" s="211">
        <v>190400</v>
      </c>
      <c r="S82" s="211">
        <v>2768</v>
      </c>
      <c r="T82" s="211">
        <v>13078693</v>
      </c>
      <c r="U82" s="211">
        <v>50772</v>
      </c>
      <c r="V82" s="205"/>
      <c r="W82" s="204"/>
    </row>
    <row r="83" spans="1:23" ht="25.5" customHeight="1">
      <c r="A83" s="215"/>
      <c r="B83" s="214" t="s">
        <v>53</v>
      </c>
      <c r="C83" s="213"/>
      <c r="D83" s="212">
        <v>1400</v>
      </c>
      <c r="E83" s="211">
        <v>1354</v>
      </c>
      <c r="F83" s="211">
        <v>46</v>
      </c>
      <c r="G83" s="211">
        <v>34801</v>
      </c>
      <c r="H83" s="211">
        <v>837092727</v>
      </c>
      <c r="I83" s="211">
        <v>23571</v>
      </c>
      <c r="J83" s="211">
        <v>688119600</v>
      </c>
      <c r="K83" s="211">
        <v>9667</v>
      </c>
      <c r="L83" s="211">
        <v>114590990</v>
      </c>
      <c r="M83" s="211">
        <v>782</v>
      </c>
      <c r="N83" s="211">
        <v>27264100</v>
      </c>
      <c r="O83" s="211">
        <v>0</v>
      </c>
      <c r="P83" s="211">
        <v>0</v>
      </c>
      <c r="Q83" s="211">
        <v>5</v>
      </c>
      <c r="R83" s="211">
        <v>279850</v>
      </c>
      <c r="S83" s="211">
        <v>1558</v>
      </c>
      <c r="T83" s="211">
        <v>6838187</v>
      </c>
      <c r="U83" s="211">
        <v>49824</v>
      </c>
      <c r="V83" s="205"/>
      <c r="W83" s="204"/>
    </row>
    <row r="84" spans="1:23" ht="25.5" customHeight="1">
      <c r="A84" s="215"/>
      <c r="B84" s="214" t="s">
        <v>52</v>
      </c>
      <c r="C84" s="213"/>
      <c r="D84" s="212">
        <v>1464</v>
      </c>
      <c r="E84" s="211">
        <v>1416</v>
      </c>
      <c r="F84" s="211">
        <v>48</v>
      </c>
      <c r="G84" s="211">
        <v>37478</v>
      </c>
      <c r="H84" s="211">
        <v>944761331</v>
      </c>
      <c r="I84" s="211">
        <v>23312</v>
      </c>
      <c r="J84" s="211">
        <v>742925290</v>
      </c>
      <c r="K84" s="211">
        <v>12486</v>
      </c>
      <c r="L84" s="211">
        <v>163221520</v>
      </c>
      <c r="M84" s="211">
        <v>875</v>
      </c>
      <c r="N84" s="211">
        <v>32337820</v>
      </c>
      <c r="O84" s="211">
        <v>0</v>
      </c>
      <c r="P84" s="211">
        <v>0</v>
      </c>
      <c r="Q84" s="211">
        <v>11</v>
      </c>
      <c r="R84" s="211">
        <v>1189850</v>
      </c>
      <c r="S84" s="211">
        <v>1669</v>
      </c>
      <c r="T84" s="211">
        <v>5086851</v>
      </c>
      <c r="U84" s="211">
        <v>53790</v>
      </c>
      <c r="V84" s="205"/>
      <c r="W84" s="204"/>
    </row>
    <row r="85" spans="1:23" ht="25.5" customHeight="1">
      <c r="A85" s="215"/>
      <c r="B85" s="214" t="s">
        <v>51</v>
      </c>
      <c r="C85" s="213"/>
      <c r="D85" s="212">
        <v>2985</v>
      </c>
      <c r="E85" s="211">
        <v>2841</v>
      </c>
      <c r="F85" s="211">
        <v>144</v>
      </c>
      <c r="G85" s="211">
        <v>87339</v>
      </c>
      <c r="H85" s="211">
        <v>2325085356</v>
      </c>
      <c r="I85" s="211">
        <v>50390</v>
      </c>
      <c r="J85" s="211">
        <v>1755995880</v>
      </c>
      <c r="K85" s="211">
        <v>31996</v>
      </c>
      <c r="L85" s="211">
        <v>446837020</v>
      </c>
      <c r="M85" s="211">
        <v>2194</v>
      </c>
      <c r="N85" s="211">
        <v>86229360</v>
      </c>
      <c r="O85" s="211">
        <v>0</v>
      </c>
      <c r="P85" s="211">
        <v>0</v>
      </c>
      <c r="Q85" s="211">
        <v>17</v>
      </c>
      <c r="R85" s="211">
        <v>733550</v>
      </c>
      <c r="S85" s="211">
        <v>4936</v>
      </c>
      <c r="T85" s="211">
        <v>35289546</v>
      </c>
      <c r="U85" s="211">
        <v>64918</v>
      </c>
      <c r="V85" s="205"/>
      <c r="W85" s="204"/>
    </row>
    <row r="86" spans="1:23" ht="25.5" customHeight="1">
      <c r="A86" s="210"/>
      <c r="B86" s="209" t="s">
        <v>50</v>
      </c>
      <c r="C86" s="208"/>
      <c r="D86" s="207">
        <v>2731</v>
      </c>
      <c r="E86" s="206">
        <v>2663</v>
      </c>
      <c r="F86" s="206">
        <v>68</v>
      </c>
      <c r="G86" s="206">
        <v>70386</v>
      </c>
      <c r="H86" s="206">
        <v>1982708159</v>
      </c>
      <c r="I86" s="206">
        <v>46112</v>
      </c>
      <c r="J86" s="206">
        <v>1594455470</v>
      </c>
      <c r="K86" s="206">
        <v>20066</v>
      </c>
      <c r="L86" s="206">
        <v>286559580</v>
      </c>
      <c r="M86" s="206">
        <v>1880</v>
      </c>
      <c r="N86" s="206">
        <v>72699450</v>
      </c>
      <c r="O86" s="206">
        <v>0</v>
      </c>
      <c r="P86" s="206">
        <v>0</v>
      </c>
      <c r="Q86" s="206">
        <v>89</v>
      </c>
      <c r="R86" s="206">
        <v>7426350</v>
      </c>
      <c r="S86" s="206">
        <v>4119</v>
      </c>
      <c r="T86" s="206">
        <v>21567309</v>
      </c>
      <c r="U86" s="206">
        <v>60500</v>
      </c>
      <c r="V86" s="205"/>
      <c r="W86" s="204"/>
    </row>
    <row r="87" spans="1:21" ht="15">
      <c r="A87" s="203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</row>
    <row r="88" spans="10:13" ht="13.5">
      <c r="J88" s="202"/>
      <c r="L88" s="202"/>
      <c r="M88" s="202"/>
    </row>
  </sheetData>
  <sheetProtection/>
  <mergeCells count="31">
    <mergeCell ref="S48:T48"/>
    <mergeCell ref="A80:C80"/>
    <mergeCell ref="A62:C62"/>
    <mergeCell ref="A69:C69"/>
    <mergeCell ref="A73:C73"/>
    <mergeCell ref="A77:C77"/>
    <mergeCell ref="D44:F46"/>
    <mergeCell ref="N45:R45"/>
    <mergeCell ref="F48:F50"/>
    <mergeCell ref="G48:H48"/>
    <mergeCell ref="I48:J48"/>
    <mergeCell ref="K48:L48"/>
    <mergeCell ref="M48:N48"/>
    <mergeCell ref="O48:P48"/>
    <mergeCell ref="Q48:R48"/>
    <mergeCell ref="A25:C25"/>
    <mergeCell ref="A30:C30"/>
    <mergeCell ref="A36:C36"/>
    <mergeCell ref="A53:C53"/>
    <mergeCell ref="Q7:R7"/>
    <mergeCell ref="S7:T7"/>
    <mergeCell ref="A16:C16"/>
    <mergeCell ref="A20:C20"/>
    <mergeCell ref="I7:J7"/>
    <mergeCell ref="K7:L7"/>
    <mergeCell ref="M7:N7"/>
    <mergeCell ref="O7:P7"/>
    <mergeCell ref="D2:F2"/>
    <mergeCell ref="D3:F5"/>
    <mergeCell ref="F7:F9"/>
    <mergeCell ref="G7:H7"/>
  </mergeCells>
  <printOptions/>
  <pageMargins left="0.7874015748031497" right="0.7874015748031497" top="0.984251968503937" bottom="0.984251968503937" header="0.5118110236220472" footer="0.5118110236220472"/>
  <pageSetup fitToHeight="2" fitToWidth="2" horizontalDpi="400" verticalDpi="400" orientation="portrait" pageOrder="overThenDown" paperSize="9" scale="60" r:id="rId1"/>
  <rowBreaks count="1" manualBreakCount="1">
    <brk id="41" max="20" man="1"/>
  </rowBreaks>
  <colBreaks count="1" manualBreakCount="1">
    <brk id="10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98"/>
  <sheetViews>
    <sheetView zoomScale="80" zoomScaleNormal="80" zoomScaleSheetLayoutView="100" zoomScalePageLayoutView="0" workbookViewId="0" topLeftCell="A1">
      <selection activeCell="D9" sqref="D9"/>
    </sheetView>
  </sheetViews>
  <sheetFormatPr defaultColWidth="18.375" defaultRowHeight="14.25"/>
  <cols>
    <col min="1" max="1" width="2.75390625" style="136" customWidth="1"/>
    <col min="2" max="2" width="19.375" style="138" customWidth="1"/>
    <col min="3" max="3" width="7.25390625" style="137" customWidth="1"/>
    <col min="4" max="4" width="12.875" style="136" bestFit="1" customWidth="1"/>
    <col min="5" max="5" width="14.25390625" style="136" bestFit="1" customWidth="1"/>
    <col min="6" max="6" width="21.00390625" style="136" bestFit="1" customWidth="1"/>
    <col min="7" max="7" width="10.625" style="136" bestFit="1" customWidth="1"/>
    <col min="8" max="8" width="12.875" style="136" bestFit="1" customWidth="1"/>
    <col min="9" max="9" width="19.625" style="136" customWidth="1"/>
    <col min="10" max="11" width="12.875" style="136" bestFit="1" customWidth="1"/>
    <col min="12" max="12" width="19.625" style="136" bestFit="1" customWidth="1"/>
    <col min="13" max="14" width="10.625" style="136" bestFit="1" customWidth="1"/>
    <col min="15" max="15" width="18.25390625" style="136" bestFit="1" customWidth="1"/>
    <col min="16" max="16384" width="18.375" style="136" customWidth="1"/>
  </cols>
  <sheetData>
    <row r="1" ht="22.5" customHeight="1">
      <c r="A1" s="200" t="s">
        <v>146</v>
      </c>
    </row>
    <row r="2" spans="2:17" s="197" customFormat="1" ht="22.5" customHeight="1" thickBot="1">
      <c r="B2" s="185"/>
      <c r="C2" s="184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99"/>
      <c r="O2" s="198" t="s">
        <v>145</v>
      </c>
      <c r="P2" s="184"/>
      <c r="Q2" s="184"/>
    </row>
    <row r="3" spans="1:18" ht="20.25" customHeight="1" thickTop="1">
      <c r="A3" s="178"/>
      <c r="B3" s="180"/>
      <c r="C3" s="177"/>
      <c r="D3" s="139"/>
      <c r="G3" s="179"/>
      <c r="H3" s="178"/>
      <c r="I3" s="178"/>
      <c r="J3" s="179"/>
      <c r="K3" s="178"/>
      <c r="L3" s="177"/>
      <c r="M3" s="156"/>
      <c r="P3" s="139"/>
      <c r="R3" s="139"/>
    </row>
    <row r="4" spans="1:18" ht="20.25" customHeight="1">
      <c r="A4" s="139"/>
      <c r="B4" s="157"/>
      <c r="D4" s="175" t="s">
        <v>144</v>
      </c>
      <c r="E4" s="174"/>
      <c r="F4" s="176"/>
      <c r="G4" s="175" t="s">
        <v>143</v>
      </c>
      <c r="H4" s="174"/>
      <c r="I4" s="174"/>
      <c r="J4" s="175" t="s">
        <v>142</v>
      </c>
      <c r="K4" s="174"/>
      <c r="L4" s="176"/>
      <c r="M4" s="175" t="s">
        <v>141</v>
      </c>
      <c r="N4" s="174"/>
      <c r="O4" s="174"/>
      <c r="P4" s="139"/>
      <c r="R4" s="139"/>
    </row>
    <row r="5" spans="1:18" ht="20.25" customHeight="1">
      <c r="A5" s="139"/>
      <c r="B5" s="157"/>
      <c r="D5" s="145"/>
      <c r="E5" s="145"/>
      <c r="F5" s="145"/>
      <c r="G5" s="173"/>
      <c r="H5" s="145"/>
      <c r="I5" s="145"/>
      <c r="J5" s="173"/>
      <c r="K5" s="145"/>
      <c r="L5" s="164"/>
      <c r="M5" s="173"/>
      <c r="N5" s="145"/>
      <c r="O5" s="145"/>
      <c r="P5" s="139"/>
      <c r="R5" s="139"/>
    </row>
    <row r="6" spans="1:18" ht="20.25" customHeight="1">
      <c r="A6" s="139"/>
      <c r="B6" s="157"/>
      <c r="D6" s="172" t="s">
        <v>140</v>
      </c>
      <c r="E6" s="169" t="s">
        <v>139</v>
      </c>
      <c r="F6" s="169" t="s">
        <v>138</v>
      </c>
      <c r="G6" s="169" t="s">
        <v>140</v>
      </c>
      <c r="H6" s="169" t="s">
        <v>139</v>
      </c>
      <c r="I6" s="169" t="s">
        <v>138</v>
      </c>
      <c r="J6" s="169" t="s">
        <v>140</v>
      </c>
      <c r="K6" s="169" t="s">
        <v>139</v>
      </c>
      <c r="L6" s="196" t="s">
        <v>138</v>
      </c>
      <c r="M6" s="169" t="s">
        <v>140</v>
      </c>
      <c r="N6" s="169" t="s">
        <v>139</v>
      </c>
      <c r="O6" s="169" t="s">
        <v>138</v>
      </c>
      <c r="P6" s="139"/>
      <c r="R6" s="139"/>
    </row>
    <row r="7" spans="1:18" ht="20.25" customHeight="1">
      <c r="A7" s="139"/>
      <c r="B7" s="157"/>
      <c r="D7" s="168"/>
      <c r="E7" s="166"/>
      <c r="F7" s="166"/>
      <c r="G7" s="166"/>
      <c r="H7" s="166"/>
      <c r="I7" s="166"/>
      <c r="J7" s="166"/>
      <c r="K7" s="166"/>
      <c r="L7" s="167"/>
      <c r="M7" s="166"/>
      <c r="N7" s="166"/>
      <c r="O7" s="166"/>
      <c r="P7" s="139"/>
      <c r="R7" s="139"/>
    </row>
    <row r="8" spans="1:18" ht="20.25" customHeight="1">
      <c r="A8" s="145"/>
      <c r="B8" s="165"/>
      <c r="C8" s="164"/>
      <c r="D8" s="163" t="s">
        <v>116</v>
      </c>
      <c r="E8" s="161" t="s">
        <v>116</v>
      </c>
      <c r="F8" s="161" t="s">
        <v>115</v>
      </c>
      <c r="G8" s="161" t="s">
        <v>116</v>
      </c>
      <c r="H8" s="161" t="s">
        <v>116</v>
      </c>
      <c r="I8" s="161" t="s">
        <v>115</v>
      </c>
      <c r="J8" s="161" t="s">
        <v>116</v>
      </c>
      <c r="K8" s="161" t="s">
        <v>116</v>
      </c>
      <c r="L8" s="162" t="s">
        <v>115</v>
      </c>
      <c r="M8" s="161" t="s">
        <v>116</v>
      </c>
      <c r="N8" s="161" t="s">
        <v>116</v>
      </c>
      <c r="O8" s="161" t="s">
        <v>115</v>
      </c>
      <c r="P8" s="139"/>
      <c r="R8" s="139"/>
    </row>
    <row r="9" spans="1:18" ht="25.5" customHeight="1">
      <c r="A9" s="195"/>
      <c r="B9" s="194" t="s">
        <v>107</v>
      </c>
      <c r="C9" s="193"/>
      <c r="D9" s="188">
        <f>D13+D17+D22+D27+D33+D47+D56+D63+D67+D71+D74</f>
        <v>4053389</v>
      </c>
      <c r="E9" s="188">
        <f>E13+E17+E22+E27+E33+E47+E56+E63+E67+E71+E74</f>
        <v>12012330</v>
      </c>
      <c r="F9" s="188">
        <f>F13+F17+F22+F27+F33+F47+F56+F63+F67+F71+F74</f>
        <v>153392721675</v>
      </c>
      <c r="G9" s="188">
        <f>G13+G17+G22+G27+G33+G47+G56+G63+G67+G71+G74</f>
        <v>204353</v>
      </c>
      <c r="H9" s="188">
        <f>H13+H17+H22+H27+H33+H47+H56+H63+H67+H71+H74</f>
        <v>3775996</v>
      </c>
      <c r="I9" s="188">
        <f>I13+I17+I22+I27+I33+I47+I56+I63+I67+I71+I74</f>
        <v>85359549529</v>
      </c>
      <c r="J9" s="188">
        <f>J13+J17+J22+J27+J33+J47+J56+J63+J67+J71+J74</f>
        <v>3541155</v>
      </c>
      <c r="K9" s="188">
        <f>K13+K17+K22+K27+K33+K47+K56+K63+K67+K71+K74</f>
        <v>7420460</v>
      </c>
      <c r="L9" s="188">
        <f>L13+L17+L22+L27+L33+L47+L56+L63+L67+L71+L74</f>
        <v>62963307942</v>
      </c>
      <c r="M9" s="188">
        <f>M13+M17+M22+M27+M33+M47+M56+M63+M67+M71+M74</f>
        <v>307881</v>
      </c>
      <c r="N9" s="188">
        <f>N13+N17+N22+N27+N33+N47+N56+N63+N67+N71+N74</f>
        <v>815874</v>
      </c>
      <c r="O9" s="188">
        <f>O13+O17+O22+O27+O33+O47+O56+O63+O67+O71+O74</f>
        <v>5069864204</v>
      </c>
      <c r="P9" s="192"/>
      <c r="Q9" s="192"/>
      <c r="R9" s="192"/>
    </row>
    <row r="10" spans="1:18" ht="25.5" customHeight="1">
      <c r="A10" s="139"/>
      <c r="B10" s="150" t="s">
        <v>106</v>
      </c>
      <c r="C10" s="159"/>
      <c r="D10" s="146">
        <f>D14+D18+D19+D23+D28+D34+D57+D64+D68+D72+D75+D69</f>
        <v>3265030</v>
      </c>
      <c r="E10" s="146">
        <f>E14+E18+E19+E23+E28+E34+E57+E64+E68+E72+E75+E69</f>
        <v>9758154</v>
      </c>
      <c r="F10" s="146">
        <f>F14+F18+F19+F23+F28+F34+F57+F64+F68+F72+F75+F69</f>
        <v>122820231354</v>
      </c>
      <c r="G10" s="146">
        <f>G14+G18+G19+G23+G28+G34+G57+G64+G68+G72+G75+G69</f>
        <v>161825</v>
      </c>
      <c r="H10" s="146">
        <f>H14+H18+H19+H23+H28+H34+H57+H64+H68+H72+H75+H69</f>
        <v>2988958</v>
      </c>
      <c r="I10" s="146">
        <f>I14+I18+I19+I23+I28+I34+I57+I64+I68+I72+I75+I69</f>
        <v>67860704732</v>
      </c>
      <c r="J10" s="146">
        <f>J14+J18+J19+J23+J28+J34+J57+J64+J68+J72+J75+J69</f>
        <v>2847340</v>
      </c>
      <c r="K10" s="146">
        <f>K14+K18+K19+K23+K28+K34+K57+K64+K68+K72+K75+K69</f>
        <v>6085837</v>
      </c>
      <c r="L10" s="146">
        <f>L14+L18+L19+L23+L28+L34+L57+L64+L68+L72+L75+L69</f>
        <v>50761239736</v>
      </c>
      <c r="M10" s="146">
        <f>M14+M18+M19+M23+M28+M34+M57+M64+M68+M72+M75+M69</f>
        <v>255865</v>
      </c>
      <c r="N10" s="146">
        <f>N14+N18+N19+N23+N28+N34+N57+N64+N68+N72+N75+N69</f>
        <v>683359</v>
      </c>
      <c r="O10" s="146">
        <f>O14+O18+O19+O23+O28+O34+O57+O64+O68+O72+O75+O69</f>
        <v>4198286886</v>
      </c>
      <c r="P10" s="192"/>
      <c r="Q10" s="192"/>
      <c r="R10" s="192"/>
    </row>
    <row r="11" spans="1:18" ht="25.5" customHeight="1">
      <c r="A11" s="139"/>
      <c r="B11" s="150" t="s">
        <v>105</v>
      </c>
      <c r="C11" s="149"/>
      <c r="D11" s="158">
        <f>+D15+D20+D24+D25+D29+D30+D31+D35+D36+D37+D48+D49+D50+D51+D52+D53+D54+D58+D59+D61+D60+D65+D76+D77+D78+D79+D80</f>
        <v>788359</v>
      </c>
      <c r="E11" s="146">
        <f>+E15+E20+E24+E25+E29+E30+E31+E35+E36+E37+E48+E49+E50+E51+E52+E53+E54+E58+E59+E61+E60+E65+E76+E77+E78+E79+E80</f>
        <v>2254176</v>
      </c>
      <c r="F11" s="146">
        <f>+F15+F20+F24+F25+F29+F30+F31+F35+F36+F37+F48+F49+F50+F51+F52+F53+F54+F58+F59+F61+F60+F65+F76+F77+F78+F79+F80</f>
        <v>30572490321</v>
      </c>
      <c r="G11" s="146">
        <f>+G15+G20+G24+G25+G29+G30+G31+G35+G36+G37+G48+G49+G50+G51+G52+G53+G54+G58+G59+G61+G60+G65+G76+G77+G78+G79+G80</f>
        <v>42528</v>
      </c>
      <c r="H11" s="146">
        <f>+H15+H20+H24+H25+H29+H30+H31+H35+H36+H37+H48+H49+H50+H51+H52+H53+H54+H58+H59+H61+H60+H65+H76+H77+H78+H79+H80</f>
        <v>787038</v>
      </c>
      <c r="I11" s="146">
        <f>+I15+I20+I24+I25+I29+I30+I31+I35+I36+I37+I48+I49+I50+I51+I52+I53+I54+I58+I59+I61+I60+I65+I76+I77+I78+I79+I80</f>
        <v>17498844797</v>
      </c>
      <c r="J11" s="146">
        <f>+J15+J20+J24+J25+J29+J30+J31+J35+J36+J37+J48+J49+J50+J51+J52+J53+J54+J58+J59+J61+J60+J65+J76+J77+J78+J79+J80</f>
        <v>693815</v>
      </c>
      <c r="K11" s="146">
        <f>+K15+K20+K24+K25+K29+K30+K31+K35+K36+K37+K48+K49+K50+K51+K52+K53+K54+K58+K59+K61+K60+K65+K76+K77+K78+K79+K80</f>
        <v>1334623</v>
      </c>
      <c r="L11" s="146">
        <f>+L15+L20+L24+L25+L29+L30+L31+L35+L36+L37+L48+L49+L50+L51+L52+L53+L54+L58+L59+L61+L60+L65+L76+L77+L78+L79+L80</f>
        <v>12202068206</v>
      </c>
      <c r="M11" s="146">
        <f>+M15+M20+M24+M25+M29+M30+M31+M35+M36+M37+M48+M49+M50+M51+M52+M53+M54+M58+M59+M61+M60+M65+M76+M77+M78+M79+M80</f>
        <v>52016</v>
      </c>
      <c r="N11" s="146">
        <f>+N15+N20+N24+N25+N29+N30+N31+N35+N36+N37+N48+N49+N50+N51+N52+N53+N54+N58+N59+N61+N60+N65+N76+N77+N78+N79+N80</f>
        <v>132515</v>
      </c>
      <c r="O11" s="146">
        <f>+O15+O20+O24+O25+O29+O30+O31+O35+O36+O37+O48+O49+O50+O51+O52+O53+O54+O58+O59+O61+O60+O65+O76+O77+O78+O79+O80</f>
        <v>871577318</v>
      </c>
      <c r="P11" s="192"/>
      <c r="Q11" s="192"/>
      <c r="R11" s="192"/>
    </row>
    <row r="12" spans="1:15" ht="25.5" customHeight="1">
      <c r="A12" s="139"/>
      <c r="B12" s="150"/>
      <c r="C12" s="149"/>
      <c r="D12" s="158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</row>
    <row r="13" spans="1:15" ht="25.5" customHeight="1">
      <c r="A13" s="154" t="s">
        <v>104</v>
      </c>
      <c r="B13" s="154"/>
      <c r="C13" s="154"/>
      <c r="D13" s="158">
        <f>G13+J13+M13</f>
        <v>709886</v>
      </c>
      <c r="E13" s="151">
        <f>H13+K13+N13</f>
        <v>2048037</v>
      </c>
      <c r="F13" s="151">
        <f>I13+L13+O13</f>
        <v>25993913030</v>
      </c>
      <c r="G13" s="155">
        <f>G14+G15</f>
        <v>32152</v>
      </c>
      <c r="H13" s="155">
        <f>H14+H15</f>
        <v>585591</v>
      </c>
      <c r="I13" s="155">
        <f>I14+I15</f>
        <v>13970435830</v>
      </c>
      <c r="J13" s="155">
        <f>J14+J15</f>
        <v>622395</v>
      </c>
      <c r="K13" s="155">
        <f>K14+K15</f>
        <v>1314869</v>
      </c>
      <c r="L13" s="155">
        <f>L14+L15</f>
        <v>11087481470</v>
      </c>
      <c r="M13" s="155">
        <f>M14+M15</f>
        <v>55339</v>
      </c>
      <c r="N13" s="155">
        <f>N14+N15</f>
        <v>147577</v>
      </c>
      <c r="O13" s="155">
        <f>O14+O15</f>
        <v>935995730</v>
      </c>
    </row>
    <row r="14" spans="1:15" ht="25.5" customHeight="1">
      <c r="A14" s="139"/>
      <c r="B14" s="191" t="s">
        <v>137</v>
      </c>
      <c r="C14" s="149"/>
      <c r="D14" s="158">
        <f>G14+J14+M14</f>
        <v>669507</v>
      </c>
      <c r="E14" s="151">
        <f>H14+K14+N14</f>
        <v>1931187</v>
      </c>
      <c r="F14" s="151">
        <f>I14+L14+O14</f>
        <v>24345358870</v>
      </c>
      <c r="G14" s="151">
        <v>30022</v>
      </c>
      <c r="H14" s="151">
        <v>547137</v>
      </c>
      <c r="I14" s="151">
        <v>13039731720</v>
      </c>
      <c r="J14" s="151">
        <v>586722</v>
      </c>
      <c r="K14" s="151">
        <v>1243371</v>
      </c>
      <c r="L14" s="151">
        <v>10413907020</v>
      </c>
      <c r="M14" s="151">
        <v>52763</v>
      </c>
      <c r="N14" s="151">
        <v>140679</v>
      </c>
      <c r="O14" s="151">
        <v>891720130</v>
      </c>
    </row>
    <row r="15" spans="1:15" ht="25.5" customHeight="1">
      <c r="A15" s="139"/>
      <c r="B15" s="150" t="s">
        <v>102</v>
      </c>
      <c r="C15" s="149"/>
      <c r="D15" s="158">
        <f>G15+J15+M15</f>
        <v>40379</v>
      </c>
      <c r="E15" s="151">
        <f>H15+K15+N15</f>
        <v>116850</v>
      </c>
      <c r="F15" s="151">
        <f>I15+L15+O15</f>
        <v>1648554160</v>
      </c>
      <c r="G15" s="151">
        <v>2130</v>
      </c>
      <c r="H15" s="151">
        <v>38454</v>
      </c>
      <c r="I15" s="151">
        <v>930704110</v>
      </c>
      <c r="J15" s="151">
        <v>35673</v>
      </c>
      <c r="K15" s="151">
        <v>71498</v>
      </c>
      <c r="L15" s="151">
        <v>673574450</v>
      </c>
      <c r="M15" s="151">
        <v>2576</v>
      </c>
      <c r="N15" s="151">
        <v>6898</v>
      </c>
      <c r="O15" s="151">
        <v>44275600</v>
      </c>
    </row>
    <row r="16" spans="1:15" ht="25.5" customHeight="1">
      <c r="A16" s="139"/>
      <c r="B16" s="157"/>
      <c r="C16" s="139"/>
      <c r="D16" s="158"/>
      <c r="E16" s="151"/>
      <c r="F16" s="151"/>
      <c r="G16" s="147"/>
      <c r="H16" s="147"/>
      <c r="I16" s="147"/>
      <c r="J16" s="147"/>
      <c r="K16" s="147"/>
      <c r="L16" s="147"/>
      <c r="M16" s="147"/>
      <c r="N16" s="147"/>
      <c r="O16" s="147"/>
    </row>
    <row r="17" spans="1:15" ht="25.5" customHeight="1">
      <c r="A17" s="154" t="s">
        <v>101</v>
      </c>
      <c r="B17" s="154"/>
      <c r="C17" s="154"/>
      <c r="D17" s="158">
        <f>G17+J17+M17</f>
        <v>802194</v>
      </c>
      <c r="E17" s="151">
        <f>H17+K17+N17</f>
        <v>2456301</v>
      </c>
      <c r="F17" s="151">
        <f>I17+L17+O17</f>
        <v>31340609910</v>
      </c>
      <c r="G17" s="155">
        <f>G18+G19+G20</f>
        <v>41253</v>
      </c>
      <c r="H17" s="155">
        <f>H18+H19+H20</f>
        <v>774901</v>
      </c>
      <c r="I17" s="155">
        <f>I18+I19+I20</f>
        <v>17326225300</v>
      </c>
      <c r="J17" s="155">
        <f>J18+J19+J20</f>
        <v>694097</v>
      </c>
      <c r="K17" s="155">
        <f>K18+K19+K20</f>
        <v>1505649</v>
      </c>
      <c r="L17" s="155">
        <f>L18+L19+L20</f>
        <v>12968580180</v>
      </c>
      <c r="M17" s="155">
        <f>M18+M19+M20</f>
        <v>66844</v>
      </c>
      <c r="N17" s="155">
        <f>N18+N19+N20</f>
        <v>175751</v>
      </c>
      <c r="O17" s="155">
        <f>O18+O19+O20</f>
        <v>1045804430</v>
      </c>
    </row>
    <row r="18" spans="1:15" ht="25.5" customHeight="1">
      <c r="A18" s="152"/>
      <c r="B18" s="153" t="s">
        <v>136</v>
      </c>
      <c r="C18" s="152"/>
      <c r="D18" s="158">
        <f>G18+J18+M18</f>
        <v>610578</v>
      </c>
      <c r="E18" s="151">
        <f>H18+K18+N18</f>
        <v>1878656</v>
      </c>
      <c r="F18" s="151">
        <f>I18+L18+O18</f>
        <v>23721367200</v>
      </c>
      <c r="G18" s="151">
        <v>30445</v>
      </c>
      <c r="H18" s="151">
        <v>574863</v>
      </c>
      <c r="I18" s="151">
        <v>12975794380</v>
      </c>
      <c r="J18" s="151">
        <v>527050</v>
      </c>
      <c r="K18" s="151">
        <v>1163035</v>
      </c>
      <c r="L18" s="151">
        <v>9905730530</v>
      </c>
      <c r="M18" s="151">
        <v>53083</v>
      </c>
      <c r="N18" s="151">
        <v>140758</v>
      </c>
      <c r="O18" s="151">
        <v>839842290</v>
      </c>
    </row>
    <row r="19" spans="1:15" ht="25.5" customHeight="1">
      <c r="A19" s="152"/>
      <c r="B19" s="153" t="s">
        <v>135</v>
      </c>
      <c r="C19" s="152"/>
      <c r="D19" s="158">
        <f>G19+J19+M19</f>
        <v>141395</v>
      </c>
      <c r="E19" s="151">
        <f>H19+K19+N19</f>
        <v>418012</v>
      </c>
      <c r="F19" s="151">
        <f>I19+L19+O19</f>
        <v>5462296700</v>
      </c>
      <c r="G19" s="151">
        <v>7785</v>
      </c>
      <c r="H19" s="151">
        <v>143011</v>
      </c>
      <c r="I19" s="151">
        <v>3046974010</v>
      </c>
      <c r="J19" s="151">
        <v>123490</v>
      </c>
      <c r="K19" s="151">
        <v>249228</v>
      </c>
      <c r="L19" s="151">
        <v>2261489370</v>
      </c>
      <c r="M19" s="151">
        <v>10120</v>
      </c>
      <c r="N19" s="151">
        <v>25773</v>
      </c>
      <c r="O19" s="151">
        <v>153833320</v>
      </c>
    </row>
    <row r="20" spans="1:15" ht="25.5" customHeight="1">
      <c r="A20" s="139"/>
      <c r="B20" s="150" t="s">
        <v>98</v>
      </c>
      <c r="C20" s="149"/>
      <c r="D20" s="158">
        <f>G20+J20+M20</f>
        <v>50221</v>
      </c>
      <c r="E20" s="151">
        <f>H20+K20+N20</f>
        <v>159633</v>
      </c>
      <c r="F20" s="151">
        <f>I20+L20+O20</f>
        <v>2156946010</v>
      </c>
      <c r="G20" s="151">
        <v>3023</v>
      </c>
      <c r="H20" s="151">
        <v>57027</v>
      </c>
      <c r="I20" s="151">
        <v>1303456910</v>
      </c>
      <c r="J20" s="151">
        <v>43557</v>
      </c>
      <c r="K20" s="151">
        <v>93386</v>
      </c>
      <c r="L20" s="151">
        <v>801360280</v>
      </c>
      <c r="M20" s="151">
        <v>3641</v>
      </c>
      <c r="N20" s="151">
        <v>9220</v>
      </c>
      <c r="O20" s="151">
        <v>52128820</v>
      </c>
    </row>
    <row r="21" spans="1:15" ht="25.5" customHeight="1">
      <c r="A21" s="139"/>
      <c r="B21" s="150"/>
      <c r="C21" s="149"/>
      <c r="D21" s="158"/>
      <c r="E21" s="151"/>
      <c r="F21" s="151"/>
      <c r="G21" s="147"/>
      <c r="H21" s="147"/>
      <c r="I21" s="147"/>
      <c r="J21" s="147"/>
      <c r="K21" s="147"/>
      <c r="L21" s="147"/>
      <c r="M21" s="147"/>
      <c r="N21" s="147"/>
      <c r="O21" s="147"/>
    </row>
    <row r="22" spans="1:15" ht="25.5" customHeight="1">
      <c r="A22" s="154" t="s">
        <v>97</v>
      </c>
      <c r="B22" s="154"/>
      <c r="C22" s="154"/>
      <c r="D22" s="158">
        <f>G22+J22+M22</f>
        <v>241320</v>
      </c>
      <c r="E22" s="151">
        <f>H22+K22+N22</f>
        <v>718560</v>
      </c>
      <c r="F22" s="151">
        <f>I22+L22+O22</f>
        <v>10019812805</v>
      </c>
      <c r="G22" s="147">
        <f>G23+G24+G25</f>
        <v>14021</v>
      </c>
      <c r="H22" s="147">
        <f>H23+H24+H25</f>
        <v>264326</v>
      </c>
      <c r="I22" s="147">
        <f>I23+I24+I25</f>
        <v>5888627665</v>
      </c>
      <c r="J22" s="147">
        <f>J23+J24+J25</f>
        <v>210752</v>
      </c>
      <c r="K22" s="147">
        <f>K23+K24+K25</f>
        <v>409700</v>
      </c>
      <c r="L22" s="147">
        <f>L23+L24+L25</f>
        <v>3844948280</v>
      </c>
      <c r="M22" s="147">
        <f>M23+M24+M25</f>
        <v>16547</v>
      </c>
      <c r="N22" s="147">
        <f>N23+N24+N25</f>
        <v>44534</v>
      </c>
      <c r="O22" s="147">
        <f>O23+O24+O25</f>
        <v>286236860</v>
      </c>
    </row>
    <row r="23" spans="1:15" ht="25.5" customHeight="1">
      <c r="A23" s="139"/>
      <c r="B23" s="153" t="s">
        <v>134</v>
      </c>
      <c r="C23" s="149"/>
      <c r="D23" s="158">
        <f>G23+J23+M23</f>
        <v>191437</v>
      </c>
      <c r="E23" s="151">
        <f>H23+K23+N23</f>
        <v>566734</v>
      </c>
      <c r="F23" s="151">
        <f>I23+L23+O23</f>
        <v>7861355720</v>
      </c>
      <c r="G23" s="151">
        <v>11041</v>
      </c>
      <c r="H23" s="151">
        <v>206434</v>
      </c>
      <c r="I23" s="151">
        <v>4613531740</v>
      </c>
      <c r="J23" s="151">
        <v>167291</v>
      </c>
      <c r="K23" s="151">
        <v>325322</v>
      </c>
      <c r="L23" s="151">
        <v>3025831300</v>
      </c>
      <c r="M23" s="151">
        <v>13105</v>
      </c>
      <c r="N23" s="151">
        <v>34978</v>
      </c>
      <c r="O23" s="151">
        <v>221992680</v>
      </c>
    </row>
    <row r="24" spans="1:15" ht="25.5" customHeight="1">
      <c r="A24" s="139"/>
      <c r="B24" s="150" t="s">
        <v>95</v>
      </c>
      <c r="C24" s="159"/>
      <c r="D24" s="146">
        <f>G24+J24+M24</f>
        <v>21787</v>
      </c>
      <c r="E24" s="151">
        <f>H24+K24+N24</f>
        <v>67922</v>
      </c>
      <c r="F24" s="151">
        <f>I24+L24+O24</f>
        <v>947923655</v>
      </c>
      <c r="G24" s="151">
        <v>1393</v>
      </c>
      <c r="H24" s="151">
        <v>28230</v>
      </c>
      <c r="I24" s="151">
        <v>559669555</v>
      </c>
      <c r="J24" s="151">
        <v>18866</v>
      </c>
      <c r="K24" s="151">
        <v>35457</v>
      </c>
      <c r="L24" s="151">
        <v>358302070</v>
      </c>
      <c r="M24" s="151">
        <v>1528</v>
      </c>
      <c r="N24" s="151">
        <v>4235</v>
      </c>
      <c r="O24" s="151">
        <v>29952030</v>
      </c>
    </row>
    <row r="25" spans="1:15" ht="25.5" customHeight="1">
      <c r="A25" s="139"/>
      <c r="B25" s="150" t="s">
        <v>94</v>
      </c>
      <c r="C25" s="159"/>
      <c r="D25" s="146">
        <f>G25+J25+M25</f>
        <v>28096</v>
      </c>
      <c r="E25" s="151">
        <f>H25+K25+N25</f>
        <v>83904</v>
      </c>
      <c r="F25" s="151">
        <f>I25+L25+O25</f>
        <v>1210533430</v>
      </c>
      <c r="G25" s="151">
        <v>1587</v>
      </c>
      <c r="H25" s="151">
        <v>29662</v>
      </c>
      <c r="I25" s="151">
        <v>715426370</v>
      </c>
      <c r="J25" s="151">
        <v>24595</v>
      </c>
      <c r="K25" s="151">
        <v>48921</v>
      </c>
      <c r="L25" s="151">
        <v>460814910</v>
      </c>
      <c r="M25" s="151">
        <v>1914</v>
      </c>
      <c r="N25" s="151">
        <v>5321</v>
      </c>
      <c r="O25" s="151">
        <v>34292150</v>
      </c>
    </row>
    <row r="26" spans="1:15" ht="25.5" customHeight="1">
      <c r="A26" s="139"/>
      <c r="B26" s="157"/>
      <c r="C26" s="159"/>
      <c r="D26" s="146"/>
      <c r="E26" s="151"/>
      <c r="F26" s="151"/>
      <c r="G26" s="147"/>
      <c r="H26" s="147"/>
      <c r="I26" s="147"/>
      <c r="J26" s="147"/>
      <c r="K26" s="147"/>
      <c r="L26" s="147"/>
      <c r="M26" s="147"/>
      <c r="N26" s="147"/>
      <c r="O26" s="147"/>
    </row>
    <row r="27" spans="1:15" ht="25.5" customHeight="1">
      <c r="A27" s="154" t="s">
        <v>93</v>
      </c>
      <c r="B27" s="154"/>
      <c r="C27" s="160"/>
      <c r="D27" s="146">
        <f>G27+J27+M27</f>
        <v>200054</v>
      </c>
      <c r="E27" s="151">
        <f>H27+K27+N27</f>
        <v>592948</v>
      </c>
      <c r="F27" s="151">
        <f>I27+L27+O27</f>
        <v>7678027700</v>
      </c>
      <c r="G27" s="147">
        <f>G28+G29+G30+G31</f>
        <v>10875</v>
      </c>
      <c r="H27" s="147">
        <f>H28+H29+H30+H31</f>
        <v>198137</v>
      </c>
      <c r="I27" s="147">
        <f>I28+I29+I30+I31</f>
        <v>4419454860</v>
      </c>
      <c r="J27" s="147">
        <f>J28+J29+J30+J31</f>
        <v>172823</v>
      </c>
      <c r="K27" s="147">
        <f>K28+K29+K30+K31</f>
        <v>352337</v>
      </c>
      <c r="L27" s="147">
        <f>L28+L29+L30+L31</f>
        <v>2995130230</v>
      </c>
      <c r="M27" s="147">
        <f>M28+M29+M30+M31</f>
        <v>16356</v>
      </c>
      <c r="N27" s="147">
        <f>N28+N29+N30+N31</f>
        <v>42474</v>
      </c>
      <c r="O27" s="147">
        <f>O28+O29+O30+O31</f>
        <v>263442610</v>
      </c>
    </row>
    <row r="28" spans="1:15" ht="25.5" customHeight="1">
      <c r="A28" s="152"/>
      <c r="B28" s="150" t="s">
        <v>133</v>
      </c>
      <c r="C28" s="190"/>
      <c r="D28" s="146">
        <f>G28+J28+M28</f>
        <v>130764</v>
      </c>
      <c r="E28" s="151">
        <f>H28+K28+N28</f>
        <v>415448</v>
      </c>
      <c r="F28" s="151">
        <f>I28+L28+O28</f>
        <v>5253015360</v>
      </c>
      <c r="G28" s="151">
        <v>7503</v>
      </c>
      <c r="H28" s="151">
        <v>138815</v>
      </c>
      <c r="I28" s="151">
        <v>3088864200</v>
      </c>
      <c r="J28" s="151">
        <v>112567</v>
      </c>
      <c r="K28" s="151">
        <v>247935</v>
      </c>
      <c r="L28" s="151">
        <v>1989490560</v>
      </c>
      <c r="M28" s="151">
        <v>10694</v>
      </c>
      <c r="N28" s="151">
        <v>28698</v>
      </c>
      <c r="O28" s="151">
        <v>174660600</v>
      </c>
    </row>
    <row r="29" spans="1:15" ht="25.5" customHeight="1">
      <c r="A29" s="139"/>
      <c r="B29" s="150" t="s">
        <v>91</v>
      </c>
      <c r="C29" s="159"/>
      <c r="D29" s="146">
        <f>G29+J29+M29</f>
        <v>50669</v>
      </c>
      <c r="E29" s="151">
        <f>H29+K29+N29</f>
        <v>131308</v>
      </c>
      <c r="F29" s="151">
        <f>I29+L29+O29</f>
        <v>1728111530</v>
      </c>
      <c r="G29" s="151">
        <v>2332</v>
      </c>
      <c r="H29" s="151">
        <v>40008</v>
      </c>
      <c r="I29" s="151">
        <v>895560560</v>
      </c>
      <c r="J29" s="151">
        <v>44118</v>
      </c>
      <c r="K29" s="151">
        <v>80664</v>
      </c>
      <c r="L29" s="151">
        <v>765713980</v>
      </c>
      <c r="M29" s="151">
        <v>4219</v>
      </c>
      <c r="N29" s="151">
        <v>10636</v>
      </c>
      <c r="O29" s="151">
        <v>66836990</v>
      </c>
    </row>
    <row r="30" spans="1:15" ht="25.5" customHeight="1">
      <c r="A30" s="139"/>
      <c r="B30" s="150" t="s">
        <v>132</v>
      </c>
      <c r="C30" s="159"/>
      <c r="D30" s="146">
        <f>G30+J30+M30</f>
        <v>12305</v>
      </c>
      <c r="E30" s="151">
        <f>H30+K30+N30</f>
        <v>31411</v>
      </c>
      <c r="F30" s="151">
        <f>I30+L30+O30</f>
        <v>466056970</v>
      </c>
      <c r="G30" s="151">
        <v>730</v>
      </c>
      <c r="H30" s="151">
        <v>14020</v>
      </c>
      <c r="I30" s="151">
        <v>302302170</v>
      </c>
      <c r="J30" s="151">
        <v>10662</v>
      </c>
      <c r="K30" s="151">
        <v>15582</v>
      </c>
      <c r="L30" s="151">
        <v>150330640</v>
      </c>
      <c r="M30" s="151">
        <v>913</v>
      </c>
      <c r="N30" s="151">
        <v>1809</v>
      </c>
      <c r="O30" s="151">
        <v>13424160</v>
      </c>
    </row>
    <row r="31" spans="1:15" ht="25.5" customHeight="1">
      <c r="A31" s="139"/>
      <c r="B31" s="150" t="s">
        <v>89</v>
      </c>
      <c r="C31" s="159"/>
      <c r="D31" s="146">
        <f>G31+J31+M31</f>
        <v>6316</v>
      </c>
      <c r="E31" s="151">
        <f>H31+K31+N31</f>
        <v>14781</v>
      </c>
      <c r="F31" s="151">
        <f>I31+L31+O31</f>
        <v>230843840</v>
      </c>
      <c r="G31" s="151">
        <v>310</v>
      </c>
      <c r="H31" s="151">
        <v>5294</v>
      </c>
      <c r="I31" s="151">
        <v>132727930</v>
      </c>
      <c r="J31" s="151">
        <v>5476</v>
      </c>
      <c r="K31" s="151">
        <v>8156</v>
      </c>
      <c r="L31" s="151">
        <v>89595050</v>
      </c>
      <c r="M31" s="151">
        <v>530</v>
      </c>
      <c r="N31" s="151">
        <v>1331</v>
      </c>
      <c r="O31" s="151">
        <v>8520860</v>
      </c>
    </row>
    <row r="32" spans="1:15" ht="25.5" customHeight="1">
      <c r="A32" s="139"/>
      <c r="B32" s="150"/>
      <c r="C32" s="159"/>
      <c r="D32" s="146"/>
      <c r="E32" s="151"/>
      <c r="F32" s="151"/>
      <c r="G32" s="147"/>
      <c r="H32" s="147"/>
      <c r="I32" s="147"/>
      <c r="J32" s="147"/>
      <c r="K32" s="147"/>
      <c r="L32" s="147"/>
      <c r="M32" s="147"/>
      <c r="N32" s="147"/>
      <c r="O32" s="147"/>
    </row>
    <row r="33" spans="1:15" ht="25.5" customHeight="1">
      <c r="A33" s="154" t="s">
        <v>88</v>
      </c>
      <c r="B33" s="154"/>
      <c r="C33" s="160"/>
      <c r="D33" s="146">
        <f>G33+J33+M33</f>
        <v>200133</v>
      </c>
      <c r="E33" s="151">
        <f>H33+K33+N33</f>
        <v>525770</v>
      </c>
      <c r="F33" s="151">
        <f>I33+L33+O33</f>
        <v>7078521240</v>
      </c>
      <c r="G33" s="155">
        <f>G34++G35+G36+G37</f>
        <v>9682</v>
      </c>
      <c r="H33" s="155">
        <f>H34++H35+H36+H37</f>
        <v>173663</v>
      </c>
      <c r="I33" s="155">
        <f>I34++I35+I36+I37</f>
        <v>4063781440</v>
      </c>
      <c r="J33" s="155">
        <f>J34++J35+J36+J37</f>
        <v>175776</v>
      </c>
      <c r="K33" s="155">
        <f>K34++K35+K36+K37</f>
        <v>315622</v>
      </c>
      <c r="L33" s="155">
        <f>L34++L35+L36+L37</f>
        <v>2794048890</v>
      </c>
      <c r="M33" s="155">
        <f>M34++M35+M36+M37</f>
        <v>14675</v>
      </c>
      <c r="N33" s="155">
        <f>N34++N35+N36+N37</f>
        <v>36485</v>
      </c>
      <c r="O33" s="155">
        <f>O34++O35+O36+O37</f>
        <v>220690910</v>
      </c>
    </row>
    <row r="34" spans="1:15" ht="25.5" customHeight="1">
      <c r="A34" s="152"/>
      <c r="B34" s="150" t="s">
        <v>131</v>
      </c>
      <c r="C34" s="190"/>
      <c r="D34" s="146">
        <f>G34+J34+M34</f>
        <v>117929</v>
      </c>
      <c r="E34" s="151">
        <f>H34+K34+N34</f>
        <v>305468</v>
      </c>
      <c r="F34" s="151">
        <f>I34+L34+O34</f>
        <v>3932853760</v>
      </c>
      <c r="G34" s="151">
        <v>5250</v>
      </c>
      <c r="H34" s="151">
        <v>92576</v>
      </c>
      <c r="I34" s="151">
        <v>2117365860</v>
      </c>
      <c r="J34" s="151">
        <v>103714</v>
      </c>
      <c r="K34" s="151">
        <v>190483</v>
      </c>
      <c r="L34" s="151">
        <v>1684148320</v>
      </c>
      <c r="M34" s="151">
        <v>8965</v>
      </c>
      <c r="N34" s="151">
        <v>22409</v>
      </c>
      <c r="O34" s="151">
        <v>131339580</v>
      </c>
    </row>
    <row r="35" spans="1:15" ht="25.5" customHeight="1">
      <c r="A35" s="139"/>
      <c r="B35" s="150" t="s">
        <v>86</v>
      </c>
      <c r="C35" s="159"/>
      <c r="D35" s="146">
        <f>G35+J35+M35</f>
        <v>34081</v>
      </c>
      <c r="E35" s="151">
        <f>H35+K35+N35</f>
        <v>96979</v>
      </c>
      <c r="F35" s="151">
        <f>I35+L35+O35</f>
        <v>1412391290</v>
      </c>
      <c r="G35" s="151">
        <v>2177</v>
      </c>
      <c r="H35" s="151">
        <v>40270</v>
      </c>
      <c r="I35" s="151">
        <v>971158400</v>
      </c>
      <c r="J35" s="151">
        <v>29458</v>
      </c>
      <c r="K35" s="151">
        <v>50208</v>
      </c>
      <c r="L35" s="151">
        <v>401046820</v>
      </c>
      <c r="M35" s="151">
        <v>2446</v>
      </c>
      <c r="N35" s="151">
        <v>6501</v>
      </c>
      <c r="O35" s="151">
        <v>40186070</v>
      </c>
    </row>
    <row r="36" spans="1:15" ht="25.5" customHeight="1">
      <c r="A36" s="139"/>
      <c r="B36" s="150" t="s">
        <v>85</v>
      </c>
      <c r="C36" s="159"/>
      <c r="D36" s="146">
        <f>G36+J36+M36</f>
        <v>15534</v>
      </c>
      <c r="E36" s="151">
        <f>H36+K36+N36</f>
        <v>40577</v>
      </c>
      <c r="F36" s="151">
        <f>I36+L36+O36</f>
        <v>620439930</v>
      </c>
      <c r="G36" s="151">
        <v>942</v>
      </c>
      <c r="H36" s="151">
        <v>17407</v>
      </c>
      <c r="I36" s="151">
        <v>417978510</v>
      </c>
      <c r="J36" s="151">
        <v>13678</v>
      </c>
      <c r="K36" s="151">
        <v>20689</v>
      </c>
      <c r="L36" s="151">
        <v>184834230</v>
      </c>
      <c r="M36" s="151">
        <v>914</v>
      </c>
      <c r="N36" s="151">
        <v>2481</v>
      </c>
      <c r="O36" s="151">
        <v>17627190</v>
      </c>
    </row>
    <row r="37" spans="1:15" ht="25.5" customHeight="1">
      <c r="A37" s="145"/>
      <c r="B37" s="144" t="s">
        <v>84</v>
      </c>
      <c r="C37" s="189"/>
      <c r="D37" s="140">
        <f>G37+J37+M37</f>
        <v>32589</v>
      </c>
      <c r="E37" s="140">
        <f>H37+K37+N37</f>
        <v>82746</v>
      </c>
      <c r="F37" s="140">
        <f>I37+L37+O37</f>
        <v>1112836260</v>
      </c>
      <c r="G37" s="140">
        <v>1313</v>
      </c>
      <c r="H37" s="140">
        <v>23410</v>
      </c>
      <c r="I37" s="140">
        <v>557278670</v>
      </c>
      <c r="J37" s="140">
        <v>28926</v>
      </c>
      <c r="K37" s="140">
        <v>54242</v>
      </c>
      <c r="L37" s="140">
        <v>524019520</v>
      </c>
      <c r="M37" s="140">
        <v>2350</v>
      </c>
      <c r="N37" s="140">
        <v>5094</v>
      </c>
      <c r="O37" s="140">
        <v>31538070</v>
      </c>
    </row>
    <row r="38" spans="1:15" ht="22.5" customHeight="1">
      <c r="A38" s="139"/>
      <c r="B38" s="150"/>
      <c r="C38" s="149"/>
      <c r="D38" s="188"/>
      <c r="E38" s="151"/>
      <c r="F38" s="151"/>
      <c r="G38" s="146"/>
      <c r="H38" s="146"/>
      <c r="I38" s="146"/>
      <c r="J38" s="146"/>
      <c r="K38" s="146"/>
      <c r="L38" s="146"/>
      <c r="M38" s="146"/>
      <c r="N38" s="146"/>
      <c r="O38" s="146"/>
    </row>
    <row r="39" spans="1:4" ht="22.5" customHeight="1">
      <c r="A39" s="187" t="s">
        <v>130</v>
      </c>
      <c r="C39" s="139"/>
      <c r="D39" s="139"/>
    </row>
    <row r="40" spans="1:15" ht="22.5" customHeight="1" thickBot="1">
      <c r="A40" s="186"/>
      <c r="B40" s="185"/>
      <c r="C40" s="184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2"/>
      <c r="O40" s="181" t="s">
        <v>129</v>
      </c>
    </row>
    <row r="41" spans="1:13" ht="22.5" customHeight="1" thickTop="1">
      <c r="A41" s="178"/>
      <c r="B41" s="180"/>
      <c r="C41" s="177"/>
      <c r="D41" s="139"/>
      <c r="G41" s="179"/>
      <c r="H41" s="178"/>
      <c r="I41" s="178"/>
      <c r="J41" s="179"/>
      <c r="K41" s="178"/>
      <c r="L41" s="177"/>
      <c r="M41" s="156"/>
    </row>
    <row r="42" spans="1:15" ht="22.5" customHeight="1">
      <c r="A42" s="139"/>
      <c r="B42" s="157"/>
      <c r="D42" s="175" t="s">
        <v>128</v>
      </c>
      <c r="E42" s="174"/>
      <c r="F42" s="176"/>
      <c r="G42" s="175" t="s">
        <v>127</v>
      </c>
      <c r="H42" s="174"/>
      <c r="I42" s="174"/>
      <c r="J42" s="175" t="s">
        <v>126</v>
      </c>
      <c r="K42" s="174"/>
      <c r="L42" s="176"/>
      <c r="M42" s="175" t="s">
        <v>125</v>
      </c>
      <c r="N42" s="174"/>
      <c r="O42" s="174"/>
    </row>
    <row r="43" spans="1:15" ht="22.5" customHeight="1">
      <c r="A43" s="139"/>
      <c r="B43" s="157"/>
      <c r="D43" s="145"/>
      <c r="E43" s="145"/>
      <c r="F43" s="145"/>
      <c r="G43" s="173"/>
      <c r="H43" s="145"/>
      <c r="I43" s="145"/>
      <c r="J43" s="173"/>
      <c r="K43" s="145"/>
      <c r="L43" s="164"/>
      <c r="M43" s="173"/>
      <c r="N43" s="145"/>
      <c r="O43" s="145"/>
    </row>
    <row r="44" spans="1:15" ht="22.5" customHeight="1">
      <c r="A44" s="139"/>
      <c r="B44" s="157"/>
      <c r="D44" s="172" t="s">
        <v>124</v>
      </c>
      <c r="E44" s="169" t="s">
        <v>123</v>
      </c>
      <c r="F44" s="169" t="s">
        <v>117</v>
      </c>
      <c r="G44" s="169" t="s">
        <v>124</v>
      </c>
      <c r="H44" s="169" t="s">
        <v>123</v>
      </c>
      <c r="I44" s="171" t="s">
        <v>117</v>
      </c>
      <c r="J44" s="170" t="s">
        <v>122</v>
      </c>
      <c r="K44" s="169" t="s">
        <v>121</v>
      </c>
      <c r="L44" s="169" t="s">
        <v>120</v>
      </c>
      <c r="M44" s="169" t="s">
        <v>119</v>
      </c>
      <c r="N44" s="169" t="s">
        <v>118</v>
      </c>
      <c r="O44" s="169" t="s">
        <v>117</v>
      </c>
    </row>
    <row r="45" spans="1:15" ht="22.5" customHeight="1">
      <c r="A45" s="139"/>
      <c r="B45" s="157"/>
      <c r="D45" s="168"/>
      <c r="E45" s="166"/>
      <c r="F45" s="166"/>
      <c r="G45" s="166"/>
      <c r="H45" s="166"/>
      <c r="I45" s="166"/>
      <c r="J45" s="167"/>
      <c r="K45" s="166"/>
      <c r="L45" s="166"/>
      <c r="M45" s="166"/>
      <c r="N45" s="166"/>
      <c r="O45" s="166"/>
    </row>
    <row r="46" spans="1:15" ht="22.5" customHeight="1">
      <c r="A46" s="145"/>
      <c r="B46" s="165"/>
      <c r="C46" s="164"/>
      <c r="D46" s="163" t="s">
        <v>116</v>
      </c>
      <c r="E46" s="161" t="s">
        <v>116</v>
      </c>
      <c r="F46" s="161" t="s">
        <v>115</v>
      </c>
      <c r="G46" s="161" t="s">
        <v>116</v>
      </c>
      <c r="H46" s="161" t="s">
        <v>116</v>
      </c>
      <c r="I46" s="161" t="s">
        <v>115</v>
      </c>
      <c r="J46" s="162" t="s">
        <v>116</v>
      </c>
      <c r="K46" s="161" t="s">
        <v>116</v>
      </c>
      <c r="L46" s="161" t="s">
        <v>115</v>
      </c>
      <c r="M46" s="161" t="s">
        <v>116</v>
      </c>
      <c r="N46" s="161" t="s">
        <v>116</v>
      </c>
      <c r="O46" s="161" t="s">
        <v>115</v>
      </c>
    </row>
    <row r="47" spans="1:15" ht="24.75" customHeight="1">
      <c r="A47" s="154" t="s">
        <v>83</v>
      </c>
      <c r="B47" s="154"/>
      <c r="C47" s="160"/>
      <c r="D47" s="146">
        <f>G47+J47+M47</f>
        <v>160319</v>
      </c>
      <c r="E47" s="151">
        <f>H47+K47+N47</f>
        <v>483005</v>
      </c>
      <c r="F47" s="151">
        <f>I47+L47+O47</f>
        <v>6807517316</v>
      </c>
      <c r="G47" s="147">
        <f>G48++G49+G50+G51+G52+G53+G54</f>
        <v>10204</v>
      </c>
      <c r="H47" s="147">
        <f>H48++H49+H50+H51+H52+H53+H54</f>
        <v>194845</v>
      </c>
      <c r="I47" s="147">
        <f>I48++I49+I50+I51+I52+I53+I54</f>
        <v>3953730032</v>
      </c>
      <c r="J47" s="147">
        <f>J48++J49+J50+J51+J52+J53+J54</f>
        <v>140704</v>
      </c>
      <c r="K47" s="147">
        <f>K48++K49+K50+K51+K52+K53+K54</f>
        <v>264016</v>
      </c>
      <c r="L47" s="147">
        <f>L48++L49+L50+L51+L52+L53+L54</f>
        <v>2688027176</v>
      </c>
      <c r="M47" s="147">
        <f>M48++M49+M50+M51+M52+M53+M54</f>
        <v>9411</v>
      </c>
      <c r="N47" s="147">
        <f>N48++N49+N50+N51+N52+N53+N54</f>
        <v>24144</v>
      </c>
      <c r="O47" s="147">
        <f>O48++O49+O50+O51+O52+O53+O54</f>
        <v>165760108</v>
      </c>
    </row>
    <row r="48" spans="1:18" ht="24.75" customHeight="1">
      <c r="A48" s="139"/>
      <c r="B48" s="150" t="s">
        <v>82</v>
      </c>
      <c r="C48" s="159"/>
      <c r="D48" s="146">
        <f>G48+J48+M48</f>
        <v>44561</v>
      </c>
      <c r="E48" s="151">
        <f>H48+K48+N48</f>
        <v>137804</v>
      </c>
      <c r="F48" s="151">
        <f>I48+L48+O48</f>
        <v>1913884730</v>
      </c>
      <c r="G48" s="151">
        <v>2843</v>
      </c>
      <c r="H48" s="151">
        <v>53663</v>
      </c>
      <c r="I48" s="151">
        <v>1141838420</v>
      </c>
      <c r="J48" s="151">
        <v>39289</v>
      </c>
      <c r="K48" s="151">
        <v>78155</v>
      </c>
      <c r="L48" s="151">
        <v>729463920</v>
      </c>
      <c r="M48" s="151">
        <v>2429</v>
      </c>
      <c r="N48" s="151">
        <v>5986</v>
      </c>
      <c r="O48" s="151">
        <v>42582390</v>
      </c>
      <c r="P48" s="139"/>
      <c r="R48" s="139"/>
    </row>
    <row r="49" spans="1:18" ht="24.75" customHeight="1">
      <c r="A49" s="139"/>
      <c r="B49" s="150" t="s">
        <v>114</v>
      </c>
      <c r="C49" s="159"/>
      <c r="D49" s="146">
        <f>G49+J49+M49</f>
        <v>46931</v>
      </c>
      <c r="E49" s="151">
        <f>H49+K49+N49</f>
        <v>140174</v>
      </c>
      <c r="F49" s="151">
        <f>I49+L49+O49</f>
        <v>1998674986</v>
      </c>
      <c r="G49" s="151">
        <v>2937</v>
      </c>
      <c r="H49" s="151">
        <v>55571</v>
      </c>
      <c r="I49" s="151">
        <v>1109557692</v>
      </c>
      <c r="J49" s="151">
        <v>41425</v>
      </c>
      <c r="K49" s="151">
        <v>76576</v>
      </c>
      <c r="L49" s="151">
        <v>842782356</v>
      </c>
      <c r="M49" s="151">
        <v>2569</v>
      </c>
      <c r="N49" s="151">
        <v>8027</v>
      </c>
      <c r="O49" s="151">
        <v>46334938</v>
      </c>
      <c r="P49" s="139"/>
      <c r="R49" s="139"/>
    </row>
    <row r="50" spans="1:18" ht="24.75" customHeight="1">
      <c r="A50" s="139"/>
      <c r="B50" s="150" t="s">
        <v>80</v>
      </c>
      <c r="C50" s="159"/>
      <c r="D50" s="146">
        <f>G50+J50+M50</f>
        <v>14169</v>
      </c>
      <c r="E50" s="151">
        <f>H50+K50+N50</f>
        <v>44220</v>
      </c>
      <c r="F50" s="151">
        <f>I50+L50+O50</f>
        <v>640908160</v>
      </c>
      <c r="G50" s="151">
        <v>1034</v>
      </c>
      <c r="H50" s="151">
        <v>20883</v>
      </c>
      <c r="I50" s="151">
        <v>390559700</v>
      </c>
      <c r="J50" s="151">
        <v>12117</v>
      </c>
      <c r="K50" s="151">
        <v>21138</v>
      </c>
      <c r="L50" s="151">
        <v>233963380</v>
      </c>
      <c r="M50" s="151">
        <v>1018</v>
      </c>
      <c r="N50" s="151">
        <v>2199</v>
      </c>
      <c r="O50" s="151">
        <v>16385080</v>
      </c>
      <c r="P50" s="139"/>
      <c r="R50" s="139"/>
    </row>
    <row r="51" spans="1:18" ht="24.75" customHeight="1">
      <c r="A51" s="139"/>
      <c r="B51" s="150" t="s">
        <v>79</v>
      </c>
      <c r="C51" s="159"/>
      <c r="D51" s="146">
        <f>G51+J51+M51</f>
        <v>25086</v>
      </c>
      <c r="E51" s="151">
        <f>H51+K51+N51</f>
        <v>69009</v>
      </c>
      <c r="F51" s="151">
        <f>I51+L51+O51</f>
        <v>941748730</v>
      </c>
      <c r="G51" s="151">
        <v>1396</v>
      </c>
      <c r="H51" s="151">
        <v>25899</v>
      </c>
      <c r="I51" s="151">
        <v>539253680</v>
      </c>
      <c r="J51" s="151">
        <v>22193</v>
      </c>
      <c r="K51" s="151">
        <v>39856</v>
      </c>
      <c r="L51" s="151">
        <v>375609000</v>
      </c>
      <c r="M51" s="151">
        <v>1497</v>
      </c>
      <c r="N51" s="151">
        <v>3254</v>
      </c>
      <c r="O51" s="151">
        <v>26886050</v>
      </c>
      <c r="P51" s="139"/>
      <c r="R51" s="139"/>
    </row>
    <row r="52" spans="1:18" ht="24.75" customHeight="1">
      <c r="A52" s="139"/>
      <c r="B52" s="150" t="s">
        <v>78</v>
      </c>
      <c r="C52" s="159"/>
      <c r="D52" s="146">
        <f>G52+J52+M52</f>
        <v>14450</v>
      </c>
      <c r="E52" s="146">
        <f>H52+K52+N52</f>
        <v>46650</v>
      </c>
      <c r="F52" s="146">
        <f>I52+L52+O52</f>
        <v>645852980</v>
      </c>
      <c r="G52" s="151">
        <v>1057</v>
      </c>
      <c r="H52" s="151">
        <v>21502</v>
      </c>
      <c r="I52" s="151">
        <v>408334540</v>
      </c>
      <c r="J52" s="151">
        <v>12337</v>
      </c>
      <c r="K52" s="151">
        <v>22600</v>
      </c>
      <c r="L52" s="151">
        <v>219812350</v>
      </c>
      <c r="M52" s="151">
        <v>1056</v>
      </c>
      <c r="N52" s="151">
        <v>2548</v>
      </c>
      <c r="O52" s="151">
        <v>17706090</v>
      </c>
      <c r="P52" s="139"/>
      <c r="R52" s="139"/>
    </row>
    <row r="53" spans="1:15" ht="24.75" customHeight="1">
      <c r="A53" s="139"/>
      <c r="B53" s="150" t="s">
        <v>77</v>
      </c>
      <c r="C53" s="159"/>
      <c r="D53" s="146">
        <f>G53+J53+M53</f>
        <v>5261</v>
      </c>
      <c r="E53" s="146">
        <f>H53+K53+N53</f>
        <v>12157</v>
      </c>
      <c r="F53" s="146">
        <f>I53+L53+O53</f>
        <v>189817100</v>
      </c>
      <c r="G53" s="151">
        <v>278</v>
      </c>
      <c r="H53" s="151">
        <v>4284</v>
      </c>
      <c r="I53" s="151">
        <v>90902870</v>
      </c>
      <c r="J53" s="151">
        <v>4650</v>
      </c>
      <c r="K53" s="151">
        <v>7168</v>
      </c>
      <c r="L53" s="151">
        <v>93261250</v>
      </c>
      <c r="M53" s="151">
        <v>333</v>
      </c>
      <c r="N53" s="151">
        <v>705</v>
      </c>
      <c r="O53" s="151">
        <v>5652980</v>
      </c>
    </row>
    <row r="54" spans="1:15" ht="24.75" customHeight="1">
      <c r="A54" s="139"/>
      <c r="B54" s="150" t="s">
        <v>76</v>
      </c>
      <c r="C54" s="159"/>
      <c r="D54" s="158">
        <f>G54+J54+M54</f>
        <v>9861</v>
      </c>
      <c r="E54" s="146">
        <f>H54+K54+N54</f>
        <v>32991</v>
      </c>
      <c r="F54" s="146">
        <f>I54+L54+O54</f>
        <v>476630630</v>
      </c>
      <c r="G54" s="146">
        <v>659</v>
      </c>
      <c r="H54" s="146">
        <v>13043</v>
      </c>
      <c r="I54" s="146">
        <v>273283130</v>
      </c>
      <c r="J54" s="146">
        <v>8693</v>
      </c>
      <c r="K54" s="146">
        <v>18523</v>
      </c>
      <c r="L54" s="146">
        <v>193134920</v>
      </c>
      <c r="M54" s="146">
        <v>509</v>
      </c>
      <c r="N54" s="146">
        <v>1425</v>
      </c>
      <c r="O54" s="146">
        <v>10212580</v>
      </c>
    </row>
    <row r="55" spans="1:15" ht="24.75" customHeight="1">
      <c r="A55" s="139"/>
      <c r="B55" s="157"/>
      <c r="C55" s="139"/>
      <c r="D55" s="156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</row>
    <row r="56" spans="1:15" ht="24.75" customHeight="1">
      <c r="A56" s="154" t="s">
        <v>70</v>
      </c>
      <c r="B56" s="154"/>
      <c r="C56" s="154"/>
      <c r="D56" s="148">
        <f>G56+J56+M56</f>
        <v>229346</v>
      </c>
      <c r="E56" s="147">
        <f>H56+K56+N56</f>
        <v>662666</v>
      </c>
      <c r="F56" s="147">
        <f>I56+L56+O56</f>
        <v>9891167970</v>
      </c>
      <c r="G56" s="147">
        <f>G57+G58+G59+G61+G60</f>
        <v>13618</v>
      </c>
      <c r="H56" s="147">
        <f>H57+H58+H59+H61+H60</f>
        <v>242077</v>
      </c>
      <c r="I56" s="147">
        <f>I57+I58+I59+I61+I60</f>
        <v>5647000220</v>
      </c>
      <c r="J56" s="147">
        <f>J57+J58+J59+J61+J60</f>
        <v>200949</v>
      </c>
      <c r="K56" s="147">
        <f>K57+K58+K59+K61+K60</f>
        <v>384053</v>
      </c>
      <c r="L56" s="147">
        <f>L57+L58+L59+L61+L60</f>
        <v>3991244200</v>
      </c>
      <c r="M56" s="147">
        <f>M57+M58+M59+M61+M60</f>
        <v>14779</v>
      </c>
      <c r="N56" s="147">
        <f>N57+N58+N59+N61+N60</f>
        <v>36536</v>
      </c>
      <c r="O56" s="147">
        <f>O57+O58+O59+O61+O60</f>
        <v>252923550</v>
      </c>
    </row>
    <row r="57" spans="1:15" ht="24.75" customHeight="1">
      <c r="A57" s="139"/>
      <c r="B57" s="153" t="s">
        <v>113</v>
      </c>
      <c r="C57" s="139"/>
      <c r="D57" s="148">
        <f>G57+J57+M57</f>
        <v>123389</v>
      </c>
      <c r="E57" s="147">
        <f>H57+K57+N57</f>
        <v>366817</v>
      </c>
      <c r="F57" s="147">
        <f>I57+L57+O57</f>
        <v>5398780760</v>
      </c>
      <c r="G57" s="151">
        <v>7279</v>
      </c>
      <c r="H57" s="151">
        <v>129477</v>
      </c>
      <c r="I57" s="151">
        <v>3029022970</v>
      </c>
      <c r="J57" s="151">
        <v>107518</v>
      </c>
      <c r="K57" s="151">
        <v>216041</v>
      </c>
      <c r="L57" s="151">
        <v>2222466470</v>
      </c>
      <c r="M57" s="151">
        <v>8592</v>
      </c>
      <c r="N57" s="151">
        <v>21299</v>
      </c>
      <c r="O57" s="151">
        <v>147291320</v>
      </c>
    </row>
    <row r="58" spans="1:15" ht="24.75" customHeight="1">
      <c r="A58" s="139"/>
      <c r="B58" s="150" t="s">
        <v>68</v>
      </c>
      <c r="C58" s="149"/>
      <c r="D58" s="148">
        <f>G58+J58+M58</f>
        <v>13886</v>
      </c>
      <c r="E58" s="147">
        <f>H58+K58+N58</f>
        <v>37745</v>
      </c>
      <c r="F58" s="147">
        <f>I58+L58+O58</f>
        <v>643475600</v>
      </c>
      <c r="G58" s="151">
        <v>819</v>
      </c>
      <c r="H58" s="151">
        <v>14789</v>
      </c>
      <c r="I58" s="151">
        <v>371942790</v>
      </c>
      <c r="J58" s="151">
        <v>12365</v>
      </c>
      <c r="K58" s="151">
        <v>21313</v>
      </c>
      <c r="L58" s="151">
        <v>258862240</v>
      </c>
      <c r="M58" s="151">
        <v>702</v>
      </c>
      <c r="N58" s="151">
        <v>1643</v>
      </c>
      <c r="O58" s="151">
        <v>12670570</v>
      </c>
    </row>
    <row r="59" spans="1:15" ht="24.75" customHeight="1">
      <c r="A59" s="139"/>
      <c r="B59" s="150" t="s">
        <v>67</v>
      </c>
      <c r="C59" s="149"/>
      <c r="D59" s="148">
        <f>G59+J59+M59</f>
        <v>11209</v>
      </c>
      <c r="E59" s="147">
        <f>H59+K59+N59</f>
        <v>32978</v>
      </c>
      <c r="F59" s="147">
        <f>I59+L59+O59</f>
        <v>448140080</v>
      </c>
      <c r="G59" s="151">
        <v>645</v>
      </c>
      <c r="H59" s="151">
        <v>11484</v>
      </c>
      <c r="I59" s="151">
        <v>265991840</v>
      </c>
      <c r="J59" s="151">
        <v>9901</v>
      </c>
      <c r="K59" s="151">
        <v>19727</v>
      </c>
      <c r="L59" s="151">
        <v>171437070</v>
      </c>
      <c r="M59" s="151">
        <v>663</v>
      </c>
      <c r="N59" s="151">
        <v>1767</v>
      </c>
      <c r="O59" s="151">
        <v>10711170</v>
      </c>
    </row>
    <row r="60" spans="1:15" ht="24.75" customHeight="1">
      <c r="A60" s="139"/>
      <c r="B60" s="150" t="s">
        <v>66</v>
      </c>
      <c r="C60" s="149"/>
      <c r="D60" s="148">
        <f>G60+J60+M60</f>
        <v>18645</v>
      </c>
      <c r="E60" s="147">
        <f>H60+K60+N60</f>
        <v>50852</v>
      </c>
      <c r="F60" s="147">
        <f>I60+L60+O60</f>
        <v>761610380</v>
      </c>
      <c r="G60" s="151">
        <v>1172</v>
      </c>
      <c r="H60" s="151">
        <v>19926</v>
      </c>
      <c r="I60" s="151">
        <v>437989120</v>
      </c>
      <c r="J60" s="151">
        <v>16415</v>
      </c>
      <c r="K60" s="151">
        <v>28246</v>
      </c>
      <c r="L60" s="151">
        <v>306283300</v>
      </c>
      <c r="M60" s="151">
        <v>1058</v>
      </c>
      <c r="N60" s="151">
        <v>2680</v>
      </c>
      <c r="O60" s="151">
        <v>17337960</v>
      </c>
    </row>
    <row r="61" spans="1:15" ht="24.75" customHeight="1">
      <c r="A61" s="139"/>
      <c r="B61" s="150" t="s">
        <v>112</v>
      </c>
      <c r="C61" s="149"/>
      <c r="D61" s="148">
        <f>G61+J61+M61</f>
        <v>62217</v>
      </c>
      <c r="E61" s="147">
        <f>H61+K61+N61</f>
        <v>174274</v>
      </c>
      <c r="F61" s="147">
        <f>I61+L61+O61</f>
        <v>2639161150</v>
      </c>
      <c r="G61" s="151">
        <v>3703</v>
      </c>
      <c r="H61" s="151">
        <v>66401</v>
      </c>
      <c r="I61" s="151">
        <v>1542053500</v>
      </c>
      <c r="J61" s="151">
        <v>54750</v>
      </c>
      <c r="K61" s="151">
        <v>98726</v>
      </c>
      <c r="L61" s="151">
        <v>1032195120</v>
      </c>
      <c r="M61" s="151">
        <v>3764</v>
      </c>
      <c r="N61" s="151">
        <v>9147</v>
      </c>
      <c r="O61" s="151">
        <v>64912530</v>
      </c>
    </row>
    <row r="62" spans="1:15" ht="24.75" customHeight="1">
      <c r="A62" s="139"/>
      <c r="B62" s="150"/>
      <c r="C62" s="149"/>
      <c r="D62" s="148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</row>
    <row r="63" spans="1:15" ht="24.75" customHeight="1">
      <c r="A63" s="154" t="s">
        <v>64</v>
      </c>
      <c r="B63" s="154"/>
      <c r="C63" s="154"/>
      <c r="D63" s="148">
        <f>G63+J63+M63</f>
        <v>416862</v>
      </c>
      <c r="E63" s="147">
        <f>H63+K63+N63</f>
        <v>1207333</v>
      </c>
      <c r="F63" s="147">
        <f>I63+L63+O63</f>
        <v>15465810340</v>
      </c>
      <c r="G63" s="155">
        <f>G64+G65</f>
        <v>19526</v>
      </c>
      <c r="H63" s="155">
        <f>H64+H65</f>
        <v>347183</v>
      </c>
      <c r="I63" s="155">
        <f>I64+I65</f>
        <v>8169191190</v>
      </c>
      <c r="J63" s="155">
        <f>J64+J65</f>
        <v>364710</v>
      </c>
      <c r="K63" s="155">
        <f>K64+K65</f>
        <v>772041</v>
      </c>
      <c r="L63" s="155">
        <f>L64+L65</f>
        <v>6754863640</v>
      </c>
      <c r="M63" s="155">
        <f>M64+M65</f>
        <v>32626</v>
      </c>
      <c r="N63" s="155">
        <f>N64+N65</f>
        <v>88109</v>
      </c>
      <c r="O63" s="155">
        <f>O64+O65</f>
        <v>541755510</v>
      </c>
    </row>
    <row r="64" spans="1:15" ht="24.75" customHeight="1">
      <c r="A64" s="149"/>
      <c r="B64" s="153" t="s">
        <v>63</v>
      </c>
      <c r="C64" s="149"/>
      <c r="D64" s="148">
        <f>G64+J64+M64</f>
        <v>367490</v>
      </c>
      <c r="E64" s="147">
        <f>H64+K64+N64</f>
        <v>1062501</v>
      </c>
      <c r="F64" s="147">
        <f>I64+L64+O64</f>
        <v>13621133210</v>
      </c>
      <c r="G64" s="151">
        <v>17042</v>
      </c>
      <c r="H64" s="151">
        <v>298999</v>
      </c>
      <c r="I64" s="151">
        <v>7092454960</v>
      </c>
      <c r="J64" s="151">
        <v>321644</v>
      </c>
      <c r="K64" s="151">
        <v>685652</v>
      </c>
      <c r="L64" s="151">
        <v>6048434320</v>
      </c>
      <c r="M64" s="151">
        <v>28804</v>
      </c>
      <c r="N64" s="151">
        <v>77850</v>
      </c>
      <c r="O64" s="151">
        <v>480243930</v>
      </c>
    </row>
    <row r="65" spans="1:15" ht="24.75" customHeight="1">
      <c r="A65" s="139"/>
      <c r="B65" s="150" t="s">
        <v>62</v>
      </c>
      <c r="C65" s="149"/>
      <c r="D65" s="148">
        <f>G65+J65+M65</f>
        <v>49372</v>
      </c>
      <c r="E65" s="147">
        <f>H65+K65+N65</f>
        <v>144832</v>
      </c>
      <c r="F65" s="147">
        <f>I65+L65+O65</f>
        <v>1844677130</v>
      </c>
      <c r="G65" s="151">
        <v>2484</v>
      </c>
      <c r="H65" s="151">
        <v>48184</v>
      </c>
      <c r="I65" s="151">
        <v>1076736230</v>
      </c>
      <c r="J65" s="151">
        <v>43066</v>
      </c>
      <c r="K65" s="151">
        <v>86389</v>
      </c>
      <c r="L65" s="151">
        <v>706429320</v>
      </c>
      <c r="M65" s="151">
        <v>3822</v>
      </c>
      <c r="N65" s="151">
        <v>10259</v>
      </c>
      <c r="O65" s="151">
        <v>61511580</v>
      </c>
    </row>
    <row r="66" spans="1:15" ht="24.75" customHeight="1">
      <c r="A66" s="139"/>
      <c r="B66" s="150"/>
      <c r="C66" s="149"/>
      <c r="D66" s="148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</row>
    <row r="67" spans="1:15" ht="24.75" customHeight="1">
      <c r="A67" s="154" t="s">
        <v>61</v>
      </c>
      <c r="B67" s="154"/>
      <c r="C67" s="154"/>
      <c r="D67" s="148">
        <f>G67+J67+M67</f>
        <v>425892</v>
      </c>
      <c r="E67" s="147">
        <f>H67+K67+N67</f>
        <v>1380834</v>
      </c>
      <c r="F67" s="147">
        <f>I67+L67+O67</f>
        <v>15856030764</v>
      </c>
      <c r="G67" s="147">
        <f>G68+G69</f>
        <v>22167</v>
      </c>
      <c r="H67" s="147">
        <f>H68+H69</f>
        <v>418772</v>
      </c>
      <c r="I67" s="147">
        <f>I68+I69</f>
        <v>9003679952</v>
      </c>
      <c r="J67" s="147">
        <f>J68+J69</f>
        <v>370472</v>
      </c>
      <c r="K67" s="147">
        <f>K68+K69</f>
        <v>867761</v>
      </c>
      <c r="L67" s="147">
        <f>L68+L69</f>
        <v>6314730256</v>
      </c>
      <c r="M67" s="147">
        <f>M68+M69</f>
        <v>33253</v>
      </c>
      <c r="N67" s="147">
        <f>N68+N69</f>
        <v>94301</v>
      </c>
      <c r="O67" s="147">
        <f>O68+O69</f>
        <v>537620556</v>
      </c>
    </row>
    <row r="68" spans="1:15" ht="24.75" customHeight="1">
      <c r="A68" s="152"/>
      <c r="B68" s="153" t="s">
        <v>111</v>
      </c>
      <c r="C68" s="152"/>
      <c r="D68" s="148">
        <f>G68+J68+M68</f>
        <v>332258</v>
      </c>
      <c r="E68" s="147">
        <f>H68+K68+N68</f>
        <v>1094808</v>
      </c>
      <c r="F68" s="147">
        <f>I68+L68+O68</f>
        <v>12025060994</v>
      </c>
      <c r="G68" s="151">
        <v>16676</v>
      </c>
      <c r="H68" s="151">
        <v>321090</v>
      </c>
      <c r="I68" s="151">
        <v>6768155572</v>
      </c>
      <c r="J68" s="151">
        <v>289082</v>
      </c>
      <c r="K68" s="151">
        <v>697787</v>
      </c>
      <c r="L68" s="151">
        <v>4834392366</v>
      </c>
      <c r="M68" s="151">
        <v>26500</v>
      </c>
      <c r="N68" s="151">
        <v>75931</v>
      </c>
      <c r="O68" s="151">
        <v>422513056</v>
      </c>
    </row>
    <row r="69" spans="1:15" ht="24.75" customHeight="1">
      <c r="A69" s="139"/>
      <c r="B69" s="150" t="s">
        <v>59</v>
      </c>
      <c r="C69" s="149"/>
      <c r="D69" s="148">
        <f>G69+J69+M69</f>
        <v>93634</v>
      </c>
      <c r="E69" s="147">
        <f>H69+K69+N69</f>
        <v>286026</v>
      </c>
      <c r="F69" s="147">
        <f>I69+L69+O69</f>
        <v>3830969770</v>
      </c>
      <c r="G69" s="151">
        <v>5491</v>
      </c>
      <c r="H69" s="151">
        <v>97682</v>
      </c>
      <c r="I69" s="151">
        <v>2235524380</v>
      </c>
      <c r="J69" s="151">
        <v>81390</v>
      </c>
      <c r="K69" s="151">
        <v>169974</v>
      </c>
      <c r="L69" s="151">
        <v>1480337890</v>
      </c>
      <c r="M69" s="151">
        <v>6753</v>
      </c>
      <c r="N69" s="151">
        <v>18370</v>
      </c>
      <c r="O69" s="151">
        <v>115107500</v>
      </c>
    </row>
    <row r="70" spans="1:15" ht="24.75" customHeight="1">
      <c r="A70" s="139"/>
      <c r="B70" s="150"/>
      <c r="C70" s="149"/>
      <c r="D70" s="148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</row>
    <row r="71" spans="1:15" ht="24.75" customHeight="1">
      <c r="A71" s="154" t="s">
        <v>58</v>
      </c>
      <c r="B71" s="154"/>
      <c r="C71" s="154"/>
      <c r="D71" s="148">
        <f>G71+J71+M71</f>
        <v>335527</v>
      </c>
      <c r="E71" s="147">
        <f>H71+K71+N71</f>
        <v>1024213</v>
      </c>
      <c r="F71" s="147">
        <f>I71+L71+O71</f>
        <v>12654822250</v>
      </c>
      <c r="G71" s="147">
        <f>G72</f>
        <v>17249</v>
      </c>
      <c r="H71" s="147">
        <f>H72</f>
        <v>331904</v>
      </c>
      <c r="I71" s="147">
        <f>I72</f>
        <v>7432952450</v>
      </c>
      <c r="J71" s="147">
        <f>J72</f>
        <v>292050</v>
      </c>
      <c r="K71" s="147">
        <f>K72</f>
        <v>623621</v>
      </c>
      <c r="L71" s="147">
        <f>L72</f>
        <v>4787495680</v>
      </c>
      <c r="M71" s="147">
        <f>M72</f>
        <v>26228</v>
      </c>
      <c r="N71" s="147">
        <f>N72</f>
        <v>68688</v>
      </c>
      <c r="O71" s="147">
        <f>O72</f>
        <v>434374120</v>
      </c>
    </row>
    <row r="72" spans="1:15" ht="24.75" customHeight="1">
      <c r="A72" s="152"/>
      <c r="B72" s="153" t="s">
        <v>110</v>
      </c>
      <c r="C72" s="152"/>
      <c r="D72" s="148">
        <f>G72+J72+M72</f>
        <v>335527</v>
      </c>
      <c r="E72" s="147">
        <f>H72+K72+N72</f>
        <v>1024213</v>
      </c>
      <c r="F72" s="147">
        <f>I72+L72+O72</f>
        <v>12654822250</v>
      </c>
      <c r="G72" s="151">
        <v>17249</v>
      </c>
      <c r="H72" s="151">
        <v>331904</v>
      </c>
      <c r="I72" s="151">
        <v>7432952450</v>
      </c>
      <c r="J72" s="151">
        <v>292050</v>
      </c>
      <c r="K72" s="151">
        <v>623621</v>
      </c>
      <c r="L72" s="151">
        <v>4787495680</v>
      </c>
      <c r="M72" s="151">
        <v>26228</v>
      </c>
      <c r="N72" s="151">
        <v>68688</v>
      </c>
      <c r="O72" s="151">
        <v>434374120</v>
      </c>
    </row>
    <row r="73" spans="1:15" ht="24.75" customHeight="1">
      <c r="A73" s="139"/>
      <c r="B73" s="150"/>
      <c r="C73" s="149"/>
      <c r="D73" s="148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</row>
    <row r="74" spans="1:15" ht="24.75" customHeight="1">
      <c r="A74" s="154" t="s">
        <v>56</v>
      </c>
      <c r="B74" s="154"/>
      <c r="C74" s="154"/>
      <c r="D74" s="148">
        <f>G74+J74+M74</f>
        <v>331856</v>
      </c>
      <c r="E74" s="147">
        <f>H74+K74+N74</f>
        <v>912663</v>
      </c>
      <c r="F74" s="147">
        <f>I74+L74+O74</f>
        <v>10606488350</v>
      </c>
      <c r="G74" s="147">
        <f>G75+G76+G77+G78+G79+G80</f>
        <v>13606</v>
      </c>
      <c r="H74" s="147">
        <f>H75+H76+H77+H78+H79+H80</f>
        <v>244597</v>
      </c>
      <c r="I74" s="147">
        <f>I75+I76+I77+I78+I79+I80</f>
        <v>5484470590</v>
      </c>
      <c r="J74" s="147">
        <f>J75+J76+J77+J78+J79+J80</f>
        <v>296427</v>
      </c>
      <c r="K74" s="147">
        <f>K75+K76+K77+K78+K79+K80</f>
        <v>610791</v>
      </c>
      <c r="L74" s="147">
        <f>L75+L76+L77+L78+L79+L80</f>
        <v>4736757940</v>
      </c>
      <c r="M74" s="147">
        <f>M75+M76+M77+M78+M79+M80</f>
        <v>21823</v>
      </c>
      <c r="N74" s="147">
        <f>N75+N76+N77+N78+N79+N80</f>
        <v>57275</v>
      </c>
      <c r="O74" s="147">
        <f>O75+O76+O77+O78+O79+O80</f>
        <v>385259820</v>
      </c>
    </row>
    <row r="75" spans="1:15" ht="24.75" customHeight="1">
      <c r="A75" s="152"/>
      <c r="B75" s="153" t="s">
        <v>109</v>
      </c>
      <c r="C75" s="152"/>
      <c r="D75" s="148">
        <f>G75+J75+M75</f>
        <v>151122</v>
      </c>
      <c r="E75" s="147">
        <f>H75+K75+N75</f>
        <v>408284</v>
      </c>
      <c r="F75" s="147">
        <f>I75+L75+O75</f>
        <v>4713216760</v>
      </c>
      <c r="G75" s="151">
        <v>6042</v>
      </c>
      <c r="H75" s="151">
        <v>106970</v>
      </c>
      <c r="I75" s="151">
        <v>2420332490</v>
      </c>
      <c r="J75" s="151">
        <v>134822</v>
      </c>
      <c r="K75" s="151">
        <v>273388</v>
      </c>
      <c r="L75" s="151">
        <v>2107515910</v>
      </c>
      <c r="M75" s="151">
        <v>10258</v>
      </c>
      <c r="N75" s="151">
        <v>27926</v>
      </c>
      <c r="O75" s="151">
        <v>185368360</v>
      </c>
    </row>
    <row r="76" spans="1:15" ht="24.75" customHeight="1">
      <c r="A76" s="139"/>
      <c r="B76" s="150" t="s">
        <v>54</v>
      </c>
      <c r="C76" s="149"/>
      <c r="D76" s="148">
        <f>G76+J76+M76</f>
        <v>37349</v>
      </c>
      <c r="E76" s="147">
        <f>H76+K76+N76</f>
        <v>94130</v>
      </c>
      <c r="F76" s="147">
        <f>I76+L76+O76</f>
        <v>1111775350</v>
      </c>
      <c r="G76" s="151">
        <v>1364</v>
      </c>
      <c r="H76" s="151">
        <v>23426</v>
      </c>
      <c r="I76" s="151">
        <v>524927430</v>
      </c>
      <c r="J76" s="151">
        <v>33558</v>
      </c>
      <c r="K76" s="151">
        <v>63957</v>
      </c>
      <c r="L76" s="151">
        <v>543928630</v>
      </c>
      <c r="M76" s="151">
        <v>2427</v>
      </c>
      <c r="N76" s="151">
        <v>6747</v>
      </c>
      <c r="O76" s="151">
        <v>42919290</v>
      </c>
    </row>
    <row r="77" spans="1:15" ht="24.75" customHeight="1">
      <c r="A77" s="139"/>
      <c r="B77" s="150" t="s">
        <v>53</v>
      </c>
      <c r="C77" s="149"/>
      <c r="D77" s="148">
        <f>G77+J77+M77</f>
        <v>23571</v>
      </c>
      <c r="E77" s="147">
        <f>H77+K77+N77</f>
        <v>58288</v>
      </c>
      <c r="F77" s="147">
        <f>I77+L77+O77</f>
        <v>688119600</v>
      </c>
      <c r="G77" s="146">
        <v>822</v>
      </c>
      <c r="H77" s="146">
        <v>14313</v>
      </c>
      <c r="I77" s="146">
        <v>325438460</v>
      </c>
      <c r="J77" s="146">
        <v>21170</v>
      </c>
      <c r="K77" s="146">
        <v>39672</v>
      </c>
      <c r="L77" s="146">
        <v>330595570</v>
      </c>
      <c r="M77" s="146">
        <v>1579</v>
      </c>
      <c r="N77" s="146">
        <v>4303</v>
      </c>
      <c r="O77" s="146">
        <v>32085570</v>
      </c>
    </row>
    <row r="78" spans="1:15" ht="24.75" customHeight="1">
      <c r="A78" s="139"/>
      <c r="B78" s="150" t="s">
        <v>52</v>
      </c>
      <c r="C78" s="149"/>
      <c r="D78" s="148">
        <f>G78+J78+M78</f>
        <v>23312</v>
      </c>
      <c r="E78" s="147">
        <f>H78+K78+N78</f>
        <v>63540</v>
      </c>
      <c r="F78" s="147">
        <f>I78+L78+O78</f>
        <v>742925290</v>
      </c>
      <c r="G78" s="146">
        <v>953</v>
      </c>
      <c r="H78" s="146">
        <v>16951</v>
      </c>
      <c r="I78" s="146">
        <v>390165620</v>
      </c>
      <c r="J78" s="146">
        <v>20957</v>
      </c>
      <c r="K78" s="146">
        <v>43080</v>
      </c>
      <c r="L78" s="146">
        <v>326642900</v>
      </c>
      <c r="M78" s="146">
        <v>1402</v>
      </c>
      <c r="N78" s="146">
        <v>3509</v>
      </c>
      <c r="O78" s="146">
        <v>26116770</v>
      </c>
    </row>
    <row r="79" spans="1:15" ht="24.75" customHeight="1">
      <c r="A79" s="139"/>
      <c r="B79" s="150" t="s">
        <v>51</v>
      </c>
      <c r="C79" s="149"/>
      <c r="D79" s="148">
        <f>G79+J79+M79</f>
        <v>50390</v>
      </c>
      <c r="E79" s="147">
        <f>H79+K79+N79</f>
        <v>152701</v>
      </c>
      <c r="F79" s="147">
        <f>I79+L79+O79</f>
        <v>1755995880</v>
      </c>
      <c r="G79" s="146">
        <v>2380</v>
      </c>
      <c r="H79" s="146">
        <v>44608</v>
      </c>
      <c r="I79" s="146">
        <v>1004388980</v>
      </c>
      <c r="J79" s="146">
        <v>44741</v>
      </c>
      <c r="K79" s="146">
        <v>100254</v>
      </c>
      <c r="L79" s="146">
        <v>700301550</v>
      </c>
      <c r="M79" s="146">
        <v>3269</v>
      </c>
      <c r="N79" s="146">
        <v>7839</v>
      </c>
      <c r="O79" s="146">
        <v>51305350</v>
      </c>
    </row>
    <row r="80" spans="1:15" ht="24.75" customHeight="1">
      <c r="A80" s="145"/>
      <c r="B80" s="144" t="s">
        <v>50</v>
      </c>
      <c r="C80" s="143"/>
      <c r="D80" s="142">
        <f>G80+J80+M80</f>
        <v>46112</v>
      </c>
      <c r="E80" s="141">
        <f>H80+K80+N80</f>
        <v>135720</v>
      </c>
      <c r="F80" s="141">
        <f>I80+L80+O80</f>
        <v>1594455470</v>
      </c>
      <c r="G80" s="140">
        <v>2045</v>
      </c>
      <c r="H80" s="140">
        <v>38329</v>
      </c>
      <c r="I80" s="140">
        <v>819217610</v>
      </c>
      <c r="J80" s="140">
        <v>41179</v>
      </c>
      <c r="K80" s="140">
        <v>90440</v>
      </c>
      <c r="L80" s="140">
        <v>727773380</v>
      </c>
      <c r="M80" s="140">
        <v>2888</v>
      </c>
      <c r="N80" s="140">
        <v>6951</v>
      </c>
      <c r="O80" s="140">
        <v>47464480</v>
      </c>
    </row>
    <row r="81" spans="3:4" ht="15">
      <c r="C81" s="139"/>
      <c r="D81" s="139"/>
    </row>
    <row r="82" spans="3:4" ht="15">
      <c r="C82" s="139"/>
      <c r="D82" s="139"/>
    </row>
    <row r="83" spans="3:4" ht="15">
      <c r="C83" s="139"/>
      <c r="D83" s="139"/>
    </row>
    <row r="84" spans="3:4" ht="15">
      <c r="C84" s="139"/>
      <c r="D84" s="139"/>
    </row>
    <row r="85" spans="3:4" ht="15">
      <c r="C85" s="139"/>
      <c r="D85" s="139"/>
    </row>
    <row r="86" spans="3:4" ht="15">
      <c r="C86" s="139"/>
      <c r="D86" s="139"/>
    </row>
    <row r="87" spans="3:4" ht="15">
      <c r="C87" s="139"/>
      <c r="D87" s="139"/>
    </row>
    <row r="88" spans="3:4" ht="15">
      <c r="C88" s="139"/>
      <c r="D88" s="139"/>
    </row>
    <row r="89" spans="3:4" ht="15">
      <c r="C89" s="139"/>
      <c r="D89" s="139"/>
    </row>
    <row r="90" spans="3:4" ht="15">
      <c r="C90" s="139"/>
      <c r="D90" s="139"/>
    </row>
    <row r="91" spans="3:4" ht="15">
      <c r="C91" s="139"/>
      <c r="D91" s="139"/>
    </row>
    <row r="92" spans="3:4" ht="15">
      <c r="C92" s="139"/>
      <c r="D92" s="139"/>
    </row>
    <row r="93" spans="3:4" ht="15">
      <c r="C93" s="139"/>
      <c r="D93" s="139"/>
    </row>
    <row r="94" spans="3:4" ht="15">
      <c r="C94" s="139"/>
      <c r="D94" s="139"/>
    </row>
    <row r="95" spans="3:4" ht="15">
      <c r="C95" s="139"/>
      <c r="D95" s="139"/>
    </row>
    <row r="96" spans="3:4" ht="15">
      <c r="C96" s="139"/>
      <c r="D96" s="139"/>
    </row>
    <row r="97" spans="3:4" ht="15">
      <c r="C97" s="139"/>
      <c r="D97" s="139"/>
    </row>
    <row r="98" spans="3:4" ht="15">
      <c r="C98" s="139"/>
      <c r="D98" s="139"/>
    </row>
  </sheetData>
  <sheetProtection/>
  <mergeCells count="19">
    <mergeCell ref="D4:F4"/>
    <mergeCell ref="G4:I4"/>
    <mergeCell ref="J4:L4"/>
    <mergeCell ref="M4:O4"/>
    <mergeCell ref="A13:C13"/>
    <mergeCell ref="A17:C17"/>
    <mergeCell ref="A67:C67"/>
    <mergeCell ref="A71:C71"/>
    <mergeCell ref="A74:C74"/>
    <mergeCell ref="A33:C33"/>
    <mergeCell ref="A47:C47"/>
    <mergeCell ref="A56:C56"/>
    <mergeCell ref="A63:C63"/>
    <mergeCell ref="D42:F42"/>
    <mergeCell ref="G42:I42"/>
    <mergeCell ref="J42:L42"/>
    <mergeCell ref="M42:O42"/>
    <mergeCell ref="A22:C22"/>
    <mergeCell ref="A27:C27"/>
  </mergeCells>
  <printOptions/>
  <pageMargins left="0.984251968503937" right="0.984251968503937" top="0.984251968503937" bottom="0.984251968503937" header="0.5118110236220472" footer="0.5118110236220472"/>
  <pageSetup fitToHeight="2" fitToWidth="2" horizontalDpi="300" verticalDpi="300" orientation="portrait" pageOrder="overThenDown" paperSize="9" scale="60" r:id="rId1"/>
  <rowBreaks count="1" manualBreakCount="1">
    <brk id="38" max="14" man="1"/>
  </rowBreaks>
  <colBreaks count="1" manualBreakCount="1">
    <brk id="9" max="10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3.5" customHeight="1"/>
  <cols>
    <col min="1" max="1" width="2.625" style="100" customWidth="1"/>
    <col min="2" max="2" width="15.625" style="100" customWidth="1"/>
    <col min="3" max="3" width="2.625" style="100" customWidth="1"/>
    <col min="4" max="4" width="22.75390625" style="100" bestFit="1" customWidth="1"/>
    <col min="5" max="5" width="27.25390625" style="100" bestFit="1" customWidth="1"/>
    <col min="6" max="16384" width="9.00390625" style="100" customWidth="1"/>
  </cols>
  <sheetData>
    <row r="1" spans="1:5" ht="17.25" customHeight="1">
      <c r="A1" s="135" t="s">
        <v>108</v>
      </c>
      <c r="D1" s="125"/>
      <c r="E1" s="125"/>
    </row>
    <row r="2" spans="4:5" ht="17.25" customHeight="1" thickBot="1">
      <c r="D2" s="125"/>
      <c r="E2" s="123" t="s">
        <v>75</v>
      </c>
    </row>
    <row r="3" spans="1:5" ht="17.25" customHeight="1" thickTop="1">
      <c r="A3" s="122"/>
      <c r="B3" s="122"/>
      <c r="C3" s="121"/>
      <c r="D3" s="120" t="s">
        <v>74</v>
      </c>
      <c r="E3" s="119" t="s">
        <v>73</v>
      </c>
    </row>
    <row r="4" spans="1:5" ht="17.25" customHeight="1">
      <c r="A4" s="118"/>
      <c r="B4" s="118"/>
      <c r="C4" s="117"/>
      <c r="D4" s="116" t="s">
        <v>72</v>
      </c>
      <c r="E4" s="115" t="s">
        <v>71</v>
      </c>
    </row>
    <row r="5" spans="1:5" ht="17.25" customHeight="1">
      <c r="A5" s="108"/>
      <c r="B5" s="107" t="s">
        <v>107</v>
      </c>
      <c r="C5" s="128"/>
      <c r="D5" s="47">
        <f>D9+D55+D18+D13+D23+D29+D35+D48+D63+D59+D66</f>
        <v>4546</v>
      </c>
      <c r="E5" s="47">
        <f>E9+E55+E18+E13+E23+E29+E35+E48+E63+E59+E66</f>
        <v>21221</v>
      </c>
    </row>
    <row r="6" spans="1:5" ht="17.25" customHeight="1">
      <c r="A6" s="108"/>
      <c r="B6" s="107" t="s">
        <v>106</v>
      </c>
      <c r="C6" s="128"/>
      <c r="D6" s="48">
        <f>D10+D56+D19+D14+D24+D30+D15+D49+D64+D60+D67+D61</f>
        <v>3645</v>
      </c>
      <c r="E6" s="48">
        <f>E10+E56+E19+E14+E24+E30+E15+E49+E64+E60+E67+E61</f>
        <v>15225</v>
      </c>
    </row>
    <row r="7" spans="1:5" ht="17.25" customHeight="1">
      <c r="A7" s="108"/>
      <c r="B7" s="107" t="s">
        <v>105</v>
      </c>
      <c r="C7" s="128"/>
      <c r="D7" s="48">
        <f>D5-D6</f>
        <v>901</v>
      </c>
      <c r="E7" s="48">
        <f>E5-E6</f>
        <v>5996</v>
      </c>
    </row>
    <row r="8" spans="1:5" ht="17.25" customHeight="1">
      <c r="A8" s="108"/>
      <c r="B8" s="134"/>
      <c r="C8" s="128"/>
      <c r="D8" s="48"/>
      <c r="E8" s="48"/>
    </row>
    <row r="9" spans="1:5" ht="17.25" customHeight="1">
      <c r="A9" s="110" t="s">
        <v>104</v>
      </c>
      <c r="B9" s="110"/>
      <c r="C9" s="130"/>
      <c r="D9" s="48">
        <f>SUM(D10:D11)</f>
        <v>618</v>
      </c>
      <c r="E9" s="48">
        <f>SUM(E10:E11)</f>
        <v>4728</v>
      </c>
    </row>
    <row r="10" spans="1:5" ht="17.25" customHeight="1">
      <c r="A10" s="108"/>
      <c r="B10" s="107" t="s">
        <v>103</v>
      </c>
      <c r="C10" s="128"/>
      <c r="D10" s="48">
        <v>576</v>
      </c>
      <c r="E10" s="48">
        <v>4212</v>
      </c>
    </row>
    <row r="11" spans="1:5" ht="17.25" customHeight="1">
      <c r="A11" s="108"/>
      <c r="B11" s="107" t="s">
        <v>102</v>
      </c>
      <c r="C11" s="128"/>
      <c r="D11" s="48">
        <v>42</v>
      </c>
      <c r="E11" s="48">
        <v>516</v>
      </c>
    </row>
    <row r="12" spans="1:5" ht="17.25" customHeight="1">
      <c r="A12" s="108"/>
      <c r="B12" s="108"/>
      <c r="C12" s="128"/>
      <c r="D12" s="48"/>
      <c r="E12" s="48"/>
    </row>
    <row r="13" spans="1:5" ht="17.25" customHeight="1">
      <c r="A13" s="110" t="s">
        <v>101</v>
      </c>
      <c r="B13" s="110"/>
      <c r="C13" s="130"/>
      <c r="D13" s="48">
        <f>SUM(D14:D16)</f>
        <v>756</v>
      </c>
      <c r="E13" s="48">
        <f>SUM(E14:E16)</f>
        <v>1986</v>
      </c>
    </row>
    <row r="14" spans="1:5" ht="17.25" customHeight="1">
      <c r="A14" s="108"/>
      <c r="B14" s="107" t="s">
        <v>100</v>
      </c>
      <c r="C14" s="128"/>
      <c r="D14" s="48">
        <v>574</v>
      </c>
      <c r="E14" s="48">
        <v>1307</v>
      </c>
    </row>
    <row r="15" spans="1:5" ht="17.25" customHeight="1">
      <c r="A15" s="108"/>
      <c r="B15" s="107" t="s">
        <v>99</v>
      </c>
      <c r="C15" s="128"/>
      <c r="D15" s="48">
        <v>135</v>
      </c>
      <c r="E15" s="48">
        <v>642</v>
      </c>
    </row>
    <row r="16" spans="1:5" ht="17.25" customHeight="1">
      <c r="A16" s="108"/>
      <c r="B16" s="107" t="s">
        <v>98</v>
      </c>
      <c r="C16" s="128"/>
      <c r="D16" s="48">
        <v>47</v>
      </c>
      <c r="E16" s="48">
        <v>37</v>
      </c>
    </row>
    <row r="17" spans="1:5" ht="17.25" customHeight="1">
      <c r="A17" s="108"/>
      <c r="B17" s="108"/>
      <c r="C17" s="128"/>
      <c r="D17" s="114"/>
      <c r="E17" s="114"/>
    </row>
    <row r="18" spans="1:5" ht="17.25" customHeight="1">
      <c r="A18" s="110" t="s">
        <v>97</v>
      </c>
      <c r="B18" s="110"/>
      <c r="C18" s="130"/>
      <c r="D18" s="48">
        <f>SUM(D19:D21)</f>
        <v>269</v>
      </c>
      <c r="E18" s="48">
        <f>SUM(E19:E21)</f>
        <v>2567</v>
      </c>
    </row>
    <row r="19" spans="1:5" ht="17.25" customHeight="1">
      <c r="A19" s="108"/>
      <c r="B19" s="107" t="s">
        <v>96</v>
      </c>
      <c r="C19" s="128"/>
      <c r="D19" s="48">
        <v>146</v>
      </c>
      <c r="E19" s="48">
        <v>1529</v>
      </c>
    </row>
    <row r="20" spans="1:5" ht="17.25" customHeight="1">
      <c r="A20" s="108"/>
      <c r="B20" s="107" t="s">
        <v>95</v>
      </c>
      <c r="C20" s="128"/>
      <c r="D20" s="48">
        <v>30</v>
      </c>
      <c r="E20" s="48">
        <v>246</v>
      </c>
    </row>
    <row r="21" spans="1:5" ht="17.25" customHeight="1">
      <c r="A21" s="108"/>
      <c r="B21" s="107" t="s">
        <v>94</v>
      </c>
      <c r="C21" s="128"/>
      <c r="D21" s="48">
        <v>93</v>
      </c>
      <c r="E21" s="48">
        <v>792</v>
      </c>
    </row>
    <row r="22" spans="1:5" ht="17.25" customHeight="1">
      <c r="A22" s="108"/>
      <c r="B22" s="108"/>
      <c r="C22" s="128"/>
      <c r="D22" s="114"/>
      <c r="E22" s="114"/>
    </row>
    <row r="23" spans="1:5" ht="17.25" customHeight="1">
      <c r="A23" s="110" t="s">
        <v>93</v>
      </c>
      <c r="B23" s="110"/>
      <c r="C23" s="130"/>
      <c r="D23" s="48">
        <f>SUM(D24:D27)</f>
        <v>187</v>
      </c>
      <c r="E23" s="48">
        <f>SUM(E24:E27)</f>
        <v>631</v>
      </c>
    </row>
    <row r="24" spans="1:5" ht="17.25" customHeight="1">
      <c r="A24" s="108"/>
      <c r="B24" s="107" t="s">
        <v>92</v>
      </c>
      <c r="C24" s="128"/>
      <c r="D24" s="48">
        <v>138</v>
      </c>
      <c r="E24" s="48">
        <v>308</v>
      </c>
    </row>
    <row r="25" spans="1:5" ht="17.25" customHeight="1">
      <c r="A25" s="108"/>
      <c r="B25" s="107" t="s">
        <v>91</v>
      </c>
      <c r="C25" s="128"/>
      <c r="D25" s="48">
        <v>40</v>
      </c>
      <c r="E25" s="48">
        <v>295</v>
      </c>
    </row>
    <row r="26" spans="1:5" ht="17.25" customHeight="1">
      <c r="A26" s="108"/>
      <c r="B26" s="107" t="s">
        <v>90</v>
      </c>
      <c r="C26" s="128"/>
      <c r="D26" s="48">
        <v>4</v>
      </c>
      <c r="E26" s="48">
        <v>12</v>
      </c>
    </row>
    <row r="27" spans="1:5" ht="17.25" customHeight="1">
      <c r="A27" s="108"/>
      <c r="B27" s="107" t="s">
        <v>89</v>
      </c>
      <c r="C27" s="128"/>
      <c r="D27" s="48">
        <v>5</v>
      </c>
      <c r="E27" s="48">
        <v>16</v>
      </c>
    </row>
    <row r="28" spans="1:5" ht="17.25" customHeight="1">
      <c r="A28" s="108"/>
      <c r="B28" s="108"/>
      <c r="C28" s="128"/>
      <c r="D28" s="114"/>
      <c r="E28" s="114"/>
    </row>
    <row r="29" spans="1:5" ht="17.25" customHeight="1">
      <c r="A29" s="110" t="s">
        <v>88</v>
      </c>
      <c r="B29" s="110"/>
      <c r="C29" s="130"/>
      <c r="D29" s="48">
        <f>SUM(D30:D33)</f>
        <v>320</v>
      </c>
      <c r="E29" s="48">
        <f>SUM(E30:E33)</f>
        <v>503</v>
      </c>
    </row>
    <row r="30" spans="1:5" ht="17.25" customHeight="1">
      <c r="A30" s="108"/>
      <c r="B30" s="107" t="s">
        <v>87</v>
      </c>
      <c r="C30" s="128"/>
      <c r="D30" s="48">
        <v>265</v>
      </c>
      <c r="E30" s="48">
        <v>285</v>
      </c>
    </row>
    <row r="31" spans="1:5" ht="17.25" customHeight="1">
      <c r="A31" s="108"/>
      <c r="B31" s="107" t="s">
        <v>86</v>
      </c>
      <c r="C31" s="128"/>
      <c r="D31" s="48">
        <v>24</v>
      </c>
      <c r="E31" s="48">
        <v>54</v>
      </c>
    </row>
    <row r="32" spans="1:5" ht="17.25" customHeight="1">
      <c r="A32" s="108"/>
      <c r="B32" s="107" t="s">
        <v>85</v>
      </c>
      <c r="C32" s="128"/>
      <c r="D32" s="48">
        <v>11</v>
      </c>
      <c r="E32" s="129">
        <v>0</v>
      </c>
    </row>
    <row r="33" spans="1:5" ht="17.25" customHeight="1">
      <c r="A33" s="108"/>
      <c r="B33" s="107" t="s">
        <v>84</v>
      </c>
      <c r="C33" s="128"/>
      <c r="D33" s="48">
        <v>20</v>
      </c>
      <c r="E33" s="48">
        <v>164</v>
      </c>
    </row>
    <row r="34" spans="1:5" ht="17.25" customHeight="1">
      <c r="A34" s="133"/>
      <c r="B34" s="133"/>
      <c r="C34" s="132"/>
      <c r="D34" s="131"/>
      <c r="E34" s="131"/>
    </row>
    <row r="35" spans="1:5" ht="17.25" customHeight="1">
      <c r="A35" s="110" t="s">
        <v>83</v>
      </c>
      <c r="B35" s="110"/>
      <c r="C35" s="130"/>
      <c r="D35" s="48">
        <f>SUM(D36:D42)</f>
        <v>151</v>
      </c>
      <c r="E35" s="48">
        <f>SUM(E36:E42)</f>
        <v>757</v>
      </c>
    </row>
    <row r="36" spans="1:5" ht="17.25" customHeight="1">
      <c r="A36" s="108"/>
      <c r="B36" s="107" t="s">
        <v>82</v>
      </c>
      <c r="C36" s="128"/>
      <c r="D36" s="48">
        <v>29</v>
      </c>
      <c r="E36" s="48">
        <v>381</v>
      </c>
    </row>
    <row r="37" spans="1:5" ht="17.25" customHeight="1">
      <c r="A37" s="108"/>
      <c r="B37" s="113" t="s">
        <v>81</v>
      </c>
      <c r="C37" s="128"/>
      <c r="D37" s="48">
        <v>48</v>
      </c>
      <c r="E37" s="48">
        <v>72</v>
      </c>
    </row>
    <row r="38" spans="1:5" ht="17.25" customHeight="1">
      <c r="A38" s="108"/>
      <c r="B38" s="107" t="s">
        <v>80</v>
      </c>
      <c r="C38" s="128"/>
      <c r="D38" s="48">
        <v>12</v>
      </c>
      <c r="E38" s="129">
        <v>228</v>
      </c>
    </row>
    <row r="39" spans="1:5" ht="17.25" customHeight="1">
      <c r="A39" s="108"/>
      <c r="B39" s="107" t="s">
        <v>79</v>
      </c>
      <c r="C39" s="128"/>
      <c r="D39" s="48">
        <v>26</v>
      </c>
      <c r="E39" s="129">
        <v>0</v>
      </c>
    </row>
    <row r="40" spans="1:5" ht="17.25" customHeight="1">
      <c r="A40" s="108"/>
      <c r="B40" s="107" t="s">
        <v>78</v>
      </c>
      <c r="C40" s="128"/>
      <c r="D40" s="48">
        <v>24</v>
      </c>
      <c r="E40" s="48">
        <v>56</v>
      </c>
    </row>
    <row r="41" spans="1:5" ht="17.25" customHeight="1">
      <c r="A41" s="108"/>
      <c r="B41" s="107" t="s">
        <v>77</v>
      </c>
      <c r="C41" s="128"/>
      <c r="D41" s="48">
        <v>7</v>
      </c>
      <c r="E41" s="48">
        <v>15</v>
      </c>
    </row>
    <row r="42" spans="1:5" ht="17.25" customHeight="1">
      <c r="A42" s="104"/>
      <c r="B42" s="103" t="s">
        <v>76</v>
      </c>
      <c r="C42" s="127"/>
      <c r="D42" s="126">
        <v>5</v>
      </c>
      <c r="E42" s="126">
        <v>5</v>
      </c>
    </row>
    <row r="43" spans="4:5" ht="17.25" customHeight="1">
      <c r="D43" s="125"/>
      <c r="E43" s="125"/>
    </row>
    <row r="44" spans="4:5" ht="17.25" customHeight="1">
      <c r="D44" s="125"/>
      <c r="E44" s="125"/>
    </row>
    <row r="45" spans="4:5" ht="17.25" customHeight="1" thickBot="1">
      <c r="D45" s="124"/>
      <c r="E45" s="123" t="s">
        <v>75</v>
      </c>
    </row>
    <row r="46" spans="1:5" ht="17.25" customHeight="1" thickTop="1">
      <c r="A46" s="122"/>
      <c r="B46" s="122"/>
      <c r="C46" s="121"/>
      <c r="D46" s="120" t="s">
        <v>74</v>
      </c>
      <c r="E46" s="119" t="s">
        <v>73</v>
      </c>
    </row>
    <row r="47" spans="1:5" ht="17.25" customHeight="1">
      <c r="A47" s="118"/>
      <c r="B47" s="118"/>
      <c r="C47" s="117"/>
      <c r="D47" s="116" t="s">
        <v>72</v>
      </c>
      <c r="E47" s="115" t="s">
        <v>71</v>
      </c>
    </row>
    <row r="48" spans="1:5" ht="17.25" customHeight="1">
      <c r="A48" s="110" t="s">
        <v>70</v>
      </c>
      <c r="B48" s="110"/>
      <c r="C48" s="109"/>
      <c r="D48" s="48">
        <f>SUM(D49:D53)</f>
        <v>459</v>
      </c>
      <c r="E48" s="48">
        <f>SUM(E49:E53)</f>
        <v>1085</v>
      </c>
    </row>
    <row r="49" spans="1:5" ht="17.25" customHeight="1">
      <c r="A49" s="108"/>
      <c r="B49" s="107" t="s">
        <v>69</v>
      </c>
      <c r="C49" s="106"/>
      <c r="D49" s="48">
        <v>276</v>
      </c>
      <c r="E49" s="48">
        <v>274</v>
      </c>
    </row>
    <row r="50" spans="1:5" ht="17.25" customHeight="1">
      <c r="A50" s="108"/>
      <c r="B50" s="107" t="s">
        <v>68</v>
      </c>
      <c r="C50" s="106"/>
      <c r="D50" s="48">
        <v>8</v>
      </c>
      <c r="E50" s="48">
        <v>67</v>
      </c>
    </row>
    <row r="51" spans="1:5" ht="17.25" customHeight="1">
      <c r="A51" s="108"/>
      <c r="B51" s="107" t="s">
        <v>67</v>
      </c>
      <c r="C51" s="106"/>
      <c r="D51" s="48">
        <v>16</v>
      </c>
      <c r="E51" s="48">
        <v>26</v>
      </c>
    </row>
    <row r="52" spans="1:5" ht="17.25" customHeight="1">
      <c r="A52" s="108"/>
      <c r="B52" s="107" t="s">
        <v>66</v>
      </c>
      <c r="C52" s="106"/>
      <c r="D52" s="48">
        <v>10</v>
      </c>
      <c r="E52" s="48">
        <v>200</v>
      </c>
    </row>
    <row r="53" spans="1:5" ht="17.25" customHeight="1">
      <c r="A53" s="108"/>
      <c r="B53" s="113" t="s">
        <v>65</v>
      </c>
      <c r="C53" s="106"/>
      <c r="D53" s="48">
        <v>149</v>
      </c>
      <c r="E53" s="48">
        <v>518</v>
      </c>
    </row>
    <row r="54" spans="1:5" ht="17.25" customHeight="1">
      <c r="A54" s="108"/>
      <c r="B54" s="107"/>
      <c r="C54" s="106"/>
      <c r="D54" s="114"/>
      <c r="E54" s="114"/>
    </row>
    <row r="55" spans="1:5" ht="17.25" customHeight="1">
      <c r="A55" s="110" t="s">
        <v>64</v>
      </c>
      <c r="B55" s="110"/>
      <c r="C55" s="109"/>
      <c r="D55" s="48">
        <f>SUM(D56:D57)</f>
        <v>373</v>
      </c>
      <c r="E55" s="48">
        <f>SUM(E56:E57)</f>
        <v>4651</v>
      </c>
    </row>
    <row r="56" spans="1:5" ht="17.25" customHeight="1">
      <c r="A56" s="108"/>
      <c r="B56" s="107" t="s">
        <v>63</v>
      </c>
      <c r="C56" s="106"/>
      <c r="D56" s="48">
        <v>308</v>
      </c>
      <c r="E56" s="48">
        <v>4271</v>
      </c>
    </row>
    <row r="57" spans="1:5" ht="17.25" customHeight="1">
      <c r="A57" s="108"/>
      <c r="B57" s="107" t="s">
        <v>62</v>
      </c>
      <c r="C57" s="106"/>
      <c r="D57" s="48">
        <v>65</v>
      </c>
      <c r="E57" s="48">
        <v>380</v>
      </c>
    </row>
    <row r="58" spans="1:5" ht="17.25" customHeight="1">
      <c r="A58" s="108"/>
      <c r="B58" s="107"/>
      <c r="C58" s="106"/>
      <c r="D58" s="114"/>
      <c r="E58" s="114"/>
    </row>
    <row r="59" spans="1:5" ht="17.25" customHeight="1">
      <c r="A59" s="110" t="s">
        <v>61</v>
      </c>
      <c r="B59" s="110"/>
      <c r="C59" s="109"/>
      <c r="D59" s="48">
        <f>SUM(D60:D61)</f>
        <v>663</v>
      </c>
      <c r="E59" s="48">
        <f>SUM(E60:E61)</f>
        <v>1361</v>
      </c>
    </row>
    <row r="60" spans="1:5" ht="17.25" customHeight="1">
      <c r="A60" s="108"/>
      <c r="B60" s="107" t="s">
        <v>60</v>
      </c>
      <c r="C60" s="106"/>
      <c r="D60" s="48">
        <v>578</v>
      </c>
      <c r="E60" s="48">
        <v>1266</v>
      </c>
    </row>
    <row r="61" spans="1:5" ht="17.25" customHeight="1">
      <c r="A61" s="108"/>
      <c r="B61" s="113" t="s">
        <v>59</v>
      </c>
      <c r="C61" s="106"/>
      <c r="D61" s="48">
        <v>85</v>
      </c>
      <c r="E61" s="48">
        <v>95</v>
      </c>
    </row>
    <row r="62" spans="1:5" ht="17.25" customHeight="1">
      <c r="A62" s="108"/>
      <c r="B62" s="107"/>
      <c r="C62" s="106"/>
      <c r="D62" s="111"/>
      <c r="E62" s="111"/>
    </row>
    <row r="63" spans="1:5" ht="17.25" customHeight="1">
      <c r="A63" s="110" t="s">
        <v>58</v>
      </c>
      <c r="B63" s="110"/>
      <c r="C63" s="109"/>
      <c r="D63" s="105">
        <f>SUM(D64:D64)</f>
        <v>448</v>
      </c>
      <c r="E63" s="105">
        <f>SUM(E64:E64)</f>
        <v>620</v>
      </c>
    </row>
    <row r="64" spans="1:5" ht="17.25" customHeight="1">
      <c r="A64" s="108"/>
      <c r="B64" s="107" t="s">
        <v>57</v>
      </c>
      <c r="C64" s="106"/>
      <c r="D64" s="105">
        <v>448</v>
      </c>
      <c r="E64" s="112">
        <v>620</v>
      </c>
    </row>
    <row r="65" spans="1:5" ht="17.25" customHeight="1">
      <c r="A65" s="108"/>
      <c r="B65" s="107"/>
      <c r="C65" s="106"/>
      <c r="D65" s="111"/>
      <c r="E65" s="111"/>
    </row>
    <row r="66" spans="1:5" ht="17.25" customHeight="1">
      <c r="A66" s="110" t="s">
        <v>56</v>
      </c>
      <c r="B66" s="110"/>
      <c r="C66" s="109"/>
      <c r="D66" s="105">
        <f>SUM(D67:D72)</f>
        <v>302</v>
      </c>
      <c r="E66" s="105">
        <f>SUM(E67:E72)</f>
        <v>2332</v>
      </c>
    </row>
    <row r="67" spans="1:5" ht="17.25" customHeight="1">
      <c r="A67" s="108"/>
      <c r="B67" s="107" t="s">
        <v>55</v>
      </c>
      <c r="C67" s="106"/>
      <c r="D67" s="105">
        <v>116</v>
      </c>
      <c r="E67" s="105">
        <v>416</v>
      </c>
    </row>
    <row r="68" spans="1:5" ht="17.25" customHeight="1">
      <c r="A68" s="108"/>
      <c r="B68" s="107" t="s">
        <v>54</v>
      </c>
      <c r="C68" s="106"/>
      <c r="D68" s="105">
        <v>24</v>
      </c>
      <c r="E68" s="105">
        <v>198</v>
      </c>
    </row>
    <row r="69" spans="1:5" ht="17.25" customHeight="1">
      <c r="A69" s="108"/>
      <c r="B69" s="107" t="s">
        <v>53</v>
      </c>
      <c r="C69" s="106"/>
      <c r="D69" s="105">
        <v>14</v>
      </c>
      <c r="E69" s="105">
        <v>554</v>
      </c>
    </row>
    <row r="70" spans="1:5" ht="17.25" customHeight="1">
      <c r="A70" s="108"/>
      <c r="B70" s="107" t="s">
        <v>52</v>
      </c>
      <c r="C70" s="106"/>
      <c r="D70" s="105">
        <v>11</v>
      </c>
      <c r="E70" s="105">
        <v>284</v>
      </c>
    </row>
    <row r="71" spans="1:5" ht="17.25" customHeight="1">
      <c r="A71" s="108"/>
      <c r="B71" s="107" t="s">
        <v>51</v>
      </c>
      <c r="C71" s="106"/>
      <c r="D71" s="105">
        <v>51</v>
      </c>
      <c r="E71" s="105">
        <v>430</v>
      </c>
    </row>
    <row r="72" spans="1:5" ht="17.25" customHeight="1">
      <c r="A72" s="104"/>
      <c r="B72" s="103" t="s">
        <v>50</v>
      </c>
      <c r="C72" s="102"/>
      <c r="D72" s="101">
        <v>86</v>
      </c>
      <c r="E72" s="101">
        <v>450</v>
      </c>
    </row>
  </sheetData>
  <sheetProtection/>
  <mergeCells count="11">
    <mergeCell ref="A63:C63"/>
    <mergeCell ref="A66:C66"/>
    <mergeCell ref="A35:C35"/>
    <mergeCell ref="A48:C48"/>
    <mergeCell ref="A55:C55"/>
    <mergeCell ref="A59:C59"/>
    <mergeCell ref="A9:C9"/>
    <mergeCell ref="A13:C13"/>
    <mergeCell ref="A18:C18"/>
    <mergeCell ref="A23:C23"/>
    <mergeCell ref="A29:C29"/>
  </mergeCells>
  <printOptions horizontalCentered="1"/>
  <pageMargins left="0.984251968503937" right="0.984251968503937" top="0.984251968503937" bottom="0.984251968503937" header="0.5118110236220472" footer="0.5118110236220472"/>
  <pageSetup fitToHeight="2" horizontalDpi="600" verticalDpi="600" orientation="portrait" paperSize="9" scale="99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0.75390625" defaultRowHeight="13.5" customHeight="1"/>
  <cols>
    <col min="1" max="6" width="15.625" style="2" customWidth="1"/>
    <col min="7" max="16384" width="10.75390625" style="2" customWidth="1"/>
  </cols>
  <sheetData>
    <row r="1" ht="13.5" customHeight="1">
      <c r="A1" s="1" t="s">
        <v>49</v>
      </c>
    </row>
    <row r="2" ht="13.5" customHeight="1">
      <c r="A2" s="1"/>
    </row>
    <row r="3" ht="13.5" customHeight="1">
      <c r="A3" s="1" t="s">
        <v>14</v>
      </c>
    </row>
    <row r="4" spans="1:6" ht="13.5" customHeight="1" thickBot="1">
      <c r="A4" s="1"/>
      <c r="B4" s="1"/>
      <c r="C4" s="1"/>
      <c r="D4" s="1"/>
      <c r="E4" s="1"/>
      <c r="F4" s="9" t="s">
        <v>47</v>
      </c>
    </row>
    <row r="5" spans="1:6" ht="13.5" customHeight="1" thickTop="1">
      <c r="A5" s="10"/>
      <c r="B5" s="11"/>
      <c r="C5" s="3"/>
      <c r="D5" s="11"/>
      <c r="E5" s="3"/>
      <c r="F5" s="3"/>
    </row>
    <row r="6" spans="1:6" ht="13.5" customHeight="1">
      <c r="A6" s="12" t="s">
        <v>5</v>
      </c>
      <c r="B6" s="67" t="s">
        <v>33</v>
      </c>
      <c r="C6" s="68"/>
      <c r="D6" s="67" t="s">
        <v>34</v>
      </c>
      <c r="E6" s="69"/>
      <c r="F6" s="69"/>
    </row>
    <row r="7" spans="1:6" ht="13.5" customHeight="1">
      <c r="A7" s="14"/>
      <c r="B7" s="15"/>
      <c r="C7" s="1"/>
      <c r="D7" s="15"/>
      <c r="E7" s="1"/>
      <c r="F7" s="1"/>
    </row>
    <row r="8" spans="1:32" ht="13.5" customHeight="1">
      <c r="A8" s="14"/>
      <c r="B8" s="16"/>
      <c r="C8" s="17"/>
      <c r="D8" s="16"/>
      <c r="E8" s="16"/>
      <c r="F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13.5" customHeight="1">
      <c r="A9" s="19" t="s">
        <v>48</v>
      </c>
      <c r="B9" s="67" t="s">
        <v>35</v>
      </c>
      <c r="C9" s="71"/>
      <c r="D9" s="13" t="s">
        <v>36</v>
      </c>
      <c r="E9" s="13" t="s">
        <v>37</v>
      </c>
      <c r="F9" s="13" t="s">
        <v>38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13.5" customHeight="1">
      <c r="A10" s="12"/>
      <c r="B10" s="15"/>
      <c r="C10" s="46"/>
      <c r="D10" s="15"/>
      <c r="E10" s="15"/>
      <c r="F10" s="15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3.5" customHeight="1">
      <c r="A11" s="59"/>
      <c r="B11" s="59"/>
      <c r="C11" s="59"/>
      <c r="D11" s="59"/>
      <c r="E11" s="59"/>
      <c r="F11" s="5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3.5" customHeight="1">
      <c r="A12" s="48">
        <v>1072917</v>
      </c>
      <c r="B12" s="70">
        <v>309816</v>
      </c>
      <c r="C12" s="70"/>
      <c r="D12" s="48">
        <v>29560</v>
      </c>
      <c r="E12" s="48">
        <v>125195</v>
      </c>
      <c r="F12" s="48">
        <v>155053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3.5" customHeight="1">
      <c r="A13" s="60"/>
      <c r="B13" s="60"/>
      <c r="C13" s="60"/>
      <c r="D13" s="60"/>
      <c r="E13" s="60"/>
      <c r="F13" s="6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3.5" customHeight="1">
      <c r="A14" s="58" t="s">
        <v>42</v>
      </c>
      <c r="B14" s="58"/>
      <c r="C14" s="58"/>
      <c r="D14" s="58"/>
      <c r="E14" s="58"/>
      <c r="F14" s="5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13.5" customHeight="1">
      <c r="A15" s="20"/>
      <c r="B15" s="20"/>
      <c r="C15" s="20"/>
      <c r="D15" s="20"/>
      <c r="E15" s="20"/>
      <c r="F15" s="20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13.5" customHeight="1">
      <c r="A16" s="20"/>
      <c r="B16" s="20"/>
      <c r="C16" s="20"/>
      <c r="D16" s="20"/>
      <c r="E16" s="20"/>
      <c r="F16" s="20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13.5" customHeight="1">
      <c r="A17" s="1" t="s">
        <v>43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13.5" customHeight="1" thickBot="1">
      <c r="A18" s="1"/>
      <c r="B18" s="18"/>
      <c r="C18" s="18"/>
      <c r="D18" s="18"/>
      <c r="E18" s="18"/>
      <c r="F18" s="9" t="s">
        <v>47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3.5" customHeight="1" thickTop="1">
      <c r="A19" s="21"/>
      <c r="B19" s="22"/>
      <c r="C19" s="22"/>
      <c r="D19" s="22"/>
      <c r="E19" s="21"/>
      <c r="F19" s="21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3.5" customHeight="1">
      <c r="A20" s="18"/>
      <c r="B20" s="13" t="s">
        <v>44</v>
      </c>
      <c r="C20" s="23" t="s">
        <v>45</v>
      </c>
      <c r="D20" s="72" t="s">
        <v>15</v>
      </c>
      <c r="E20" s="73"/>
      <c r="F20" s="73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3.5" customHeight="1">
      <c r="A21" s="62"/>
      <c r="B21" s="28"/>
      <c r="C21" s="15"/>
      <c r="D21" s="15"/>
      <c r="E21" s="1"/>
      <c r="F21" s="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3.5" customHeight="1">
      <c r="A22" s="62"/>
      <c r="B22" s="19" t="s">
        <v>48</v>
      </c>
      <c r="C22" s="13" t="s">
        <v>39</v>
      </c>
      <c r="D22" s="16"/>
      <c r="E22" s="74" t="s">
        <v>16</v>
      </c>
      <c r="F22" s="63" t="s">
        <v>40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2:32" ht="13.5" customHeight="1">
      <c r="B23" s="15"/>
      <c r="C23" s="15"/>
      <c r="D23" s="13" t="s">
        <v>41</v>
      </c>
      <c r="E23" s="75"/>
      <c r="F23" s="64" t="s">
        <v>6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13.5" customHeight="1">
      <c r="A24" s="1"/>
      <c r="B24" s="15"/>
      <c r="C24" s="15"/>
      <c r="D24" s="15"/>
      <c r="E24" s="76"/>
      <c r="F24" s="65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ht="13.5" customHeight="1">
      <c r="A25" s="24" t="s">
        <v>2</v>
      </c>
      <c r="B25" s="51">
        <v>1072917</v>
      </c>
      <c r="C25" s="47">
        <v>91464</v>
      </c>
      <c r="D25" s="47">
        <v>1407</v>
      </c>
      <c r="E25" s="47">
        <v>87</v>
      </c>
      <c r="F25" s="47">
        <v>186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ht="13.5" customHeight="1">
      <c r="A26" s="25" t="s">
        <v>3</v>
      </c>
      <c r="B26" s="48">
        <v>1072917</v>
      </c>
      <c r="C26" s="48">
        <v>115141</v>
      </c>
      <c r="D26" s="48">
        <v>952</v>
      </c>
      <c r="E26" s="48">
        <v>25</v>
      </c>
      <c r="F26" s="48">
        <v>44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ht="13.5" customHeight="1">
      <c r="A27" s="25" t="s">
        <v>1</v>
      </c>
      <c r="B27" s="48">
        <v>1072917</v>
      </c>
      <c r="C27" s="48">
        <v>122485</v>
      </c>
      <c r="D27" s="48">
        <v>1915</v>
      </c>
      <c r="E27" s="48">
        <v>33</v>
      </c>
      <c r="F27" s="48">
        <v>271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ht="13.5" customHeight="1">
      <c r="A28" s="25" t="s">
        <v>0</v>
      </c>
      <c r="B28" s="48">
        <v>826295</v>
      </c>
      <c r="C28" s="48">
        <v>70294</v>
      </c>
      <c r="D28" s="48">
        <v>171</v>
      </c>
      <c r="E28" s="48">
        <v>28</v>
      </c>
      <c r="F28" s="48">
        <v>65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ht="13.5" customHeight="1">
      <c r="A29" s="26" t="s">
        <v>4</v>
      </c>
      <c r="B29" s="61">
        <v>564283</v>
      </c>
      <c r="C29" s="61">
        <v>50126</v>
      </c>
      <c r="D29" s="61">
        <v>694</v>
      </c>
      <c r="E29" s="61">
        <v>57</v>
      </c>
      <c r="F29" s="61">
        <v>124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ht="30" customHeight="1">
      <c r="A30" s="66" t="s">
        <v>25</v>
      </c>
      <c r="B30" s="66"/>
      <c r="C30" s="66"/>
      <c r="D30" s="66"/>
      <c r="E30" s="66"/>
      <c r="F30" s="66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3.5" customHeight="1">
      <c r="A31" s="27"/>
      <c r="B31" s="27"/>
      <c r="C31" s="27"/>
      <c r="D31" s="27"/>
      <c r="E31" s="27"/>
      <c r="F31" s="2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2:32" ht="13.5" customHeight="1">
      <c r="B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8:32" ht="13.5" customHeight="1"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8:32" ht="13.5" customHeight="1"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8:32" ht="13.5" customHeight="1"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8:32" ht="13.5" customHeight="1"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8:32" ht="13.5" customHeight="1"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8:32" ht="13.5" customHeight="1"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8:32" ht="13.5" customHeight="1"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8:32" ht="13.5" customHeight="1"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8:32" ht="13.5" customHeight="1"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8:32" ht="13.5" customHeight="1"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8:32" ht="13.5" customHeight="1"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8:32" ht="13.5" customHeight="1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8:32" ht="13.5" customHeight="1"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8:32" ht="13.5" customHeight="1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8:32" ht="13.5" customHeight="1"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8:32" ht="13.5" customHeight="1"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8:32" ht="13.5" customHeight="1"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8:32" ht="13.5" customHeight="1"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8:32" ht="13.5" customHeight="1"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8:32" ht="13.5" customHeight="1"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8:32" ht="13.5" customHeight="1"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8:32" ht="13.5" customHeight="1"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8:32" ht="13.5" customHeight="1"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8:32" ht="13.5" customHeight="1"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8:32" ht="13.5" customHeight="1"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8:32" ht="13.5" customHeight="1"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8:32" ht="13.5" customHeight="1"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8:32" ht="13.5" customHeight="1"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8:32" ht="13.5" customHeight="1"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8:32" ht="13.5" customHeight="1"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8:32" ht="13.5" customHeight="1"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8:32" ht="13.5" customHeight="1"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8:32" ht="13.5" customHeight="1"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8:32" ht="13.5" customHeight="1"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8:32" ht="13.5" customHeight="1"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8:32" ht="13.5" customHeight="1"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8:32" ht="13.5" customHeight="1"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</sheetData>
  <sheetProtection/>
  <mergeCells count="8">
    <mergeCell ref="F22:F24"/>
    <mergeCell ref="A30:F30"/>
    <mergeCell ref="B6:C6"/>
    <mergeCell ref="D6:F6"/>
    <mergeCell ref="B12:C12"/>
    <mergeCell ref="B9:C9"/>
    <mergeCell ref="D20:F20"/>
    <mergeCell ref="E22:E24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10.75390625" defaultRowHeight="13.5" customHeight="1"/>
  <cols>
    <col min="1" max="8" width="7.625" style="7" customWidth="1"/>
    <col min="9" max="16384" width="10.75390625" style="7" customWidth="1"/>
  </cols>
  <sheetData>
    <row r="1" spans="1:7" ht="13.5" customHeight="1">
      <c r="A1" s="6" t="s">
        <v>7</v>
      </c>
      <c r="G1" s="28"/>
    </row>
    <row r="2" spans="1:8" ht="13.5" customHeight="1" thickBot="1">
      <c r="A2" s="6"/>
      <c r="B2" s="6"/>
      <c r="C2" s="6"/>
      <c r="D2" s="6"/>
      <c r="E2" s="6"/>
      <c r="F2" s="6"/>
      <c r="G2" s="29"/>
      <c r="H2" s="9" t="s">
        <v>46</v>
      </c>
    </row>
    <row r="3" spans="1:8" ht="13.5" customHeight="1" thickTop="1">
      <c r="A3" s="30"/>
      <c r="B3" s="30"/>
      <c r="C3" s="30"/>
      <c r="D3" s="30"/>
      <c r="E3" s="31"/>
      <c r="F3" s="30"/>
      <c r="G3" s="30"/>
      <c r="H3" s="30"/>
    </row>
    <row r="4" spans="1:8" ht="13.5" customHeight="1">
      <c r="A4" s="80" t="s">
        <v>17</v>
      </c>
      <c r="B4" s="80"/>
      <c r="C4" s="80"/>
      <c r="D4" s="80"/>
      <c r="E4" s="81" t="s">
        <v>18</v>
      </c>
      <c r="F4" s="82"/>
      <c r="G4" s="82"/>
      <c r="H4" s="82"/>
    </row>
    <row r="5" spans="1:8" ht="13.5" customHeight="1">
      <c r="A5" s="77" t="s">
        <v>31</v>
      </c>
      <c r="B5" s="78"/>
      <c r="C5" s="78"/>
      <c r="D5" s="79"/>
      <c r="E5" s="32"/>
      <c r="F5" s="6"/>
      <c r="G5" s="6"/>
      <c r="H5" s="6"/>
    </row>
    <row r="6" spans="1:8" ht="13.5" customHeight="1">
      <c r="A6" s="33"/>
      <c r="B6" s="85" t="s">
        <v>9</v>
      </c>
      <c r="C6" s="34"/>
      <c r="D6" s="35"/>
      <c r="E6" s="34"/>
      <c r="F6" s="85" t="s">
        <v>9</v>
      </c>
      <c r="G6" s="34"/>
      <c r="H6" s="33"/>
    </row>
    <row r="7" spans="1:31" ht="13.5" customHeight="1">
      <c r="A7" s="36" t="s">
        <v>8</v>
      </c>
      <c r="B7" s="86"/>
      <c r="C7" s="83" t="s">
        <v>32</v>
      </c>
      <c r="D7" s="84"/>
      <c r="E7" s="37" t="s">
        <v>8</v>
      </c>
      <c r="F7" s="86"/>
      <c r="G7" s="83" t="s">
        <v>32</v>
      </c>
      <c r="H7" s="8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3.5" customHeight="1">
      <c r="A8" s="38"/>
      <c r="B8" s="86"/>
      <c r="C8" s="39"/>
      <c r="D8" s="40"/>
      <c r="E8" s="39"/>
      <c r="F8" s="86"/>
      <c r="G8" s="39"/>
      <c r="H8" s="4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3.5" customHeight="1">
      <c r="A9" s="38"/>
      <c r="B9" s="86"/>
      <c r="C9" s="34"/>
      <c r="D9" s="42"/>
      <c r="E9" s="39"/>
      <c r="F9" s="86"/>
      <c r="G9" s="34"/>
      <c r="H9" s="3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3.5" customHeight="1">
      <c r="A10" s="36" t="s">
        <v>10</v>
      </c>
      <c r="B10" s="86"/>
      <c r="C10" s="37" t="s">
        <v>11</v>
      </c>
      <c r="D10" s="43" t="s">
        <v>12</v>
      </c>
      <c r="E10" s="37" t="s">
        <v>10</v>
      </c>
      <c r="F10" s="86"/>
      <c r="G10" s="37" t="s">
        <v>11</v>
      </c>
      <c r="H10" s="37" t="s">
        <v>12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3.5" customHeight="1">
      <c r="A11" s="41"/>
      <c r="B11" s="87"/>
      <c r="C11" s="39"/>
      <c r="D11" s="44"/>
      <c r="E11" s="39"/>
      <c r="F11" s="87"/>
      <c r="G11" s="39"/>
      <c r="H11" s="3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3.5" customHeight="1">
      <c r="A12" s="55"/>
      <c r="B12" s="55"/>
      <c r="C12" s="55"/>
      <c r="D12" s="55"/>
      <c r="E12" s="55"/>
      <c r="F12" s="55"/>
      <c r="G12" s="55"/>
      <c r="H12" s="5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3.5" customHeight="1">
      <c r="A13" s="56">
        <v>43</v>
      </c>
      <c r="B13" s="56">
        <v>4088</v>
      </c>
      <c r="C13" s="56">
        <v>2116</v>
      </c>
      <c r="D13" s="56">
        <v>74716</v>
      </c>
      <c r="E13" s="56">
        <v>88</v>
      </c>
      <c r="F13" s="56">
        <v>831</v>
      </c>
      <c r="G13" s="56">
        <v>2220</v>
      </c>
      <c r="H13" s="56">
        <v>11770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3.5" customHeight="1">
      <c r="A14" s="57"/>
      <c r="B14" s="57"/>
      <c r="C14" s="57"/>
      <c r="D14" s="57"/>
      <c r="E14" s="57"/>
      <c r="F14" s="57"/>
      <c r="G14" s="57"/>
      <c r="H14" s="5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3.5" customHeight="1">
      <c r="A15" s="45"/>
      <c r="B15" s="45"/>
      <c r="C15" s="45"/>
      <c r="D15" s="45"/>
      <c r="E15" s="45"/>
      <c r="F15" s="45"/>
      <c r="G15" s="45"/>
      <c r="H15" s="4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3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3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3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3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3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3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3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3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3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3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3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3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3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3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3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3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3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3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13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3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3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3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3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3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3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3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3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3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ht="13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ht="13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ht="13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ht="13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ht="13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ht="13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ht="13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ht="13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ht="13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ht="13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ht="13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</sheetData>
  <sheetProtection/>
  <mergeCells count="7">
    <mergeCell ref="A5:D5"/>
    <mergeCell ref="A4:D4"/>
    <mergeCell ref="E4:H4"/>
    <mergeCell ref="C7:D7"/>
    <mergeCell ref="B6:B11"/>
    <mergeCell ref="F6:F11"/>
    <mergeCell ref="G7:H7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10.75390625" defaultRowHeight="13.5" customHeight="1"/>
  <cols>
    <col min="1" max="1" width="5.75390625" style="2" customWidth="1"/>
    <col min="2" max="2" width="21.375" style="2" bestFit="1" customWidth="1"/>
    <col min="3" max="4" width="17.25390625" style="2" customWidth="1"/>
    <col min="5" max="16384" width="10.75390625" style="2" customWidth="1"/>
  </cols>
  <sheetData>
    <row r="1" ht="13.5" customHeight="1">
      <c r="A1" s="1" t="s">
        <v>19</v>
      </c>
    </row>
    <row r="2" spans="1:4" ht="13.5" customHeight="1" thickBot="1">
      <c r="A2" s="1"/>
      <c r="B2" s="1"/>
      <c r="C2" s="1"/>
      <c r="D2" s="9" t="s">
        <v>46</v>
      </c>
    </row>
    <row r="3" spans="1:4" ht="13.5" customHeight="1" thickTop="1">
      <c r="A3" s="3"/>
      <c r="B3" s="3"/>
      <c r="C3" s="89" t="s">
        <v>27</v>
      </c>
      <c r="D3" s="90"/>
    </row>
    <row r="4" spans="3:4" ht="13.5" customHeight="1">
      <c r="C4" s="91"/>
      <c r="D4" s="92"/>
    </row>
    <row r="5" spans="3:4" ht="13.5" customHeight="1">
      <c r="C5" s="63" t="s">
        <v>28</v>
      </c>
      <c r="D5" s="63" t="s">
        <v>29</v>
      </c>
    </row>
    <row r="6" spans="3:4" ht="13.5" customHeight="1">
      <c r="C6" s="64" t="s">
        <v>28</v>
      </c>
      <c r="D6" s="64" t="s">
        <v>29</v>
      </c>
    </row>
    <row r="7" spans="1:4" ht="13.5" customHeight="1">
      <c r="A7" s="1"/>
      <c r="B7" s="1"/>
      <c r="C7" s="65"/>
      <c r="D7" s="65"/>
    </row>
    <row r="8" spans="1:4" ht="13.5" customHeight="1">
      <c r="A8" s="93" t="s">
        <v>20</v>
      </c>
      <c r="B8" s="94"/>
      <c r="C8" s="51">
        <v>6895</v>
      </c>
      <c r="D8" s="52">
        <v>8767</v>
      </c>
    </row>
    <row r="9" spans="1:4" ht="13.5" customHeight="1">
      <c r="A9" s="93" t="s">
        <v>21</v>
      </c>
      <c r="B9" s="95"/>
      <c r="C9" s="49">
        <v>29</v>
      </c>
      <c r="D9" s="53">
        <v>38</v>
      </c>
    </row>
    <row r="10" spans="1:4" ht="13.5" customHeight="1">
      <c r="A10" s="93" t="s">
        <v>22</v>
      </c>
      <c r="B10" s="95"/>
      <c r="C10" s="49">
        <v>5175</v>
      </c>
      <c r="D10" s="53">
        <v>6673</v>
      </c>
    </row>
    <row r="11" spans="1:4" ht="13.5" customHeight="1">
      <c r="A11" s="93" t="s">
        <v>23</v>
      </c>
      <c r="B11" s="95"/>
      <c r="C11" s="49">
        <v>2116</v>
      </c>
      <c r="D11" s="53">
        <v>2637</v>
      </c>
    </row>
    <row r="12" spans="1:4" ht="13.5" customHeight="1">
      <c r="A12" s="93" t="s">
        <v>30</v>
      </c>
      <c r="B12" s="94"/>
      <c r="C12" s="49">
        <v>3556</v>
      </c>
      <c r="D12" s="53">
        <v>6911</v>
      </c>
    </row>
    <row r="13" spans="1:4" ht="13.5" customHeight="1">
      <c r="A13" s="96" t="s">
        <v>26</v>
      </c>
      <c r="B13" s="97"/>
      <c r="C13" s="49">
        <v>1484</v>
      </c>
      <c r="D13" s="53">
        <v>2292</v>
      </c>
    </row>
    <row r="14" spans="1:4" ht="13.5" customHeight="1">
      <c r="A14" s="96" t="s">
        <v>24</v>
      </c>
      <c r="B14" s="97"/>
      <c r="C14" s="49">
        <v>1318</v>
      </c>
      <c r="D14" s="53">
        <v>2041</v>
      </c>
    </row>
    <row r="15" spans="1:4" ht="13.5" customHeight="1">
      <c r="A15" s="98" t="s">
        <v>13</v>
      </c>
      <c r="B15" s="99"/>
      <c r="C15" s="50">
        <f>SUM(C8:C14)</f>
        <v>20573</v>
      </c>
      <c r="D15" s="54">
        <f>SUM(D8:D14)</f>
        <v>29359</v>
      </c>
    </row>
    <row r="16" spans="1:4" ht="13.5" customHeight="1">
      <c r="A16" s="4"/>
      <c r="B16" s="4"/>
      <c r="C16" s="5"/>
      <c r="D16" s="5"/>
    </row>
  </sheetData>
  <sheetProtection/>
  <mergeCells count="11">
    <mergeCell ref="A15:B15"/>
    <mergeCell ref="A12:B12"/>
    <mergeCell ref="A10:B10"/>
    <mergeCell ref="A11:B11"/>
    <mergeCell ref="A14:B14"/>
    <mergeCell ref="C3:D4"/>
    <mergeCell ref="D5:D7"/>
    <mergeCell ref="C5:C7"/>
    <mergeCell ref="A8:B8"/>
    <mergeCell ref="A9:B9"/>
    <mergeCell ref="A13:B13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2020-01-30T08:49:40Z</dcterms:created>
  <dcterms:modified xsi:type="dcterms:W3CDTF">2020-01-30T08:51:00Z</dcterms:modified>
  <cp:category/>
  <cp:version/>
  <cp:contentType/>
  <cp:contentStatus/>
</cp:coreProperties>
</file>