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935" windowWidth="16770" windowHeight="8850" activeTab="0"/>
  </bookViews>
  <sheets>
    <sheet name="0501" sheetId="1" r:id="rId1"/>
    <sheet name="0502" sheetId="2" r:id="rId2"/>
    <sheet name="0503" sheetId="3" r:id="rId3"/>
    <sheet name="0504" sheetId="4" r:id="rId4"/>
    <sheet name="0505" sheetId="5" r:id="rId5"/>
    <sheet name="0506" sheetId="6" r:id="rId6"/>
  </sheets>
  <definedNames>
    <definedName name="_xlnm.Print_Area" localSheetId="0">'0501'!$A$1:$S$103</definedName>
    <definedName name="_xlnm.Print_Area" localSheetId="1">'0502'!$A$1:$V$59</definedName>
    <definedName name="_xlnm.Print_Area" localSheetId="2">'0503'!$A$1:$J$14</definedName>
    <definedName name="_xlnm.Print_Area" localSheetId="3">'0504'!$A$1:$I$17</definedName>
  </definedNames>
  <calcPr fullCalcOnLoad="1"/>
</workbook>
</file>

<file path=xl/sharedStrings.xml><?xml version="1.0" encoding="utf-8"?>
<sst xmlns="http://schemas.openxmlformats.org/spreadsheetml/2006/main" count="319" uniqueCount="214">
  <si>
    <t>本　　　　県</t>
  </si>
  <si>
    <t>全　　　　国</t>
  </si>
  <si>
    <t>死亡数</t>
  </si>
  <si>
    <t>死亡率</t>
  </si>
  <si>
    <t>昭和63</t>
  </si>
  <si>
    <t>９</t>
  </si>
  <si>
    <t>５－第６表　結核死亡数・率（人口１０万対），年次別</t>
  </si>
  <si>
    <t>平成17年</t>
  </si>
  <si>
    <t>昭和６３年～平成１７年</t>
  </si>
  <si>
    <t>不                  明</t>
  </si>
  <si>
    <t>不  活  動  性  結  核</t>
  </si>
  <si>
    <t>年</t>
  </si>
  <si>
    <t>肺 外 結 核 活 動 性</t>
  </si>
  <si>
    <t>掲</t>
  </si>
  <si>
    <t>登録時菌陰性・その他</t>
  </si>
  <si>
    <t>成</t>
  </si>
  <si>
    <t>登録時その他菌陽性</t>
  </si>
  <si>
    <t>再</t>
  </si>
  <si>
    <t>平</t>
  </si>
  <si>
    <t>再 治 療</t>
  </si>
  <si>
    <t>初回治療</t>
  </si>
  <si>
    <t>喀痰塗　抹陽性</t>
  </si>
  <si>
    <t>肺結核　　活動性</t>
  </si>
  <si>
    <t>昭和　63　年　</t>
  </si>
  <si>
    <t>10</t>
  </si>
  <si>
    <t>平成　17　年　</t>
  </si>
  <si>
    <t>不   明</t>
  </si>
  <si>
    <t>医療なし</t>
  </si>
  <si>
    <t>在宅医療</t>
  </si>
  <si>
    <t>入   院</t>
  </si>
  <si>
    <t>総　 数</t>
  </si>
  <si>
    <t xml:space="preserve">      　昭和６３年～平成１７年</t>
  </si>
  <si>
    <t>５－第５表　結核登録患者受療状況，活動性分類・年次別</t>
  </si>
  <si>
    <t>館　　林</t>
  </si>
  <si>
    <t>太　　田</t>
  </si>
  <si>
    <t>桐　　生</t>
  </si>
  <si>
    <t>伊 勢 崎</t>
  </si>
  <si>
    <t>沼　　田</t>
  </si>
  <si>
    <t>中 之 条</t>
  </si>
  <si>
    <t>富　　岡</t>
  </si>
  <si>
    <t>藤　　岡</t>
  </si>
  <si>
    <t>渋　　川</t>
  </si>
  <si>
    <t>高　　崎</t>
  </si>
  <si>
    <t>前　　橋</t>
  </si>
  <si>
    <t>総　　数</t>
  </si>
  <si>
    <t>再治療</t>
  </si>
  <si>
    <t>計</t>
  </si>
  <si>
    <t>菌陰性
その他</t>
  </si>
  <si>
    <t>その他の
結核菌
陽　性</t>
  </si>
  <si>
    <t>喀痰塗抹陽性</t>
  </si>
  <si>
    <t>肺 結 核
活動性計</t>
  </si>
  <si>
    <t>肺外結核
活 動 性</t>
  </si>
  <si>
    <t>肺　　　結　　　核　　　活　　　動　　　性</t>
  </si>
  <si>
    <t>総　数</t>
  </si>
  <si>
    <t>平成１７年</t>
  </si>
  <si>
    <t>５－第４表　結核新登録患者数、活動性分類・保健福祉事務所別</t>
  </si>
  <si>
    <t>昭和63　　</t>
  </si>
  <si>
    <t>平成17年　</t>
  </si>
  <si>
    <t>患　　者</t>
  </si>
  <si>
    <t>計</t>
  </si>
  <si>
    <t>その他</t>
  </si>
  <si>
    <t>転　出</t>
  </si>
  <si>
    <t>治　ゆ</t>
  </si>
  <si>
    <t>死　亡</t>
  </si>
  <si>
    <t>転　入</t>
  </si>
  <si>
    <t>新　規</t>
  </si>
  <si>
    <t>年末登録</t>
  </si>
  <si>
    <t>登  　録　  抹　  消</t>
  </si>
  <si>
    <t>新　規　登　録</t>
  </si>
  <si>
    <t>昭和６３年～平成１７年</t>
  </si>
  <si>
    <t>５－第３表　結核登録患者の動向，年次別</t>
  </si>
  <si>
    <t>不    詳</t>
  </si>
  <si>
    <t>70歳以上</t>
  </si>
  <si>
    <t>60～69歳</t>
  </si>
  <si>
    <t>50～59歳</t>
  </si>
  <si>
    <t>40～49歳</t>
  </si>
  <si>
    <t>30～39歳</t>
  </si>
  <si>
    <t>20～29歳</t>
  </si>
  <si>
    <t>15～19歳</t>
  </si>
  <si>
    <t>10～14歳</t>
  </si>
  <si>
    <t>５～９歳</t>
  </si>
  <si>
    <t>０～４歳</t>
  </si>
  <si>
    <t>総    数</t>
  </si>
  <si>
    <t>女</t>
  </si>
  <si>
    <t>男</t>
  </si>
  <si>
    <t>女</t>
  </si>
  <si>
    <t>男</t>
  </si>
  <si>
    <t>計</t>
  </si>
  <si>
    <t>再　治　療</t>
  </si>
  <si>
    <t>菌陰性・その他</t>
  </si>
  <si>
    <t>その他の
結核菌陽性</t>
  </si>
  <si>
    <t>喀　　痰　　塗　　抹　　陽　　性</t>
  </si>
  <si>
    <t>総　　　数</t>
  </si>
  <si>
    <t>肺 外 結 核
活　動　性</t>
  </si>
  <si>
    <t>肺　　　　結　　　　核　　　　活　　　　動　　　　性</t>
  </si>
  <si>
    <t>５－第２表　結核新登録患者数，性・年齢階級・活動性分類別</t>
  </si>
  <si>
    <t>※結核住民健診受診率については、１８年３月末日までに合併している市町村は、合併後の市町村名にて受診率を示す。</t>
  </si>
  <si>
    <t>邑楽町</t>
  </si>
  <si>
    <t>大泉町</t>
  </si>
  <si>
    <t>千代田町</t>
  </si>
  <si>
    <t>明和町</t>
  </si>
  <si>
    <t>板倉町</t>
  </si>
  <si>
    <t>館林市</t>
  </si>
  <si>
    <t>館林保健福祉事務所</t>
  </si>
  <si>
    <t>太田市</t>
  </si>
  <si>
    <t>太田保健福祉事務所</t>
  </si>
  <si>
    <t>・</t>
  </si>
  <si>
    <t>・</t>
  </si>
  <si>
    <t>・</t>
  </si>
  <si>
    <t>・</t>
  </si>
  <si>
    <t>みどり市</t>
  </si>
  <si>
    <t>大間々町</t>
  </si>
  <si>
    <t>笠懸町</t>
  </si>
  <si>
    <t>勢多東村</t>
  </si>
  <si>
    <t>桐生市</t>
  </si>
  <si>
    <t>桐生保健福祉事務所</t>
  </si>
  <si>
    <t>玉村町</t>
  </si>
  <si>
    <t>伊勢崎市</t>
  </si>
  <si>
    <t>伊勢崎保健福祉事務所</t>
  </si>
  <si>
    <t>みなかみ町</t>
  </si>
  <si>
    <t>昭和村</t>
  </si>
  <si>
    <t>川場村</t>
  </si>
  <si>
    <t>片品村</t>
  </si>
  <si>
    <t>沼田市</t>
  </si>
  <si>
    <t>沼田保健福祉事務所</t>
  </si>
  <si>
    <t xml:space="preserve">  （％）</t>
  </si>
  <si>
    <t>10万対</t>
  </si>
  <si>
    <t>16年度</t>
  </si>
  <si>
    <t>17年度</t>
  </si>
  <si>
    <t>人  口</t>
  </si>
  <si>
    <t>人  口</t>
  </si>
  <si>
    <t>平成</t>
  </si>
  <si>
    <t>平成</t>
  </si>
  <si>
    <t>発生数</t>
  </si>
  <si>
    <t>（平成17年10月1日）</t>
  </si>
  <si>
    <t>健診 実施率</t>
  </si>
  <si>
    <t>感染性</t>
  </si>
  <si>
    <t>罹患率</t>
  </si>
  <si>
    <t>人　　　口</t>
  </si>
  <si>
    <t>結　核
死亡率</t>
  </si>
  <si>
    <t>喀痰塗抹陽性罹患率</t>
  </si>
  <si>
    <t>罹患率</t>
  </si>
  <si>
    <t>有病率</t>
  </si>
  <si>
    <t>登録率</t>
  </si>
  <si>
    <t>結 核 住 民</t>
  </si>
  <si>
    <t>新患者</t>
  </si>
  <si>
    <t>結　核　死亡数</t>
  </si>
  <si>
    <t>非結核性抗酸菌陽性　新患者発生数</t>
  </si>
  <si>
    <t>喀痰塗抹陽性肺結核患者数</t>
  </si>
  <si>
    <t>新登録　　患者数</t>
  </si>
  <si>
    <t>年末現在活動性全結核患者数</t>
  </si>
  <si>
    <t>年末現在登録患者数</t>
  </si>
  <si>
    <t>平成１７年</t>
  </si>
  <si>
    <t>・</t>
  </si>
  <si>
    <t>東吾妻町</t>
  </si>
  <si>
    <t>高山村</t>
  </si>
  <si>
    <t>六合村</t>
  </si>
  <si>
    <t>草津町</t>
  </si>
  <si>
    <t>嬬恋村</t>
  </si>
  <si>
    <t>長野原町</t>
  </si>
  <si>
    <t>吾妻町</t>
  </si>
  <si>
    <t>東村</t>
  </si>
  <si>
    <t>中之条町</t>
  </si>
  <si>
    <t>中之条保健福祉事務所</t>
  </si>
  <si>
    <t>甘楽町</t>
  </si>
  <si>
    <t>南牧村</t>
  </si>
  <si>
    <t>下仁田町</t>
  </si>
  <si>
    <t>妙義町</t>
  </si>
  <si>
    <t>富岡市</t>
  </si>
  <si>
    <t>富岡保健福祉事務所</t>
  </si>
  <si>
    <t>神流町</t>
  </si>
  <si>
    <t>上野村</t>
  </si>
  <si>
    <t>吉井町</t>
  </si>
  <si>
    <t>鬼石町</t>
  </si>
  <si>
    <t>新　町</t>
  </si>
  <si>
    <t>藤岡市</t>
  </si>
  <si>
    <t>藤岡保健福祉事務所</t>
  </si>
  <si>
    <t>吉岡町</t>
  </si>
  <si>
    <t>榛東村</t>
  </si>
  <si>
    <t>伊香保町</t>
  </si>
  <si>
    <t>小野上村</t>
  </si>
  <si>
    <t>子持村</t>
  </si>
  <si>
    <t>赤城村</t>
  </si>
  <si>
    <t>北橘村</t>
  </si>
  <si>
    <t>渋川市</t>
  </si>
  <si>
    <t>渋川保健福祉事務所</t>
  </si>
  <si>
    <t>松井田町</t>
  </si>
  <si>
    <t>群馬町</t>
  </si>
  <si>
    <t>箕郷町</t>
  </si>
  <si>
    <t>倉渕村</t>
  </si>
  <si>
    <t>榛名町</t>
  </si>
  <si>
    <t>安中市</t>
  </si>
  <si>
    <t>高崎市</t>
  </si>
  <si>
    <t>高崎保健福祉事務所</t>
  </si>
  <si>
    <t>富士見村</t>
  </si>
  <si>
    <t>前橋市</t>
  </si>
  <si>
    <t>前橋保健福祉事務所</t>
  </si>
  <si>
    <t>町村計</t>
  </si>
  <si>
    <t>市　計</t>
  </si>
  <si>
    <t>県　計</t>
  </si>
  <si>
    <t>16年度</t>
  </si>
  <si>
    <t>女</t>
  </si>
  <si>
    <t>男</t>
  </si>
  <si>
    <t>人  口</t>
  </si>
  <si>
    <t>平成</t>
  </si>
  <si>
    <t>死亡数</t>
  </si>
  <si>
    <t>健診 受診率</t>
  </si>
  <si>
    <t>結　核</t>
  </si>
  <si>
    <t>罹患率</t>
  </si>
  <si>
    <t>喀痰塗抹陽性　　罹患率</t>
  </si>
  <si>
    <t>結 核 住 民</t>
  </si>
  <si>
    <t>結核死亡数</t>
  </si>
  <si>
    <t>平成１７年</t>
  </si>
  <si>
    <t>５－第１表　結核登録患者数・率（人口10万対），市町村・保健福祉事務所別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</si>
</sst>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_);[Red]\(#,##0\)"/>
    <numFmt numFmtId="178" formatCode="0.0"/>
    <numFmt numFmtId="179" formatCode="0_);[Red]\(0\)"/>
    <numFmt numFmtId="180" formatCode="0.0_);[Red]\(0.0\)"/>
    <numFmt numFmtId="181" formatCode="#,##0_ ;[Red]\-#,##0\ "/>
    <numFmt numFmtId="182" formatCode="#,##0.000;\-#,##0.000"/>
    <numFmt numFmtId="183" formatCode="#,##0_ "/>
    <numFmt numFmtId="184" formatCode="#,##0;;&quot;-&quot;"/>
    <numFmt numFmtId="185" formatCode="0.00;;&quot;-&quot;"/>
    <numFmt numFmtId="186" formatCode="0_ "/>
    <numFmt numFmtId="187" formatCode="0.0_ "/>
    <numFmt numFmtId="188" formatCode="0.00_);[Red]\(0.00\)"/>
    <numFmt numFmtId="189" formatCode="[$-411]ggge&quot;年&quot;m&quot;月&quot;d&quot;日&quot;;@"/>
  </numFmts>
  <fonts count="49">
    <font>
      <sz val="14"/>
      <name val="ＭＳ 明朝"/>
      <family val="1"/>
    </font>
    <font>
      <sz val="11"/>
      <name val="ＭＳ Ｐ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7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left" vertical="center" indent="2"/>
      <protection/>
    </xf>
    <xf numFmtId="0" fontId="3" fillId="0" borderId="10" xfId="0" applyFont="1" applyFill="1" applyBorder="1" applyAlignment="1" applyProtection="1" quotePrefix="1">
      <alignment horizontal="left" vertical="center" indent="2"/>
      <protection/>
    </xf>
    <xf numFmtId="0" fontId="3" fillId="0" borderId="11" xfId="0" applyFont="1" applyFill="1" applyBorder="1" applyAlignment="1" applyProtection="1">
      <alignment horizontal="left" vertical="center" indent="1"/>
      <protection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179" fontId="5" fillId="0" borderId="15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1" fontId="5" fillId="0" borderId="0" xfId="48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181" fontId="5" fillId="0" borderId="0" xfId="48" applyNumberFormat="1" applyFont="1" applyFill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181" fontId="5" fillId="0" borderId="17" xfId="48" applyNumberFormat="1" applyFont="1" applyFill="1" applyBorder="1" applyAlignment="1">
      <alignment vertical="center"/>
    </xf>
    <xf numFmtId="57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 applyProtection="1">
      <alignment horizontal="left" vertical="center" inden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7" fontId="3" fillId="0" borderId="0" xfId="0" applyNumberFormat="1" applyFont="1" applyFill="1" applyAlignment="1" applyProtection="1">
      <alignment vertical="center"/>
      <protection/>
    </xf>
    <xf numFmtId="41" fontId="5" fillId="0" borderId="17" xfId="0" applyNumberFormat="1" applyFont="1" applyFill="1" applyBorder="1" applyAlignment="1" applyProtection="1">
      <alignment horizontal="right" vertical="center"/>
      <protection/>
    </xf>
    <xf numFmtId="41" fontId="5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22" xfId="0" applyFont="1" applyFill="1" applyBorder="1" applyAlignment="1" applyProtection="1">
      <alignment horizontal="distributed" vertical="center"/>
      <protection/>
    </xf>
    <xf numFmtId="0" fontId="3" fillId="0" borderId="23" xfId="0" applyFont="1" applyFill="1" applyBorder="1" applyAlignment="1" applyProtection="1">
      <alignment horizontal="distributed" vertical="center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1" fontId="5" fillId="0" borderId="0" xfId="0" applyNumberFormat="1" applyFont="1" applyFill="1" applyAlignment="1" applyProtection="1">
      <alignment horizontal="right" vertical="center"/>
      <protection/>
    </xf>
    <xf numFmtId="41" fontId="5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distributed" textRotation="255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41" fontId="5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 quotePrefix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41" fontId="5" fillId="0" borderId="28" xfId="0" applyNumberFormat="1" applyFont="1" applyFill="1" applyBorder="1" applyAlignment="1" applyProtection="1">
      <alignment horizontal="right" vertical="center"/>
      <protection/>
    </xf>
    <xf numFmtId="41" fontId="5" fillId="0" borderId="29" xfId="0" applyNumberFormat="1" applyFont="1" applyFill="1" applyBorder="1" applyAlignment="1" applyProtection="1">
      <alignment horizontal="right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Alignment="1">
      <alignment vertical="center"/>
    </xf>
    <xf numFmtId="41" fontId="24" fillId="0" borderId="0" xfId="0" applyNumberFormat="1" applyFont="1" applyFill="1" applyAlignment="1">
      <alignment vertical="center"/>
    </xf>
    <xf numFmtId="41" fontId="25" fillId="0" borderId="17" xfId="0" applyNumberFormat="1" applyFont="1" applyFill="1" applyBorder="1" applyAlignment="1" applyProtection="1">
      <alignment vertical="center"/>
      <protection locked="0"/>
    </xf>
    <xf numFmtId="41" fontId="25" fillId="0" borderId="17" xfId="0" applyNumberFormat="1" applyFont="1" applyFill="1" applyBorder="1" applyAlignment="1" applyProtection="1">
      <alignment horizontal="right" vertical="center"/>
      <protection locked="0"/>
    </xf>
    <xf numFmtId="41" fontId="25" fillId="0" borderId="17" xfId="0" applyNumberFormat="1" applyFont="1" applyFill="1" applyBorder="1" applyAlignment="1" applyProtection="1">
      <alignment vertical="center"/>
      <protection/>
    </xf>
    <xf numFmtId="41" fontId="25" fillId="0" borderId="16" xfId="0" applyNumberFormat="1" applyFont="1" applyFill="1" applyBorder="1" applyAlignment="1" applyProtection="1">
      <alignment vertical="center"/>
      <protection/>
    </xf>
    <xf numFmtId="37" fontId="24" fillId="0" borderId="17" xfId="0" applyNumberFormat="1" applyFont="1" applyFill="1" applyBorder="1" applyAlignment="1" applyProtection="1">
      <alignment horizontal="center" vertical="center"/>
      <protection locked="0"/>
    </xf>
    <xf numFmtId="41" fontId="25" fillId="0" borderId="0" xfId="0" applyNumberFormat="1" applyFont="1" applyFill="1" applyAlignment="1" applyProtection="1">
      <alignment vertical="center"/>
      <protection locked="0"/>
    </xf>
    <xf numFmtId="41" fontId="25" fillId="0" borderId="0" xfId="0" applyNumberFormat="1" applyFont="1" applyFill="1" applyAlignment="1" applyProtection="1">
      <alignment horizontal="center" vertical="center"/>
      <protection locked="0"/>
    </xf>
    <xf numFmtId="41" fontId="25" fillId="0" borderId="0" xfId="0" applyNumberFormat="1" applyFont="1" applyFill="1" applyAlignment="1" applyProtection="1">
      <alignment horizontal="right" vertical="center"/>
      <protection/>
    </xf>
    <xf numFmtId="41" fontId="25" fillId="0" borderId="0" xfId="0" applyNumberFormat="1" applyFont="1" applyFill="1" applyAlignment="1" applyProtection="1">
      <alignment vertical="center"/>
      <protection/>
    </xf>
    <xf numFmtId="41" fontId="25" fillId="0" borderId="15" xfId="0" applyNumberFormat="1" applyFont="1" applyFill="1" applyBorder="1" applyAlignment="1" applyProtection="1">
      <alignment vertical="center"/>
      <protection/>
    </xf>
    <xf numFmtId="37" fontId="24" fillId="0" borderId="0" xfId="0" applyNumberFormat="1" applyFont="1" applyFill="1" applyAlignment="1" applyProtection="1">
      <alignment horizontal="center" vertical="center"/>
      <protection locked="0"/>
    </xf>
    <xf numFmtId="41" fontId="25" fillId="0" borderId="0" xfId="0" applyNumberFormat="1" applyFont="1" applyFill="1" applyAlignment="1" applyProtection="1">
      <alignment horizontal="right" vertical="center"/>
      <protection locked="0"/>
    </xf>
    <xf numFmtId="41" fontId="25" fillId="0" borderId="28" xfId="0" applyNumberFormat="1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/>
      <protection/>
    </xf>
    <xf numFmtId="0" fontId="24" fillId="0" borderId="17" xfId="0" applyFont="1" applyFill="1" applyBorder="1" applyAlignment="1" applyProtection="1">
      <alignment vertical="center"/>
      <protection/>
    </xf>
    <xf numFmtId="0" fontId="24" fillId="0" borderId="25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/>
      <protection/>
    </xf>
    <xf numFmtId="0" fontId="24" fillId="0" borderId="23" xfId="0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24" fillId="0" borderId="31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right" vertical="center"/>
    </xf>
    <xf numFmtId="0" fontId="24" fillId="0" borderId="12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177" fontId="5" fillId="0" borderId="17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177" fontId="5" fillId="0" borderId="0" xfId="0" applyNumberFormat="1" applyFont="1" applyFill="1" applyAlignment="1" applyProtection="1">
      <alignment vertical="center"/>
      <protection/>
    </xf>
    <xf numFmtId="0" fontId="3" fillId="0" borderId="10" xfId="0" applyFont="1" applyFill="1" applyBorder="1" applyAlignment="1" applyProtection="1" quotePrefix="1">
      <alignment horizontal="center" vertical="center"/>
      <protection/>
    </xf>
    <xf numFmtId="177" fontId="5" fillId="0" borderId="0" xfId="48" applyNumberFormat="1" applyFont="1" applyFill="1" applyBorder="1" applyAlignment="1" applyProtection="1">
      <alignment vertical="center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41" fontId="5" fillId="0" borderId="16" xfId="0" applyNumberFormat="1" applyFont="1" applyFill="1" applyBorder="1" applyAlignment="1" applyProtection="1">
      <alignment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41" fontId="5" fillId="0" borderId="0" xfId="0" applyNumberFormat="1" applyFont="1" applyFill="1" applyAlignment="1" applyProtection="1">
      <alignment vertical="center"/>
      <protection/>
    </xf>
    <xf numFmtId="41" fontId="5" fillId="0" borderId="15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Alignment="1" applyProtection="1">
      <alignment horizontal="center" vertical="center"/>
      <protection/>
    </xf>
    <xf numFmtId="41" fontId="5" fillId="0" borderId="28" xfId="0" applyNumberFormat="1" applyFont="1" applyFill="1" applyBorder="1" applyAlignment="1" applyProtection="1">
      <alignment vertical="center"/>
      <protection/>
    </xf>
    <xf numFmtId="41" fontId="5" fillId="0" borderId="29" xfId="0" applyNumberFormat="1" applyFont="1" applyFill="1" applyBorder="1" applyAlignment="1" applyProtection="1">
      <alignment vertical="center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vertical="center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Fill="1" applyBorder="1" applyAlignment="1" applyProtection="1">
      <alignment vertical="center"/>
      <protection/>
    </xf>
    <xf numFmtId="1" fontId="3" fillId="0" borderId="16" xfId="0" applyNumberFormat="1" applyFont="1" applyFill="1" applyBorder="1" applyAlignment="1" applyProtection="1">
      <alignment vertical="center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" fontId="3" fillId="0" borderId="28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 applyProtection="1">
      <alignment horizontal="center" vertical="center"/>
      <protection/>
    </xf>
    <xf numFmtId="1" fontId="3" fillId="0" borderId="15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right" vertical="center"/>
    </xf>
    <xf numFmtId="1" fontId="3" fillId="0" borderId="12" xfId="0" applyNumberFormat="1" applyFont="1" applyFill="1" applyBorder="1" applyAlignment="1" applyProtection="1">
      <alignment vertical="center"/>
      <protection/>
    </xf>
    <xf numFmtId="1" fontId="3" fillId="0" borderId="12" xfId="0" applyNumberFormat="1" applyFont="1" applyFill="1" applyBorder="1" applyAlignment="1" applyProtection="1">
      <alignment horizontal="left" vertical="center"/>
      <protection/>
    </xf>
    <xf numFmtId="188" fontId="3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 applyProtection="1">
      <alignment vertical="center"/>
      <protection/>
    </xf>
    <xf numFmtId="188" fontId="3" fillId="0" borderId="17" xfId="0" applyNumberFormat="1" applyFont="1" applyFill="1" applyBorder="1" applyAlignment="1" applyProtection="1">
      <alignment vertical="center"/>
      <protection/>
    </xf>
    <xf numFmtId="37" fontId="3" fillId="0" borderId="17" xfId="0" applyNumberFormat="1" applyFont="1" applyFill="1" applyBorder="1" applyAlignment="1" applyProtection="1">
      <alignment vertical="center"/>
      <protection/>
    </xf>
    <xf numFmtId="41" fontId="3" fillId="0" borderId="17" xfId="0" applyNumberFormat="1" applyFont="1" applyFill="1" applyBorder="1" applyAlignment="1" applyProtection="1">
      <alignment vertical="center"/>
      <protection/>
    </xf>
    <xf numFmtId="39" fontId="3" fillId="0" borderId="17" xfId="0" applyNumberFormat="1" applyFont="1" applyFill="1" applyBorder="1" applyAlignment="1" applyProtection="1">
      <alignment vertical="center"/>
      <protection/>
    </xf>
    <xf numFmtId="37" fontId="3" fillId="0" borderId="24" xfId="0" applyNumberFormat="1" applyFont="1" applyFill="1" applyBorder="1" applyAlignment="1">
      <alignment vertical="center"/>
    </xf>
    <xf numFmtId="0" fontId="28" fillId="0" borderId="11" xfId="0" applyFont="1" applyFill="1" applyBorder="1" applyAlignment="1">
      <alignment horizontal="distributed" vertical="center"/>
    </xf>
    <xf numFmtId="38" fontId="28" fillId="0" borderId="17" xfId="48" applyFont="1" applyFill="1" applyBorder="1" applyAlignment="1" applyProtection="1">
      <alignment horizontal="distributed" vertical="center"/>
      <protection/>
    </xf>
    <xf numFmtId="0" fontId="28" fillId="0" borderId="17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41" fontId="3" fillId="0" borderId="0" xfId="0" applyNumberFormat="1" applyFont="1" applyFill="1" applyBorder="1" applyAlignment="1" applyProtection="1">
      <alignment vertical="center"/>
      <protection/>
    </xf>
    <xf numFmtId="39" fontId="3" fillId="0" borderId="0" xfId="0" applyNumberFormat="1" applyFont="1" applyFill="1" applyBorder="1" applyAlignment="1" applyProtection="1">
      <alignment vertical="center"/>
      <protection/>
    </xf>
    <xf numFmtId="37" fontId="3" fillId="0" borderId="25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distributed" vertical="center"/>
    </xf>
    <xf numFmtId="38" fontId="28" fillId="0" borderId="0" xfId="48" applyFont="1" applyFill="1" applyBorder="1" applyAlignment="1" applyProtection="1">
      <alignment horizontal="distributed" vertical="center"/>
      <protection/>
    </xf>
    <xf numFmtId="0" fontId="28" fillId="0" borderId="0" xfId="0" applyFont="1" applyFill="1" applyBorder="1" applyAlignment="1">
      <alignment horizontal="distributed" vertical="center"/>
    </xf>
    <xf numFmtId="37" fontId="3" fillId="0" borderId="25" xfId="0" applyNumberFormat="1" applyFont="1" applyFill="1" applyBorder="1" applyAlignment="1" applyProtection="1">
      <alignment vertical="center"/>
      <protection/>
    </xf>
    <xf numFmtId="38" fontId="28" fillId="0" borderId="10" xfId="48" applyFont="1" applyFill="1" applyBorder="1" applyAlignment="1" applyProtection="1">
      <alignment horizontal="justify" vertical="center"/>
      <protection/>
    </xf>
    <xf numFmtId="38" fontId="28" fillId="0" borderId="0" xfId="48" applyFont="1" applyFill="1" applyBorder="1" applyAlignment="1" applyProtection="1">
      <alignment horizontal="justify" vertical="center"/>
      <protection/>
    </xf>
    <xf numFmtId="41" fontId="3" fillId="0" borderId="0" xfId="0" applyNumberFormat="1" applyFont="1" applyFill="1" applyBorder="1" applyAlignment="1">
      <alignment vertical="center"/>
    </xf>
    <xf numFmtId="37" fontId="28" fillId="0" borderId="25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176" fontId="3" fillId="0" borderId="25" xfId="0" applyNumberFormat="1" applyFont="1" applyFill="1" applyBorder="1" applyAlignment="1" applyProtection="1">
      <alignment horizontal="right" vertical="center"/>
      <protection/>
    </xf>
    <xf numFmtId="37" fontId="28" fillId="0" borderId="25" xfId="0" applyNumberFormat="1" applyFont="1" applyFill="1" applyBorder="1" applyAlignment="1">
      <alignment horizontal="right" vertical="center"/>
    </xf>
    <xf numFmtId="37" fontId="3" fillId="0" borderId="10" xfId="0" applyNumberFormat="1" applyFont="1" applyFill="1" applyBorder="1" applyAlignment="1">
      <alignment vertical="center"/>
    </xf>
    <xf numFmtId="37" fontId="3" fillId="0" borderId="10" xfId="0" applyNumberFormat="1" applyFont="1" applyFill="1" applyBorder="1" applyAlignment="1" applyProtection="1">
      <alignment vertical="center"/>
      <protection/>
    </xf>
    <xf numFmtId="37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 applyProtection="1">
      <alignment horizontal="right" vertical="center"/>
      <protection/>
    </xf>
    <xf numFmtId="188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188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>
      <alignment horizontal="center" vertical="center" wrapText="1"/>
    </xf>
    <xf numFmtId="189" fontId="29" fillId="0" borderId="10" xfId="0" applyNumberFormat="1" applyFont="1" applyFill="1" applyBorder="1" applyAlignment="1">
      <alignment horizontal="center" vertical="center"/>
    </xf>
    <xf numFmtId="188" fontId="3" fillId="0" borderId="25" xfId="0" applyNumberFormat="1" applyFont="1" applyFill="1" applyBorder="1" applyAlignment="1" applyProtection="1">
      <alignment vertical="center"/>
      <protection/>
    </xf>
    <xf numFmtId="188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88" fontId="3" fillId="0" borderId="25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9" fontId="3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188" fontId="3" fillId="0" borderId="12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76" fontId="3" fillId="0" borderId="17" xfId="0" applyNumberFormat="1" applyFont="1" applyFill="1" applyBorder="1" applyAlignment="1" applyProtection="1">
      <alignment horizontal="right" vertical="center"/>
      <protection/>
    </xf>
    <xf numFmtId="37" fontId="3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37" fontId="28" fillId="0" borderId="10" xfId="0" applyNumberFormat="1" applyFont="1" applyFill="1" applyBorder="1" applyAlignment="1">
      <alignment horizontal="distributed" vertical="center"/>
    </xf>
    <xf numFmtId="38" fontId="28" fillId="0" borderId="0" xfId="48" applyFont="1" applyFill="1" applyBorder="1" applyAlignment="1">
      <alignment horizontal="distributed" vertical="center"/>
    </xf>
    <xf numFmtId="41" fontId="3" fillId="0" borderId="28" xfId="0" applyNumberFormat="1" applyFont="1" applyFill="1" applyBorder="1" applyAlignment="1" applyProtection="1">
      <alignment vertical="center"/>
      <protection/>
    </xf>
    <xf numFmtId="37" fontId="3" fillId="0" borderId="26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right" vertical="center"/>
      <protection/>
    </xf>
    <xf numFmtId="0" fontId="3" fillId="0" borderId="24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88" fontId="3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26" xfId="0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>
      <alignment horizontal="center" vertical="center" wrapText="1"/>
    </xf>
    <xf numFmtId="189" fontId="30" fillId="0" borderId="1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 applyProtection="1">
      <alignment horizontal="center" vertical="center" textRotation="255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6210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2</xdr:col>
      <xdr:colOff>342900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573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91452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3</xdr:col>
      <xdr:colOff>685800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457450" y="0"/>
          <a:ext cx="9525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152400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43852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619125</xdr:colOff>
      <xdr:row>0</xdr:row>
      <xdr:rowOff>0</xdr:rowOff>
    </xdr:from>
    <xdr:to>
      <xdr:col>5</xdr:col>
      <xdr:colOff>714375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000500" y="0"/>
          <a:ext cx="9525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16242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6</xdr:col>
      <xdr:colOff>514350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62915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57150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95312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609600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505575" y="0"/>
          <a:ext cx="9525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57162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2</xdr:col>
      <xdr:colOff>342900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8573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91452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609600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466975" y="0"/>
          <a:ext cx="9525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152400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43852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581025</xdr:colOff>
      <xdr:row>0</xdr:row>
      <xdr:rowOff>0</xdr:rowOff>
    </xdr:from>
    <xdr:to>
      <xdr:col>5</xdr:col>
      <xdr:colOff>676275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962400" y="0"/>
          <a:ext cx="9525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17195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57150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95312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609600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6505575" y="0"/>
          <a:ext cx="9525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6</xdr:col>
      <xdr:colOff>514350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62915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0</xdr:rowOff>
    </xdr:from>
    <xdr:to>
      <xdr:col>5</xdr:col>
      <xdr:colOff>714375</xdr:colOff>
      <xdr:row>9</xdr:row>
      <xdr:rowOff>161925</xdr:rowOff>
    </xdr:to>
    <xdr:sp>
      <xdr:nvSpPr>
        <xdr:cNvPr id="21" name="AutoShape 22"/>
        <xdr:cNvSpPr>
          <a:spLocks/>
        </xdr:cNvSpPr>
      </xdr:nvSpPr>
      <xdr:spPr>
        <a:xfrm>
          <a:off x="3419475" y="1485900"/>
          <a:ext cx="676275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</xdr:colOff>
      <xdr:row>8</xdr:row>
      <xdr:rowOff>0</xdr:rowOff>
    </xdr:from>
    <xdr:to>
      <xdr:col>9</xdr:col>
      <xdr:colOff>695325</xdr:colOff>
      <xdr:row>9</xdr:row>
      <xdr:rowOff>161925</xdr:rowOff>
    </xdr:to>
    <xdr:sp>
      <xdr:nvSpPr>
        <xdr:cNvPr id="22" name="AutoShape 23"/>
        <xdr:cNvSpPr>
          <a:spLocks/>
        </xdr:cNvSpPr>
      </xdr:nvSpPr>
      <xdr:spPr>
        <a:xfrm>
          <a:off x="5934075" y="1485900"/>
          <a:ext cx="666750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8</xdr:row>
      <xdr:rowOff>0</xdr:rowOff>
    </xdr:from>
    <xdr:to>
      <xdr:col>11</xdr:col>
      <xdr:colOff>600075</xdr:colOff>
      <xdr:row>9</xdr:row>
      <xdr:rowOff>161925</xdr:rowOff>
    </xdr:to>
    <xdr:sp>
      <xdr:nvSpPr>
        <xdr:cNvPr id="23" name="AutoShape 24"/>
        <xdr:cNvSpPr>
          <a:spLocks/>
        </xdr:cNvSpPr>
      </xdr:nvSpPr>
      <xdr:spPr>
        <a:xfrm>
          <a:off x="7181850" y="1485900"/>
          <a:ext cx="561975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38100</xdr:colOff>
      <xdr:row>8</xdr:row>
      <xdr:rowOff>0</xdr:rowOff>
    </xdr:from>
    <xdr:to>
      <xdr:col>16</xdr:col>
      <xdr:colOff>590550</xdr:colOff>
      <xdr:row>9</xdr:row>
      <xdr:rowOff>161925</xdr:rowOff>
    </xdr:to>
    <xdr:sp>
      <xdr:nvSpPr>
        <xdr:cNvPr id="24" name="AutoShape 25"/>
        <xdr:cNvSpPr>
          <a:spLocks/>
        </xdr:cNvSpPr>
      </xdr:nvSpPr>
      <xdr:spPr>
        <a:xfrm>
          <a:off x="8639175" y="1485900"/>
          <a:ext cx="552450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66</xdr:row>
      <xdr:rowOff>0</xdr:rowOff>
    </xdr:from>
    <xdr:to>
      <xdr:col>5</xdr:col>
      <xdr:colOff>714375</xdr:colOff>
      <xdr:row>67</xdr:row>
      <xdr:rowOff>161925</xdr:rowOff>
    </xdr:to>
    <xdr:sp>
      <xdr:nvSpPr>
        <xdr:cNvPr id="25" name="AutoShape 26"/>
        <xdr:cNvSpPr>
          <a:spLocks/>
        </xdr:cNvSpPr>
      </xdr:nvSpPr>
      <xdr:spPr>
        <a:xfrm>
          <a:off x="3419475" y="14897100"/>
          <a:ext cx="676275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</xdr:colOff>
      <xdr:row>66</xdr:row>
      <xdr:rowOff>0</xdr:rowOff>
    </xdr:from>
    <xdr:to>
      <xdr:col>9</xdr:col>
      <xdr:colOff>685800</xdr:colOff>
      <xdr:row>67</xdr:row>
      <xdr:rowOff>161925</xdr:rowOff>
    </xdr:to>
    <xdr:sp>
      <xdr:nvSpPr>
        <xdr:cNvPr id="26" name="AutoShape 28"/>
        <xdr:cNvSpPr>
          <a:spLocks/>
        </xdr:cNvSpPr>
      </xdr:nvSpPr>
      <xdr:spPr>
        <a:xfrm>
          <a:off x="5934075" y="14897100"/>
          <a:ext cx="657225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66</xdr:row>
      <xdr:rowOff>0</xdr:rowOff>
    </xdr:from>
    <xdr:to>
      <xdr:col>11</xdr:col>
      <xdr:colOff>581025</xdr:colOff>
      <xdr:row>67</xdr:row>
      <xdr:rowOff>161925</xdr:rowOff>
    </xdr:to>
    <xdr:sp>
      <xdr:nvSpPr>
        <xdr:cNvPr id="27" name="AutoShape 29"/>
        <xdr:cNvSpPr>
          <a:spLocks/>
        </xdr:cNvSpPr>
      </xdr:nvSpPr>
      <xdr:spPr>
        <a:xfrm>
          <a:off x="7181850" y="14897100"/>
          <a:ext cx="552450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38100</xdr:colOff>
      <xdr:row>66</xdr:row>
      <xdr:rowOff>0</xdr:rowOff>
    </xdr:from>
    <xdr:to>
      <xdr:col>16</xdr:col>
      <xdr:colOff>590550</xdr:colOff>
      <xdr:row>67</xdr:row>
      <xdr:rowOff>161925</xdr:rowOff>
    </xdr:to>
    <xdr:sp>
      <xdr:nvSpPr>
        <xdr:cNvPr id="28" name="AutoShape 30"/>
        <xdr:cNvSpPr>
          <a:spLocks/>
        </xdr:cNvSpPr>
      </xdr:nvSpPr>
      <xdr:spPr>
        <a:xfrm>
          <a:off x="8639175" y="14897100"/>
          <a:ext cx="552450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8</xdr:row>
      <xdr:rowOff>0</xdr:rowOff>
    </xdr:from>
    <xdr:to>
      <xdr:col>7</xdr:col>
      <xdr:colOff>704850</xdr:colOff>
      <xdr:row>9</xdr:row>
      <xdr:rowOff>161925</xdr:rowOff>
    </xdr:to>
    <xdr:sp>
      <xdr:nvSpPr>
        <xdr:cNvPr id="29" name="AutoShape 33"/>
        <xdr:cNvSpPr>
          <a:spLocks/>
        </xdr:cNvSpPr>
      </xdr:nvSpPr>
      <xdr:spPr>
        <a:xfrm>
          <a:off x="4667250" y="1485900"/>
          <a:ext cx="676275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66</xdr:row>
      <xdr:rowOff>0</xdr:rowOff>
    </xdr:from>
    <xdr:to>
      <xdr:col>7</xdr:col>
      <xdr:colOff>704850</xdr:colOff>
      <xdr:row>67</xdr:row>
      <xdr:rowOff>161925</xdr:rowOff>
    </xdr:to>
    <xdr:sp>
      <xdr:nvSpPr>
        <xdr:cNvPr id="30" name="AutoShape 34"/>
        <xdr:cNvSpPr>
          <a:spLocks/>
        </xdr:cNvSpPr>
      </xdr:nvSpPr>
      <xdr:spPr>
        <a:xfrm>
          <a:off x="4667250" y="14897100"/>
          <a:ext cx="676275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02"/>
  <sheetViews>
    <sheetView tabSelected="1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13.5" defaultRowHeight="18"/>
  <cols>
    <col min="1" max="1" width="2.91015625" style="60" customWidth="1"/>
    <col min="2" max="2" width="10.33203125" style="60" customWidth="1"/>
    <col min="3" max="3" width="3" style="60" customWidth="1"/>
    <col min="4" max="4" width="8.83203125" style="60" customWidth="1"/>
    <col min="5" max="5" width="4.5" style="156" customWidth="1"/>
    <col min="6" max="6" width="6.41015625" style="60" customWidth="1"/>
    <col min="7" max="7" width="4.5" style="156" customWidth="1"/>
    <col min="8" max="8" width="6.58203125" style="155" customWidth="1"/>
    <col min="9" max="9" width="4.5" style="156" customWidth="1"/>
    <col min="10" max="10" width="6.41015625" style="155" customWidth="1"/>
    <col min="11" max="11" width="4.5" style="156" customWidth="1"/>
    <col min="12" max="12" width="5.41015625" style="155" customWidth="1"/>
    <col min="13" max="14" width="3.66015625" style="156" customWidth="1"/>
    <col min="15" max="15" width="3.41015625" style="156" hidden="1" customWidth="1"/>
    <col min="16" max="16" width="3.33203125" style="156" hidden="1" customWidth="1"/>
    <col min="17" max="17" width="5.33203125" style="155" customWidth="1"/>
    <col min="18" max="18" width="5" style="60" customWidth="1"/>
    <col min="19" max="19" width="5.41015625" style="60" customWidth="1"/>
    <col min="20" max="16384" width="13.5" style="60" customWidth="1"/>
  </cols>
  <sheetData>
    <row r="1" spans="1:16" ht="17.25">
      <c r="A1" s="67" t="s">
        <v>213</v>
      </c>
      <c r="E1" s="60"/>
      <c r="G1" s="60"/>
      <c r="I1" s="60"/>
      <c r="K1" s="268"/>
      <c r="M1" s="60"/>
      <c r="N1" s="60"/>
      <c r="O1" s="60"/>
      <c r="P1" s="60"/>
    </row>
    <row r="2" spans="1:19" ht="14.25" thickBot="1">
      <c r="A2" s="117"/>
      <c r="B2" s="117"/>
      <c r="C2" s="117"/>
      <c r="D2" s="117"/>
      <c r="E2" s="6"/>
      <c r="F2" s="6"/>
      <c r="G2" s="6"/>
      <c r="H2" s="228"/>
      <c r="I2" s="6"/>
      <c r="J2" s="228"/>
      <c r="K2" s="6"/>
      <c r="L2" s="228"/>
      <c r="M2" s="6"/>
      <c r="N2" s="6"/>
      <c r="O2" s="6"/>
      <c r="P2" s="6"/>
      <c r="Q2" s="228"/>
      <c r="R2" s="6" t="s">
        <v>212</v>
      </c>
      <c r="S2" s="6"/>
    </row>
    <row r="3" spans="1:18" ht="18" customHeight="1" thickTop="1">
      <c r="A3" s="267"/>
      <c r="B3" s="266"/>
      <c r="C3" s="265"/>
      <c r="D3" s="264"/>
      <c r="E3" s="263" t="s">
        <v>151</v>
      </c>
      <c r="F3" s="206"/>
      <c r="G3" s="226" t="s">
        <v>150</v>
      </c>
      <c r="H3" s="258"/>
      <c r="I3" s="262" t="s">
        <v>149</v>
      </c>
      <c r="J3" s="218"/>
      <c r="K3" s="226" t="s">
        <v>148</v>
      </c>
      <c r="L3" s="221"/>
      <c r="M3" s="261" t="s">
        <v>147</v>
      </c>
      <c r="N3" s="260" t="s">
        <v>211</v>
      </c>
      <c r="O3" s="222"/>
      <c r="P3" s="222"/>
      <c r="Q3" s="218"/>
      <c r="R3" s="57"/>
    </row>
    <row r="4" spans="1:19" ht="13.5" customHeight="1">
      <c r="A4" s="255"/>
      <c r="B4" s="255"/>
      <c r="C4" s="254"/>
      <c r="D4" s="253"/>
      <c r="E4" s="206"/>
      <c r="F4" s="206"/>
      <c r="G4" s="206"/>
      <c r="H4" s="258"/>
      <c r="I4" s="212" t="s">
        <v>145</v>
      </c>
      <c r="J4" s="218"/>
      <c r="K4" s="206"/>
      <c r="L4" s="221"/>
      <c r="M4" s="251"/>
      <c r="N4" s="250"/>
      <c r="O4" s="201"/>
      <c r="P4" s="201"/>
      <c r="Q4" s="218"/>
      <c r="R4" s="59" t="s">
        <v>210</v>
      </c>
      <c r="S4" s="59"/>
    </row>
    <row r="5" spans="1:18" ht="13.5" customHeight="1">
      <c r="A5" s="255"/>
      <c r="B5" s="255"/>
      <c r="C5" s="254"/>
      <c r="D5" s="253"/>
      <c r="E5" s="206"/>
      <c r="F5" s="206" t="s">
        <v>143</v>
      </c>
      <c r="G5" s="206"/>
      <c r="H5" s="258" t="s">
        <v>142</v>
      </c>
      <c r="I5" s="212"/>
      <c r="J5" s="218" t="s">
        <v>208</v>
      </c>
      <c r="K5" s="206"/>
      <c r="L5" s="218" t="s">
        <v>209</v>
      </c>
      <c r="M5" s="251"/>
      <c r="N5" s="250"/>
      <c r="O5" s="201"/>
      <c r="P5" s="201"/>
      <c r="Q5" s="218" t="s">
        <v>139</v>
      </c>
      <c r="R5" s="57"/>
    </row>
    <row r="6" spans="1:19" ht="13.5" customHeight="1">
      <c r="A6" s="255"/>
      <c r="B6" s="255"/>
      <c r="C6" s="254"/>
      <c r="D6" s="259" t="s">
        <v>138</v>
      </c>
      <c r="E6" s="206"/>
      <c r="F6" s="206"/>
      <c r="G6" s="206"/>
      <c r="H6" s="258"/>
      <c r="I6" s="212"/>
      <c r="J6" s="218" t="s">
        <v>208</v>
      </c>
      <c r="K6" s="206"/>
      <c r="L6" s="218" t="s">
        <v>136</v>
      </c>
      <c r="M6" s="251"/>
      <c r="N6" s="250"/>
      <c r="O6" s="201" t="s">
        <v>207</v>
      </c>
      <c r="P6" s="201" t="s">
        <v>207</v>
      </c>
      <c r="Q6" s="218"/>
      <c r="R6" s="59" t="s">
        <v>206</v>
      </c>
      <c r="S6" s="59"/>
    </row>
    <row r="7" spans="1:19" ht="13.5" customHeight="1">
      <c r="A7" s="255"/>
      <c r="B7" s="255"/>
      <c r="C7" s="254"/>
      <c r="D7" s="253"/>
      <c r="E7" s="206"/>
      <c r="F7" s="211"/>
      <c r="G7" s="206"/>
      <c r="H7" s="252"/>
      <c r="I7" s="212"/>
      <c r="J7" s="204"/>
      <c r="K7" s="206"/>
      <c r="L7" s="215"/>
      <c r="M7" s="251"/>
      <c r="N7" s="250"/>
      <c r="O7" s="201" t="s">
        <v>205</v>
      </c>
      <c r="P7" s="201" t="s">
        <v>205</v>
      </c>
      <c r="Q7" s="257"/>
      <c r="R7" s="51"/>
      <c r="S7" s="51"/>
    </row>
    <row r="8" spans="1:19" ht="13.5" customHeight="1">
      <c r="A8" s="255"/>
      <c r="B8" s="255"/>
      <c r="C8" s="254"/>
      <c r="D8" s="213" t="s">
        <v>134</v>
      </c>
      <c r="E8" s="206"/>
      <c r="F8" s="211"/>
      <c r="G8" s="206"/>
      <c r="H8" s="252"/>
      <c r="I8" s="212" t="s">
        <v>133</v>
      </c>
      <c r="J8" s="204"/>
      <c r="K8" s="206"/>
      <c r="L8" s="210"/>
      <c r="M8" s="251"/>
      <c r="N8" s="250"/>
      <c r="O8" s="201"/>
      <c r="P8" s="201"/>
      <c r="Q8" s="204"/>
      <c r="R8" s="256" t="s">
        <v>204</v>
      </c>
      <c r="S8" s="199" t="s">
        <v>204</v>
      </c>
    </row>
    <row r="9" spans="1:19" ht="13.5" customHeight="1">
      <c r="A9" s="255"/>
      <c r="B9" s="255"/>
      <c r="C9" s="254"/>
      <c r="D9" s="253"/>
      <c r="E9" s="206"/>
      <c r="F9" s="109" t="s">
        <v>129</v>
      </c>
      <c r="G9" s="206"/>
      <c r="H9" s="252" t="s">
        <v>203</v>
      </c>
      <c r="I9" s="212"/>
      <c r="J9" s="204" t="s">
        <v>130</v>
      </c>
      <c r="K9" s="206"/>
      <c r="L9" s="204" t="s">
        <v>203</v>
      </c>
      <c r="M9" s="251"/>
      <c r="N9" s="250"/>
      <c r="O9" s="201" t="s">
        <v>202</v>
      </c>
      <c r="P9" s="201" t="s">
        <v>201</v>
      </c>
      <c r="Q9" s="204" t="s">
        <v>129</v>
      </c>
      <c r="R9" s="109" t="s">
        <v>128</v>
      </c>
      <c r="S9" s="199" t="s">
        <v>200</v>
      </c>
    </row>
    <row r="10" spans="1:19" ht="13.5" customHeight="1">
      <c r="A10" s="249"/>
      <c r="B10" s="249"/>
      <c r="C10" s="248"/>
      <c r="D10" s="247"/>
      <c r="E10" s="196"/>
      <c r="F10" s="104" t="s">
        <v>126</v>
      </c>
      <c r="G10" s="196"/>
      <c r="H10" s="246" t="s">
        <v>126</v>
      </c>
      <c r="I10" s="245"/>
      <c r="J10" s="194" t="s">
        <v>126</v>
      </c>
      <c r="K10" s="196"/>
      <c r="L10" s="194" t="s">
        <v>126</v>
      </c>
      <c r="M10" s="244"/>
      <c r="N10" s="243"/>
      <c r="O10" s="191"/>
      <c r="P10" s="191"/>
      <c r="Q10" s="194" t="s">
        <v>126</v>
      </c>
      <c r="R10" s="242" t="s">
        <v>125</v>
      </c>
      <c r="S10" s="188" t="s">
        <v>125</v>
      </c>
    </row>
    <row r="11" spans="1:19" ht="18.75" customHeight="1">
      <c r="A11" s="174"/>
      <c r="B11" s="173" t="s">
        <v>199</v>
      </c>
      <c r="C11" s="172"/>
      <c r="D11" s="241">
        <v>2024135</v>
      </c>
      <c r="E11" s="240">
        <f>E15+E19+E28+E38+E46+E53+E73+E80+E84+E91+E94</f>
        <v>693</v>
      </c>
      <c r="F11" s="170">
        <f>E11/$D11*100000</f>
        <v>34.23684685063002</v>
      </c>
      <c r="G11" s="240">
        <f>G15+G19+G28+G38+G46+G53+G73+G80+G84+G91+G94</f>
        <v>272</v>
      </c>
      <c r="H11" s="167">
        <f>G11/$D11*100000</f>
        <v>13.437838879323762</v>
      </c>
      <c r="I11" s="240">
        <f>I15+I19+I28+I38+I46+I53+I73+I80+I84+I91+I94</f>
        <v>296</v>
      </c>
      <c r="J11" s="167">
        <f>I11/$D11*100000</f>
        <v>14.623530545146446</v>
      </c>
      <c r="K11" s="240">
        <f>K15+K19+K28+K38+K46+K53+K73+K80+K84+K91+K94</f>
        <v>119</v>
      </c>
      <c r="L11" s="167">
        <f>K11/$D11*100000</f>
        <v>5.879054509704145</v>
      </c>
      <c r="M11" s="240">
        <f>M15+M19+M28+M38+M46+M53+M73+M80+M84+M91+M94</f>
        <v>12</v>
      </c>
      <c r="N11" s="240">
        <f>N15+N19+N28+N38+N46+N53+N73+N80+N84+N91+N94</f>
        <v>28</v>
      </c>
      <c r="O11" s="168">
        <f>O15+O19+O28+O38+O46+O53+O73+O80+O84+O91+O94</f>
        <v>25</v>
      </c>
      <c r="P11" s="168">
        <f>P15+P19+P28+P38+P46+P53+P73+P80+P84+P91+P94</f>
        <v>9</v>
      </c>
      <c r="Q11" s="167">
        <f>N11/$D11*100000</f>
        <v>1.3833069434597989</v>
      </c>
      <c r="R11" s="166">
        <v>50.1</v>
      </c>
      <c r="S11" s="166">
        <v>48.2</v>
      </c>
    </row>
    <row r="12" spans="1:19" ht="18.75" customHeight="1">
      <c r="A12" s="174"/>
      <c r="B12" s="173" t="s">
        <v>198</v>
      </c>
      <c r="C12" s="172"/>
      <c r="D12" s="184">
        <v>1446488</v>
      </c>
      <c r="E12" s="169">
        <f>E16+E20+E29+E39+E47+E74+E81+E85+E92+E95+E21</f>
        <v>453</v>
      </c>
      <c r="F12" s="170">
        <f>E12/D12*100000</f>
        <v>31.31723180558705</v>
      </c>
      <c r="G12" s="169">
        <f>G16+G20+G29+G39+G47+G74+G81+G85+G92+G95+G21</f>
        <v>190</v>
      </c>
      <c r="H12" s="167">
        <f>G12/$D12*100000</f>
        <v>13.13526278821532</v>
      </c>
      <c r="I12" s="169">
        <f>I16+I20+I29+I39+I47+I74+I81+I85+I92+I95+I21</f>
        <v>207</v>
      </c>
      <c r="J12" s="167">
        <f>I12/$D12*100000</f>
        <v>14.310523142950375</v>
      </c>
      <c r="K12" s="169">
        <f>K16+K20+K29+K39+K47+K74+K81+K85+K92+K95+K21</f>
        <v>81</v>
      </c>
      <c r="L12" s="167">
        <f>K12/$D12*100000</f>
        <v>5.59976992550232</v>
      </c>
      <c r="M12" s="169">
        <f>M16+M20+M29+M39+M47+M74+M81+M85+M92+M95+M21</f>
        <v>9</v>
      </c>
      <c r="N12" s="169">
        <f>N16+N20+N29+N39+N47+N74+N81+N85+N92+N95+N21</f>
        <v>22</v>
      </c>
      <c r="O12" s="168">
        <f>O16+O20+O29+O39+O47+O74+O81+O85+O92+O95+O21</f>
        <v>19</v>
      </c>
      <c r="P12" s="168">
        <f>P16+P20+P29+P39+P47+P74+P81+P85+P92+P95+P21</f>
        <v>4</v>
      </c>
      <c r="Q12" s="167">
        <f>N12/$D12*100000</f>
        <v>1.5209251649512474</v>
      </c>
      <c r="R12" s="166">
        <v>44.1</v>
      </c>
      <c r="S12" s="166">
        <v>41.5</v>
      </c>
    </row>
    <row r="13" spans="1:19" ht="18.75" customHeight="1">
      <c r="A13" s="174"/>
      <c r="B13" s="173" t="s">
        <v>197</v>
      </c>
      <c r="C13" s="172"/>
      <c r="D13" s="184">
        <v>577647</v>
      </c>
      <c r="E13" s="169">
        <f>E11-E12</f>
        <v>240</v>
      </c>
      <c r="F13" s="170">
        <f>E13/D13*100000</f>
        <v>41.54786573807186</v>
      </c>
      <c r="G13" s="169">
        <f>G11-G12</f>
        <v>82</v>
      </c>
      <c r="H13" s="167">
        <f>G13/$D13*100000</f>
        <v>14.19552079384122</v>
      </c>
      <c r="I13" s="169">
        <f>I11-I12</f>
        <v>89</v>
      </c>
      <c r="J13" s="167">
        <f>I13/$D13*100000</f>
        <v>15.407333544534984</v>
      </c>
      <c r="K13" s="169">
        <f>K11-K12</f>
        <v>38</v>
      </c>
      <c r="L13" s="167">
        <f>K13/$D13*100000</f>
        <v>6.578412075194713</v>
      </c>
      <c r="M13" s="169">
        <f>M11-M12</f>
        <v>3</v>
      </c>
      <c r="N13" s="169">
        <f>N11-N12</f>
        <v>6</v>
      </c>
      <c r="O13" s="168">
        <f>O11-O12</f>
        <v>6</v>
      </c>
      <c r="P13" s="168">
        <f>P11-P12</f>
        <v>5</v>
      </c>
      <c r="Q13" s="167">
        <f>N13/$D13*100000</f>
        <v>1.0386966434517968</v>
      </c>
      <c r="R13" s="166">
        <v>62.2</v>
      </c>
      <c r="S13" s="166">
        <v>66.6</v>
      </c>
    </row>
    <row r="14" spans="1:17" ht="18.75" customHeight="1">
      <c r="A14" s="174"/>
      <c r="B14" s="239"/>
      <c r="C14" s="172"/>
      <c r="D14" s="172"/>
      <c r="E14" s="169"/>
      <c r="G14" s="169"/>
      <c r="H14" s="167"/>
      <c r="I14" s="169"/>
      <c r="K14" s="169"/>
      <c r="L14" s="167"/>
      <c r="M14" s="169"/>
      <c r="N14" s="169"/>
      <c r="O14" s="60"/>
      <c r="P14" s="60"/>
      <c r="Q14" s="167"/>
    </row>
    <row r="15" spans="1:19" ht="18.75" customHeight="1">
      <c r="A15" s="177" t="s">
        <v>196</v>
      </c>
      <c r="B15" s="177"/>
      <c r="C15" s="176"/>
      <c r="D15" s="184">
        <v>340904</v>
      </c>
      <c r="E15" s="169">
        <f>SUM(E16:E17)</f>
        <v>90</v>
      </c>
      <c r="F15" s="170">
        <f>E15/D15*100000</f>
        <v>26.4003942458874</v>
      </c>
      <c r="G15" s="169">
        <f>SUM(G16:G17)</f>
        <v>44</v>
      </c>
      <c r="H15" s="167">
        <f>G15/$D15*100000</f>
        <v>12.90685940910051</v>
      </c>
      <c r="I15" s="169">
        <f>SUM(I16:I17)</f>
        <v>50</v>
      </c>
      <c r="J15" s="167">
        <f>I15/$D15*100000</f>
        <v>14.666885692159669</v>
      </c>
      <c r="K15" s="169">
        <f>SUM(K16:K17)</f>
        <v>21</v>
      </c>
      <c r="L15" s="167">
        <f>K15/$D15*100000</f>
        <v>6.160091990707061</v>
      </c>
      <c r="M15" s="169">
        <f>SUM(M16:M17)</f>
        <v>1</v>
      </c>
      <c r="N15" s="169">
        <f>SUM(N16:N17)</f>
        <v>4</v>
      </c>
      <c r="O15" s="168">
        <f>SUM(O16:O17)</f>
        <v>5</v>
      </c>
      <c r="P15" s="168">
        <f>SUM(P16:P17)</f>
        <v>3</v>
      </c>
      <c r="Q15" s="167">
        <f>N15/$D15*100000</f>
        <v>1.1733508553727736</v>
      </c>
      <c r="R15" s="166">
        <v>37.8</v>
      </c>
      <c r="S15" s="166">
        <v>64.6</v>
      </c>
    </row>
    <row r="16" spans="1:19" ht="18.75" customHeight="1">
      <c r="A16" s="174"/>
      <c r="B16" s="173" t="s">
        <v>195</v>
      </c>
      <c r="C16" s="172"/>
      <c r="D16" s="183">
        <v>318584</v>
      </c>
      <c r="E16" s="169">
        <v>81</v>
      </c>
      <c r="F16" s="170">
        <f>E16/D16*100000</f>
        <v>25.425005650001253</v>
      </c>
      <c r="G16" s="169">
        <v>39</v>
      </c>
      <c r="H16" s="167">
        <f>G16/$D16*100000</f>
        <v>12.241669387037641</v>
      </c>
      <c r="I16" s="169">
        <v>46</v>
      </c>
      <c r="J16" s="167">
        <f>I16/$D16*100000</f>
        <v>14.438892097531577</v>
      </c>
      <c r="K16" s="169">
        <v>19</v>
      </c>
      <c r="L16" s="167">
        <f>K16/$D16*100000</f>
        <v>5.963890214197826</v>
      </c>
      <c r="M16" s="169">
        <v>1</v>
      </c>
      <c r="N16" s="169">
        <v>4</v>
      </c>
      <c r="O16" s="168">
        <v>5</v>
      </c>
      <c r="P16" s="168">
        <v>2</v>
      </c>
      <c r="Q16" s="167">
        <f>N16/$D16*100000</f>
        <v>1.2555558345679632</v>
      </c>
      <c r="R16" s="166">
        <v>37</v>
      </c>
      <c r="S16" s="166">
        <v>60.39</v>
      </c>
    </row>
    <row r="17" spans="1:19" ht="18.75" customHeight="1">
      <c r="A17" s="174"/>
      <c r="B17" s="173" t="s">
        <v>194</v>
      </c>
      <c r="C17" s="172"/>
      <c r="D17" s="183">
        <v>22320</v>
      </c>
      <c r="E17" s="169">
        <v>9</v>
      </c>
      <c r="F17" s="170">
        <f>E17/D17*100000</f>
        <v>40.32258064516129</v>
      </c>
      <c r="G17" s="169">
        <v>5</v>
      </c>
      <c r="H17" s="167">
        <f>G17/$D17*100000</f>
        <v>22.40143369175627</v>
      </c>
      <c r="I17" s="169">
        <v>4</v>
      </c>
      <c r="J17" s="167">
        <f>I17/$D17*100000</f>
        <v>17.921146953405017</v>
      </c>
      <c r="K17" s="169">
        <v>2</v>
      </c>
      <c r="L17" s="167">
        <f>K17/$D17*100000</f>
        <v>8.960573476702509</v>
      </c>
      <c r="M17" s="169">
        <v>0</v>
      </c>
      <c r="N17" s="169">
        <v>0</v>
      </c>
      <c r="O17" s="168">
        <v>0</v>
      </c>
      <c r="P17" s="168">
        <v>1</v>
      </c>
      <c r="Q17" s="167">
        <f>N17/$D17*100000</f>
        <v>0</v>
      </c>
      <c r="R17" s="166">
        <v>50.8</v>
      </c>
      <c r="S17" s="166">
        <v>65.2</v>
      </c>
    </row>
    <row r="18" spans="1:19" ht="18.75" customHeight="1">
      <c r="A18" s="174"/>
      <c r="B18" s="174"/>
      <c r="C18" s="172"/>
      <c r="D18" s="172"/>
      <c r="E18" s="169"/>
      <c r="F18" s="168"/>
      <c r="G18" s="169"/>
      <c r="H18" s="167"/>
      <c r="I18" s="169"/>
      <c r="J18" s="167"/>
      <c r="K18" s="169"/>
      <c r="L18" s="167"/>
      <c r="M18" s="169"/>
      <c r="N18" s="169"/>
      <c r="O18" s="168"/>
      <c r="P18" s="168"/>
      <c r="Q18" s="167"/>
      <c r="R18" s="168"/>
      <c r="S18" s="168"/>
    </row>
    <row r="19" spans="1:19" ht="18.75" customHeight="1">
      <c r="A19" s="177" t="s">
        <v>193</v>
      </c>
      <c r="B19" s="177"/>
      <c r="C19" s="176"/>
      <c r="D19" s="184">
        <v>390678</v>
      </c>
      <c r="E19" s="169">
        <f>SUM(E20:E26)</f>
        <v>97</v>
      </c>
      <c r="F19" s="170">
        <f>E19/D19*100000</f>
        <v>24.828631251311823</v>
      </c>
      <c r="G19" s="169">
        <f>SUM(G20:G26)</f>
        <v>20</v>
      </c>
      <c r="H19" s="167">
        <f>G19/$D19*100000</f>
        <v>5.119305412641613</v>
      </c>
      <c r="I19" s="169">
        <f>SUM(I20:I26)</f>
        <v>34</v>
      </c>
      <c r="J19" s="167">
        <f>I19/$D19*100000</f>
        <v>8.702819201490742</v>
      </c>
      <c r="K19" s="169">
        <f>SUM(K20:K26)</f>
        <v>15</v>
      </c>
      <c r="L19" s="167">
        <f>K19/$D19*100000</f>
        <v>3.8394790594812096</v>
      </c>
      <c r="M19" s="169">
        <f>SUM(M20:M26)</f>
        <v>1</v>
      </c>
      <c r="N19" s="169">
        <f>SUM(N20:N26)</f>
        <v>6</v>
      </c>
      <c r="O19" s="168">
        <f>SUM(O20:O26)</f>
        <v>7</v>
      </c>
      <c r="P19" s="168">
        <f>SUM(P20:P26)</f>
        <v>2</v>
      </c>
      <c r="Q19" s="167">
        <f>N19/$D19*100000</f>
        <v>1.5357916237924838</v>
      </c>
      <c r="R19" s="166">
        <v>47.3</v>
      </c>
      <c r="S19" s="166">
        <v>41.9</v>
      </c>
    </row>
    <row r="20" spans="1:19" ht="18.75" customHeight="1">
      <c r="A20" s="174"/>
      <c r="B20" s="173" t="s">
        <v>192</v>
      </c>
      <c r="C20" s="172"/>
      <c r="D20" s="183">
        <v>245100</v>
      </c>
      <c r="E20" s="169">
        <v>59</v>
      </c>
      <c r="F20" s="170">
        <f>E20/D20*100000</f>
        <v>24.071807425540594</v>
      </c>
      <c r="G20" s="169">
        <v>14</v>
      </c>
      <c r="H20" s="167">
        <f>G20/$D20*100000</f>
        <v>5.711954304365565</v>
      </c>
      <c r="I20" s="169">
        <v>22</v>
      </c>
      <c r="J20" s="167">
        <f>I20/$D20*100000</f>
        <v>8.97592819257446</v>
      </c>
      <c r="K20" s="169">
        <v>13</v>
      </c>
      <c r="L20" s="167">
        <f>K20/$D20*100000</f>
        <v>5.303957568339453</v>
      </c>
      <c r="M20" s="169">
        <v>1</v>
      </c>
      <c r="N20" s="169">
        <v>5</v>
      </c>
      <c r="O20" s="168">
        <v>3</v>
      </c>
      <c r="P20" s="168">
        <v>0</v>
      </c>
      <c r="Q20" s="167">
        <f>N20/$D20*100000</f>
        <v>2.039983680130559</v>
      </c>
      <c r="R20" s="166">
        <v>42.4</v>
      </c>
      <c r="S20" s="166">
        <v>30</v>
      </c>
    </row>
    <row r="21" spans="1:19" ht="18.75" customHeight="1">
      <c r="A21" s="174"/>
      <c r="B21" s="173" t="s">
        <v>191</v>
      </c>
      <c r="C21" s="172"/>
      <c r="D21" s="183">
        <v>46911</v>
      </c>
      <c r="E21" s="169">
        <v>14</v>
      </c>
      <c r="F21" s="170">
        <f>E21/D21*100000</f>
        <v>29.8437466692247</v>
      </c>
      <c r="G21" s="169">
        <v>0</v>
      </c>
      <c r="H21" s="167">
        <f>G21/$D21*100000</f>
        <v>0</v>
      </c>
      <c r="I21" s="169">
        <v>2</v>
      </c>
      <c r="J21" s="167">
        <f>I21/$D21*100000</f>
        <v>4.263392381317814</v>
      </c>
      <c r="K21" s="169">
        <v>0</v>
      </c>
      <c r="L21" s="167">
        <f>K21/$D21*100000</f>
        <v>0</v>
      </c>
      <c r="M21" s="169">
        <v>0</v>
      </c>
      <c r="N21" s="169">
        <v>1</v>
      </c>
      <c r="O21" s="168">
        <v>2</v>
      </c>
      <c r="P21" s="168">
        <v>0</v>
      </c>
      <c r="Q21" s="167">
        <f>N21/$D21*100000</f>
        <v>2.131696190658907</v>
      </c>
      <c r="R21" s="166">
        <v>72.1</v>
      </c>
      <c r="S21" s="166">
        <v>64.2</v>
      </c>
    </row>
    <row r="22" spans="1:19" ht="18.75" customHeight="1">
      <c r="A22" s="174"/>
      <c r="B22" s="173" t="s">
        <v>190</v>
      </c>
      <c r="C22" s="172"/>
      <c r="D22" s="183">
        <v>21756</v>
      </c>
      <c r="E22" s="169">
        <v>6</v>
      </c>
      <c r="F22" s="170">
        <f>E22/D22*100000</f>
        <v>27.57859900717044</v>
      </c>
      <c r="G22" s="169">
        <v>1</v>
      </c>
      <c r="H22" s="167">
        <f>G22/$D22*100000</f>
        <v>4.59643316786174</v>
      </c>
      <c r="I22" s="169">
        <v>2</v>
      </c>
      <c r="J22" s="167">
        <f>I22/$D22*100000</f>
        <v>9.19286633572348</v>
      </c>
      <c r="K22" s="169">
        <v>0</v>
      </c>
      <c r="L22" s="167">
        <f>K22/$D22*100000</f>
        <v>0</v>
      </c>
      <c r="M22" s="169">
        <v>0</v>
      </c>
      <c r="N22" s="169">
        <v>0</v>
      </c>
      <c r="O22" s="168">
        <v>1</v>
      </c>
      <c r="P22" s="168">
        <v>1</v>
      </c>
      <c r="Q22" s="167">
        <f>N22/$D22*100000</f>
        <v>0</v>
      </c>
      <c r="R22" s="166">
        <v>43.8</v>
      </c>
      <c r="S22" s="166">
        <v>65.03</v>
      </c>
    </row>
    <row r="23" spans="1:19" ht="18.75" customHeight="1">
      <c r="A23" s="174"/>
      <c r="B23" s="173" t="s">
        <v>189</v>
      </c>
      <c r="C23" s="172"/>
      <c r="D23" s="183">
        <v>4427</v>
      </c>
      <c r="E23" s="169">
        <v>0</v>
      </c>
      <c r="F23" s="170">
        <f>E23/D23*100000</f>
        <v>0</v>
      </c>
      <c r="G23" s="169">
        <v>0</v>
      </c>
      <c r="H23" s="167">
        <f>G23/$D23*100000</f>
        <v>0</v>
      </c>
      <c r="I23" s="169">
        <v>0</v>
      </c>
      <c r="J23" s="167">
        <f>I23/$D23*100000</f>
        <v>0</v>
      </c>
      <c r="K23" s="169">
        <v>0</v>
      </c>
      <c r="L23" s="167">
        <f>K23/$D23*100000</f>
        <v>0</v>
      </c>
      <c r="M23" s="169">
        <v>0</v>
      </c>
      <c r="N23" s="169">
        <v>0</v>
      </c>
      <c r="O23" s="168"/>
      <c r="P23" s="168"/>
      <c r="Q23" s="167">
        <f>N23/$D23*100000</f>
        <v>0</v>
      </c>
      <c r="R23" s="180" t="s">
        <v>106</v>
      </c>
      <c r="S23" s="166">
        <v>48.28</v>
      </c>
    </row>
    <row r="24" spans="1:19" ht="18.75" customHeight="1">
      <c r="A24" s="174"/>
      <c r="B24" s="173" t="s">
        <v>188</v>
      </c>
      <c r="C24" s="172"/>
      <c r="D24" s="183">
        <v>19452</v>
      </c>
      <c r="E24" s="169">
        <v>3</v>
      </c>
      <c r="F24" s="170">
        <f>E24/D24*100000</f>
        <v>15.422578655151142</v>
      </c>
      <c r="G24" s="169">
        <v>2</v>
      </c>
      <c r="H24" s="167">
        <f>G24/$D24*100000</f>
        <v>10.281719103434094</v>
      </c>
      <c r="I24" s="169">
        <v>2</v>
      </c>
      <c r="J24" s="167">
        <f>I24/$D24*100000</f>
        <v>10.281719103434094</v>
      </c>
      <c r="K24" s="169">
        <v>1</v>
      </c>
      <c r="L24" s="167">
        <f>K24/$D24*100000</f>
        <v>5.140859551717047</v>
      </c>
      <c r="M24" s="169">
        <v>0</v>
      </c>
      <c r="N24" s="169">
        <v>0</v>
      </c>
      <c r="O24" s="168">
        <v>1</v>
      </c>
      <c r="P24" s="168">
        <v>1</v>
      </c>
      <c r="Q24" s="167">
        <f>N24/$D24*100000</f>
        <v>0</v>
      </c>
      <c r="R24" s="180" t="s">
        <v>106</v>
      </c>
      <c r="S24" s="166">
        <v>66.61</v>
      </c>
    </row>
    <row r="25" spans="1:19" ht="18.75" customHeight="1">
      <c r="A25" s="174"/>
      <c r="B25" s="173" t="s">
        <v>187</v>
      </c>
      <c r="C25" s="172"/>
      <c r="D25" s="183">
        <v>36764</v>
      </c>
      <c r="E25" s="169">
        <v>11</v>
      </c>
      <c r="F25" s="170">
        <f>E25/D25*100000</f>
        <v>29.920574475029923</v>
      </c>
      <c r="G25" s="169">
        <v>2</v>
      </c>
      <c r="H25" s="167">
        <f>G25/$D25*100000</f>
        <v>5.44010445000544</v>
      </c>
      <c r="I25" s="169">
        <v>3</v>
      </c>
      <c r="J25" s="167">
        <f>I25/$D25*100000</f>
        <v>8.16015667500816</v>
      </c>
      <c r="K25" s="169">
        <v>0</v>
      </c>
      <c r="L25" s="167">
        <f>K25/$D25*100000</f>
        <v>0</v>
      </c>
      <c r="M25" s="169">
        <v>0</v>
      </c>
      <c r="N25" s="169">
        <v>0</v>
      </c>
      <c r="O25" s="168"/>
      <c r="P25" s="168"/>
      <c r="Q25" s="167">
        <f>N25/$D25*100000</f>
        <v>0</v>
      </c>
      <c r="R25" s="180" t="s">
        <v>106</v>
      </c>
      <c r="S25" s="166">
        <v>86.27</v>
      </c>
    </row>
    <row r="26" spans="1:19" ht="18.75" customHeight="1">
      <c r="A26" s="174"/>
      <c r="B26" s="173" t="s">
        <v>186</v>
      </c>
      <c r="C26" s="172"/>
      <c r="D26" s="183">
        <v>16268</v>
      </c>
      <c r="E26" s="169">
        <v>4</v>
      </c>
      <c r="F26" s="170">
        <f>E26/D26*100000</f>
        <v>24.588148512417014</v>
      </c>
      <c r="G26" s="169">
        <v>1</v>
      </c>
      <c r="H26" s="167">
        <f>G26/$D26*100000</f>
        <v>6.1470371281042535</v>
      </c>
      <c r="I26" s="169">
        <v>3</v>
      </c>
      <c r="J26" s="167">
        <f>I26/$D26*100000</f>
        <v>18.44111138431276</v>
      </c>
      <c r="K26" s="169">
        <v>1</v>
      </c>
      <c r="L26" s="167">
        <f>K26/$D26*100000</f>
        <v>6.1470371281042535</v>
      </c>
      <c r="M26" s="169">
        <v>0</v>
      </c>
      <c r="N26" s="169">
        <v>0</v>
      </c>
      <c r="O26" s="168"/>
      <c r="P26" s="168"/>
      <c r="Q26" s="167">
        <f>N26/$D26*100000</f>
        <v>0</v>
      </c>
      <c r="R26" s="180" t="s">
        <v>106</v>
      </c>
      <c r="S26" s="166">
        <v>92.56</v>
      </c>
    </row>
    <row r="27" spans="1:17" ht="18.75" customHeight="1">
      <c r="A27" s="174"/>
      <c r="B27" s="174"/>
      <c r="C27" s="172"/>
      <c r="D27" s="238"/>
      <c r="E27" s="178"/>
      <c r="G27" s="178"/>
      <c r="H27" s="167"/>
      <c r="I27" s="178"/>
      <c r="J27" s="167"/>
      <c r="K27" s="178"/>
      <c r="L27" s="167"/>
      <c r="M27" s="178"/>
      <c r="N27" s="178"/>
      <c r="O27" s="60"/>
      <c r="P27" s="60"/>
      <c r="Q27" s="167"/>
    </row>
    <row r="28" spans="1:19" ht="18.75" customHeight="1">
      <c r="A28" s="177" t="s">
        <v>185</v>
      </c>
      <c r="B28" s="177"/>
      <c r="C28" s="176"/>
      <c r="D28" s="184">
        <v>119687</v>
      </c>
      <c r="E28" s="169">
        <f>SUM(E29:E36)</f>
        <v>59</v>
      </c>
      <c r="F28" s="170">
        <f>E28/D28*100000</f>
        <v>49.29524509762965</v>
      </c>
      <c r="G28" s="169">
        <f>SUM(G29:G36)</f>
        <v>12</v>
      </c>
      <c r="H28" s="167">
        <f>G28/$D28*100000</f>
        <v>10.026151545280607</v>
      </c>
      <c r="I28" s="169">
        <f>SUM(I29:I36)</f>
        <v>18</v>
      </c>
      <c r="J28" s="167">
        <f>I28/$D28*100000</f>
        <v>15.039227317920911</v>
      </c>
      <c r="K28" s="169">
        <f>SUM(K29:K36)</f>
        <v>7</v>
      </c>
      <c r="L28" s="167">
        <f>K28/$D28*100000</f>
        <v>5.8485884014136875</v>
      </c>
      <c r="M28" s="169">
        <f>SUM(M29:M36)</f>
        <v>0</v>
      </c>
      <c r="N28" s="169">
        <f>SUM(N29:N36)</f>
        <v>3</v>
      </c>
      <c r="O28" s="168">
        <f>SUM(O29:O36)</f>
        <v>2</v>
      </c>
      <c r="P28" s="168">
        <f>SUM(P29:P36)</f>
        <v>1</v>
      </c>
      <c r="Q28" s="167">
        <f>N28/$D28*100000</f>
        <v>2.5065378863201517</v>
      </c>
      <c r="R28" s="166">
        <v>66</v>
      </c>
      <c r="S28" s="166">
        <v>61.9</v>
      </c>
    </row>
    <row r="29" spans="1:19" ht="18.75" customHeight="1">
      <c r="A29" s="174"/>
      <c r="B29" s="173" t="s">
        <v>184</v>
      </c>
      <c r="C29" s="172"/>
      <c r="D29" s="183">
        <v>47961</v>
      </c>
      <c r="E29" s="169">
        <v>23</v>
      </c>
      <c r="F29" s="170">
        <f>E29/D29*100000</f>
        <v>47.95563061654261</v>
      </c>
      <c r="G29" s="169">
        <v>5</v>
      </c>
      <c r="H29" s="167">
        <f>G29/$D29*100000</f>
        <v>10.42513709055274</v>
      </c>
      <c r="I29" s="169">
        <v>6</v>
      </c>
      <c r="J29" s="167">
        <f>I29/$D29*100000</f>
        <v>12.510164508663289</v>
      </c>
      <c r="K29" s="169">
        <v>2</v>
      </c>
      <c r="L29" s="167">
        <f>K29/$D29*100000</f>
        <v>4.170054836221096</v>
      </c>
      <c r="M29" s="169">
        <v>0</v>
      </c>
      <c r="N29" s="169">
        <v>0</v>
      </c>
      <c r="O29" s="168">
        <v>1</v>
      </c>
      <c r="P29" s="168"/>
      <c r="Q29" s="167">
        <f>N29/$D29*100000</f>
        <v>0</v>
      </c>
      <c r="R29" s="166">
        <v>67.3</v>
      </c>
      <c r="S29" s="166">
        <v>49.2</v>
      </c>
    </row>
    <row r="30" spans="1:19" ht="18.75" customHeight="1">
      <c r="A30" s="174"/>
      <c r="B30" s="173" t="s">
        <v>183</v>
      </c>
      <c r="C30" s="172"/>
      <c r="D30" s="183">
        <v>10049</v>
      </c>
      <c r="E30" s="169">
        <v>3</v>
      </c>
      <c r="F30" s="170">
        <f>E30/D30*100000</f>
        <v>29.853716787740076</v>
      </c>
      <c r="G30" s="169">
        <v>1</v>
      </c>
      <c r="H30" s="167">
        <f>G30/$D30*100000</f>
        <v>9.95123892924669</v>
      </c>
      <c r="I30" s="169">
        <v>3</v>
      </c>
      <c r="J30" s="167">
        <f>I30/$D30*100000</f>
        <v>29.853716787740076</v>
      </c>
      <c r="K30" s="169">
        <v>1</v>
      </c>
      <c r="L30" s="167">
        <f>K30/$D30*100000</f>
        <v>9.95123892924669</v>
      </c>
      <c r="M30" s="169">
        <v>0</v>
      </c>
      <c r="N30" s="169">
        <v>1</v>
      </c>
      <c r="O30" s="168"/>
      <c r="P30" s="168"/>
      <c r="Q30" s="167">
        <f>N30/$D30*100000</f>
        <v>9.95123892924669</v>
      </c>
      <c r="R30" s="180" t="s">
        <v>107</v>
      </c>
      <c r="S30" s="166">
        <v>71.67</v>
      </c>
    </row>
    <row r="31" spans="1:19" ht="18.75" customHeight="1">
      <c r="A31" s="174"/>
      <c r="B31" s="173" t="s">
        <v>182</v>
      </c>
      <c r="C31" s="172"/>
      <c r="D31" s="183">
        <v>11981</v>
      </c>
      <c r="E31" s="169">
        <v>8</v>
      </c>
      <c r="F31" s="170">
        <f>E31/D31*100000</f>
        <v>66.77238961689342</v>
      </c>
      <c r="G31" s="169">
        <v>1</v>
      </c>
      <c r="H31" s="167">
        <f>G31/$D31*100000</f>
        <v>8.346548702111678</v>
      </c>
      <c r="I31" s="169">
        <v>2</v>
      </c>
      <c r="J31" s="167">
        <f>I31/$D31*100000</f>
        <v>16.693097404223355</v>
      </c>
      <c r="K31" s="169">
        <v>0</v>
      </c>
      <c r="L31" s="167">
        <f>K31/$D31*100000</f>
        <v>0</v>
      </c>
      <c r="M31" s="169">
        <v>0</v>
      </c>
      <c r="N31" s="169">
        <v>0</v>
      </c>
      <c r="O31" s="168">
        <v>1</v>
      </c>
      <c r="P31" s="168"/>
      <c r="Q31" s="167">
        <f>N31/$D31*100000</f>
        <v>0</v>
      </c>
      <c r="R31" s="180" t="s">
        <v>106</v>
      </c>
      <c r="S31" s="166">
        <v>81.14</v>
      </c>
    </row>
    <row r="32" spans="1:19" ht="18.75" customHeight="1">
      <c r="A32" s="174"/>
      <c r="B32" s="173" t="s">
        <v>181</v>
      </c>
      <c r="C32" s="172"/>
      <c r="D32" s="183">
        <v>11722</v>
      </c>
      <c r="E32" s="169">
        <v>8</v>
      </c>
      <c r="F32" s="170">
        <f>E32/D32*100000</f>
        <v>68.2477392936359</v>
      </c>
      <c r="G32" s="169">
        <v>2</v>
      </c>
      <c r="H32" s="167">
        <f>G32/$D32*100000</f>
        <v>17.061934823408976</v>
      </c>
      <c r="I32" s="169">
        <v>4</v>
      </c>
      <c r="J32" s="167">
        <f>I32/$D32*100000</f>
        <v>34.12386964681795</v>
      </c>
      <c r="K32" s="169">
        <v>2</v>
      </c>
      <c r="L32" s="167">
        <f>K32/$D32*100000</f>
        <v>17.061934823408976</v>
      </c>
      <c r="M32" s="169">
        <v>0</v>
      </c>
      <c r="N32" s="169">
        <v>2</v>
      </c>
      <c r="O32" s="168"/>
      <c r="P32" s="168">
        <v>1</v>
      </c>
      <c r="Q32" s="167">
        <f>N32/$D32*100000</f>
        <v>17.061934823408976</v>
      </c>
      <c r="R32" s="180" t="s">
        <v>106</v>
      </c>
      <c r="S32" s="166">
        <v>64.18</v>
      </c>
    </row>
    <row r="33" spans="1:19" ht="18.75" customHeight="1">
      <c r="A33" s="174"/>
      <c r="B33" s="173" t="s">
        <v>180</v>
      </c>
      <c r="C33" s="172"/>
      <c r="D33" s="183">
        <v>1994</v>
      </c>
      <c r="E33" s="169">
        <v>2</v>
      </c>
      <c r="F33" s="170">
        <f>E33/D33*100000</f>
        <v>100.30090270812437</v>
      </c>
      <c r="G33" s="169">
        <v>0</v>
      </c>
      <c r="H33" s="167">
        <f>G33/$D33*100000</f>
        <v>0</v>
      </c>
      <c r="I33" s="169">
        <v>0</v>
      </c>
      <c r="J33" s="167">
        <f>I33/$D33*100000</f>
        <v>0</v>
      </c>
      <c r="K33" s="169">
        <v>0</v>
      </c>
      <c r="L33" s="167">
        <f>K33/$D33*100000</f>
        <v>0</v>
      </c>
      <c r="M33" s="169">
        <v>0</v>
      </c>
      <c r="N33" s="169">
        <v>0</v>
      </c>
      <c r="O33" s="168"/>
      <c r="P33" s="168"/>
      <c r="Q33" s="167">
        <f>N33/$D33*100000</f>
        <v>0</v>
      </c>
      <c r="R33" s="180" t="s">
        <v>109</v>
      </c>
      <c r="S33" s="166">
        <v>88.74</v>
      </c>
    </row>
    <row r="34" spans="1:19" ht="18.75" customHeight="1">
      <c r="A34" s="174"/>
      <c r="B34" s="173" t="s">
        <v>179</v>
      </c>
      <c r="C34" s="172"/>
      <c r="D34" s="183">
        <v>3762</v>
      </c>
      <c r="E34" s="169">
        <v>4</v>
      </c>
      <c r="F34" s="170">
        <f>E34/D34*100000</f>
        <v>106.32642211589581</v>
      </c>
      <c r="G34" s="169">
        <v>0</v>
      </c>
      <c r="H34" s="167">
        <f>G34/$D34*100000</f>
        <v>0</v>
      </c>
      <c r="I34" s="169">
        <v>1</v>
      </c>
      <c r="J34" s="167">
        <f>I34/$D34*100000</f>
        <v>26.581605528973952</v>
      </c>
      <c r="K34" s="169">
        <v>1</v>
      </c>
      <c r="L34" s="167">
        <f>K34/$D34*100000</f>
        <v>26.581605528973952</v>
      </c>
      <c r="M34" s="169">
        <v>0</v>
      </c>
      <c r="N34" s="169">
        <v>0</v>
      </c>
      <c r="O34" s="168"/>
      <c r="P34" s="168"/>
      <c r="Q34" s="167">
        <f>N34/$D34*100000</f>
        <v>0</v>
      </c>
      <c r="R34" s="180" t="s">
        <v>106</v>
      </c>
      <c r="S34" s="166">
        <v>65.08</v>
      </c>
    </row>
    <row r="35" spans="1:19" ht="18.75" customHeight="1">
      <c r="A35" s="174"/>
      <c r="B35" s="173" t="s">
        <v>178</v>
      </c>
      <c r="C35" s="172"/>
      <c r="D35" s="183">
        <v>14158</v>
      </c>
      <c r="E35" s="169">
        <v>7</v>
      </c>
      <c r="F35" s="170">
        <f>E35/D35*100000</f>
        <v>49.442011583557</v>
      </c>
      <c r="G35" s="169">
        <v>2</v>
      </c>
      <c r="H35" s="167">
        <f>G35/$D35*100000</f>
        <v>14.126289023873428</v>
      </c>
      <c r="I35" s="169">
        <v>2</v>
      </c>
      <c r="J35" s="167">
        <f>I35/$D35*100000</f>
        <v>14.126289023873428</v>
      </c>
      <c r="K35" s="169">
        <v>1</v>
      </c>
      <c r="L35" s="167">
        <f>K35/$D35*100000</f>
        <v>7.063144511936714</v>
      </c>
      <c r="M35" s="169">
        <v>0</v>
      </c>
      <c r="N35" s="169">
        <v>0</v>
      </c>
      <c r="O35" s="168"/>
      <c r="P35" s="168"/>
      <c r="Q35" s="167">
        <f>N35/$D35*100000</f>
        <v>0</v>
      </c>
      <c r="R35" s="166">
        <v>74.2</v>
      </c>
      <c r="S35" s="166">
        <v>64.62</v>
      </c>
    </row>
    <row r="36" spans="1:19" ht="18.75" customHeight="1">
      <c r="A36" s="174"/>
      <c r="B36" s="173" t="s">
        <v>177</v>
      </c>
      <c r="C36" s="172"/>
      <c r="D36" s="183">
        <v>18060</v>
      </c>
      <c r="E36" s="169">
        <v>4</v>
      </c>
      <c r="F36" s="170">
        <f>E36/D36*100000</f>
        <v>22.1483942414175</v>
      </c>
      <c r="G36" s="169">
        <v>1</v>
      </c>
      <c r="H36" s="167">
        <f>G36/$D36*100000</f>
        <v>5.537098560354375</v>
      </c>
      <c r="I36" s="169">
        <v>0</v>
      </c>
      <c r="J36" s="167">
        <f>I36/$D36*100000</f>
        <v>0</v>
      </c>
      <c r="K36" s="169">
        <v>0</v>
      </c>
      <c r="L36" s="167">
        <f>K36/$D36*100000</f>
        <v>0</v>
      </c>
      <c r="M36" s="169">
        <v>0</v>
      </c>
      <c r="N36" s="169">
        <v>0</v>
      </c>
      <c r="O36" s="168"/>
      <c r="P36" s="168"/>
      <c r="Q36" s="167">
        <f>N36/$D36*100000</f>
        <v>0</v>
      </c>
      <c r="R36" s="166">
        <v>54.6</v>
      </c>
      <c r="S36" s="166">
        <v>76.73</v>
      </c>
    </row>
    <row r="37" spans="1:19" ht="18.75" customHeight="1">
      <c r="A37" s="174"/>
      <c r="B37" s="173"/>
      <c r="C37" s="172"/>
      <c r="D37" s="183"/>
      <c r="E37" s="169"/>
      <c r="F37" s="170"/>
      <c r="G37" s="169"/>
      <c r="H37" s="167"/>
      <c r="I37" s="169"/>
      <c r="J37" s="167"/>
      <c r="K37" s="169"/>
      <c r="L37" s="167"/>
      <c r="M37" s="169"/>
      <c r="N37" s="169"/>
      <c r="O37" s="168"/>
      <c r="P37" s="168"/>
      <c r="Q37" s="167"/>
      <c r="R37" s="166"/>
      <c r="S37" s="166"/>
    </row>
    <row r="38" spans="1:19" ht="18.75" customHeight="1">
      <c r="A38" s="177" t="s">
        <v>176</v>
      </c>
      <c r="B38" s="177"/>
      <c r="C38" s="176"/>
      <c r="D38" s="184">
        <v>111000</v>
      </c>
      <c r="E38" s="169">
        <f>SUM(E39:E44)</f>
        <v>33</v>
      </c>
      <c r="F38" s="170">
        <f>E38/D38*100000</f>
        <v>29.729729729729733</v>
      </c>
      <c r="G38" s="169">
        <f>SUM(G39:G44)</f>
        <v>16</v>
      </c>
      <c r="H38" s="167">
        <f>G38/$D38*100000</f>
        <v>14.414414414414415</v>
      </c>
      <c r="I38" s="169">
        <f>SUM(I39:I44)</f>
        <v>15</v>
      </c>
      <c r="J38" s="167">
        <f>I38/$D38*100000</f>
        <v>13.513513513513514</v>
      </c>
      <c r="K38" s="169">
        <f>SUM(K39:K44)</f>
        <v>6</v>
      </c>
      <c r="L38" s="167">
        <f>K38/$D38*100000</f>
        <v>5.405405405405405</v>
      </c>
      <c r="M38" s="169">
        <f>SUM(M39:M44)</f>
        <v>1</v>
      </c>
      <c r="N38" s="169">
        <f>SUM(N39:N44)</f>
        <v>2</v>
      </c>
      <c r="O38" s="168">
        <f>SUM(O39:O44)</f>
        <v>0</v>
      </c>
      <c r="P38" s="168">
        <f>SUM(P39:P44)</f>
        <v>1</v>
      </c>
      <c r="Q38" s="167">
        <f>N38/$D38*100000</f>
        <v>1.8018018018018018</v>
      </c>
      <c r="R38" s="166">
        <v>74.6</v>
      </c>
      <c r="S38" s="166">
        <v>54.5</v>
      </c>
    </row>
    <row r="39" spans="1:19" ht="18.75" customHeight="1">
      <c r="A39" s="174"/>
      <c r="B39" s="173" t="s">
        <v>175</v>
      </c>
      <c r="C39" s="172"/>
      <c r="D39" s="183">
        <v>62480</v>
      </c>
      <c r="E39" s="169">
        <v>12</v>
      </c>
      <c r="F39" s="170">
        <f>E39/D39*100000</f>
        <v>19.206145966709347</v>
      </c>
      <c r="G39" s="169">
        <v>7</v>
      </c>
      <c r="H39" s="167">
        <f>G39/$D39*100000</f>
        <v>11.20358514724712</v>
      </c>
      <c r="I39" s="169">
        <v>6</v>
      </c>
      <c r="J39" s="167">
        <f>I39/$D39*100000</f>
        <v>9.603072983354673</v>
      </c>
      <c r="K39" s="169">
        <v>1</v>
      </c>
      <c r="L39" s="167">
        <f>K39/$D39*100000</f>
        <v>1.6005121638924455</v>
      </c>
      <c r="M39" s="169">
        <v>1</v>
      </c>
      <c r="N39" s="169">
        <v>1</v>
      </c>
      <c r="O39" s="168">
        <v>0</v>
      </c>
      <c r="P39" s="168">
        <v>0</v>
      </c>
      <c r="Q39" s="167">
        <f>N39/$D39*100000</f>
        <v>1.6005121638924455</v>
      </c>
      <c r="R39" s="166">
        <v>68.32</v>
      </c>
      <c r="S39" s="166">
        <v>42.6</v>
      </c>
    </row>
    <row r="40" spans="1:19" ht="18.75" customHeight="1">
      <c r="A40" s="174"/>
      <c r="B40" s="173" t="s">
        <v>174</v>
      </c>
      <c r="C40" s="172"/>
      <c r="D40" s="183">
        <v>12433</v>
      </c>
      <c r="E40" s="169">
        <v>6</v>
      </c>
      <c r="F40" s="170">
        <f>E40/D40*100000</f>
        <v>48.258666452183704</v>
      </c>
      <c r="G40" s="169">
        <v>3</v>
      </c>
      <c r="H40" s="167">
        <f>G40/$D40*100000</f>
        <v>24.129333226091852</v>
      </c>
      <c r="I40" s="169">
        <v>2</v>
      </c>
      <c r="J40" s="167">
        <f>I40/$D40*100000</f>
        <v>16.086222150727902</v>
      </c>
      <c r="K40" s="169">
        <v>1</v>
      </c>
      <c r="L40" s="167">
        <f>K40/$D40*100000</f>
        <v>8.043111075363951</v>
      </c>
      <c r="M40" s="169">
        <v>0</v>
      </c>
      <c r="N40" s="169">
        <v>0</v>
      </c>
      <c r="O40" s="168"/>
      <c r="P40" s="168"/>
      <c r="Q40" s="167">
        <f>N40/$D40*100000</f>
        <v>0</v>
      </c>
      <c r="R40" s="180" t="s">
        <v>106</v>
      </c>
      <c r="S40" s="166">
        <v>57.01</v>
      </c>
    </row>
    <row r="41" spans="1:19" ht="18.75" customHeight="1">
      <c r="A41" s="174"/>
      <c r="B41" s="173" t="s">
        <v>173</v>
      </c>
      <c r="C41" s="172"/>
      <c r="D41" s="183">
        <v>6808</v>
      </c>
      <c r="E41" s="169">
        <v>3</v>
      </c>
      <c r="F41" s="170">
        <f>E41/D41*100000</f>
        <v>44.06580493537015</v>
      </c>
      <c r="G41" s="169">
        <v>2</v>
      </c>
      <c r="H41" s="167">
        <f>G41/$D41*100000</f>
        <v>29.37720329024677</v>
      </c>
      <c r="I41" s="169">
        <v>2</v>
      </c>
      <c r="J41" s="167">
        <f>I41/$D41*100000</f>
        <v>29.37720329024677</v>
      </c>
      <c r="K41" s="169">
        <v>0</v>
      </c>
      <c r="L41" s="167">
        <f>K41/$D41*100000</f>
        <v>0</v>
      </c>
      <c r="M41" s="169">
        <v>0</v>
      </c>
      <c r="N41" s="169">
        <v>0</v>
      </c>
      <c r="O41" s="168"/>
      <c r="P41" s="168"/>
      <c r="Q41" s="167">
        <f>N41/$D41*100000</f>
        <v>0</v>
      </c>
      <c r="R41" s="180" t="s">
        <v>109</v>
      </c>
      <c r="S41" s="166">
        <v>81.71</v>
      </c>
    </row>
    <row r="42" spans="1:19" ht="18.75" customHeight="1">
      <c r="A42" s="174"/>
      <c r="B42" s="173" t="s">
        <v>172</v>
      </c>
      <c r="C42" s="172"/>
      <c r="D42" s="183">
        <v>24987</v>
      </c>
      <c r="E42" s="169">
        <v>11</v>
      </c>
      <c r="F42" s="170">
        <f>E42/D42*100000</f>
        <v>44.02289190378997</v>
      </c>
      <c r="G42" s="169">
        <v>4</v>
      </c>
      <c r="H42" s="167">
        <f>G42/$D42*100000</f>
        <v>16.0083243286509</v>
      </c>
      <c r="I42" s="169">
        <v>5</v>
      </c>
      <c r="J42" s="167">
        <f>I42/$D42*100000</f>
        <v>20.010405410813622</v>
      </c>
      <c r="K42" s="169">
        <v>4</v>
      </c>
      <c r="L42" s="167">
        <f>K42/$D42*100000</f>
        <v>16.0083243286509</v>
      </c>
      <c r="M42" s="169">
        <v>0</v>
      </c>
      <c r="N42" s="169">
        <v>1</v>
      </c>
      <c r="O42" s="168"/>
      <c r="P42" s="168">
        <v>1</v>
      </c>
      <c r="Q42" s="167">
        <f>N42/$D42*100000</f>
        <v>4.002081082162725</v>
      </c>
      <c r="R42" s="166">
        <v>93.8</v>
      </c>
      <c r="S42" s="166">
        <v>82.69</v>
      </c>
    </row>
    <row r="43" spans="1:19" ht="18.75" customHeight="1">
      <c r="A43" s="174"/>
      <c r="B43" s="173" t="s">
        <v>171</v>
      </c>
      <c r="C43" s="172"/>
      <c r="D43" s="183">
        <v>1535</v>
      </c>
      <c r="E43" s="169">
        <v>0</v>
      </c>
      <c r="F43" s="170">
        <f>E43/D43*100000</f>
        <v>0</v>
      </c>
      <c r="G43" s="169">
        <v>0</v>
      </c>
      <c r="H43" s="167">
        <f>G43/$D43*100000</f>
        <v>0</v>
      </c>
      <c r="I43" s="169">
        <v>0</v>
      </c>
      <c r="J43" s="167">
        <f>I43/$D43*100000</f>
        <v>0</v>
      </c>
      <c r="K43" s="169">
        <v>0</v>
      </c>
      <c r="L43" s="167">
        <f>K43/$D43*100000</f>
        <v>0</v>
      </c>
      <c r="M43" s="169">
        <v>0</v>
      </c>
      <c r="N43" s="169">
        <v>0</v>
      </c>
      <c r="O43" s="168"/>
      <c r="P43" s="168"/>
      <c r="Q43" s="167">
        <f>N43/$D43*100000</f>
        <v>0</v>
      </c>
      <c r="R43" s="166">
        <v>84.7</v>
      </c>
      <c r="S43" s="166">
        <v>91.24</v>
      </c>
    </row>
    <row r="44" spans="1:19" ht="18.75" customHeight="1">
      <c r="A44" s="174"/>
      <c r="B44" s="173" t="s">
        <v>170</v>
      </c>
      <c r="C44" s="172"/>
      <c r="D44" s="183">
        <v>2757</v>
      </c>
      <c r="E44" s="169">
        <v>1</v>
      </c>
      <c r="F44" s="170">
        <f>E44/D44*100000</f>
        <v>36.27130939426913</v>
      </c>
      <c r="G44" s="169">
        <v>0</v>
      </c>
      <c r="H44" s="167">
        <f>G44/$D44*100000</f>
        <v>0</v>
      </c>
      <c r="I44" s="169">
        <v>0</v>
      </c>
      <c r="J44" s="167">
        <f>I44/$D44*100000</f>
        <v>0</v>
      </c>
      <c r="K44" s="169">
        <v>0</v>
      </c>
      <c r="L44" s="167">
        <f>K44/$D44*100000</f>
        <v>0</v>
      </c>
      <c r="M44" s="169">
        <v>0</v>
      </c>
      <c r="N44" s="169">
        <v>0</v>
      </c>
      <c r="O44" s="168"/>
      <c r="P44" s="168"/>
      <c r="Q44" s="167">
        <f>N44/$D44*100000</f>
        <v>0</v>
      </c>
      <c r="R44" s="166">
        <v>72.9</v>
      </c>
      <c r="S44" s="166">
        <v>75.42</v>
      </c>
    </row>
    <row r="45" spans="1:17" ht="18.75" customHeight="1">
      <c r="A45" s="174"/>
      <c r="B45" s="174"/>
      <c r="C45" s="172"/>
      <c r="D45" s="238"/>
      <c r="E45" s="178"/>
      <c r="G45" s="178"/>
      <c r="H45" s="167"/>
      <c r="I45" s="178"/>
      <c r="J45" s="167"/>
      <c r="K45" s="178"/>
      <c r="L45" s="167"/>
      <c r="M45" s="178"/>
      <c r="N45" s="178"/>
      <c r="O45" s="60"/>
      <c r="P45" s="60"/>
      <c r="Q45" s="167"/>
    </row>
    <row r="46" spans="1:19" ht="18.75" customHeight="1">
      <c r="A46" s="177" t="s">
        <v>169</v>
      </c>
      <c r="B46" s="177"/>
      <c r="C46" s="176"/>
      <c r="D46" s="184">
        <v>81151</v>
      </c>
      <c r="E46" s="169">
        <f>SUM(E47:E51)</f>
        <v>28</v>
      </c>
      <c r="F46" s="170">
        <f>E46/D46*100000</f>
        <v>34.503579746398685</v>
      </c>
      <c r="G46" s="169">
        <f>SUM(G47:G51)</f>
        <v>11</v>
      </c>
      <c r="H46" s="167">
        <f>G46/$D46*100000</f>
        <v>13.554977757513772</v>
      </c>
      <c r="I46" s="169">
        <f>SUM(I47:I51)</f>
        <v>11</v>
      </c>
      <c r="J46" s="167">
        <f>I46/$D46*100000</f>
        <v>13.554977757513772</v>
      </c>
      <c r="K46" s="169">
        <f>SUM(K47:K51)</f>
        <v>5</v>
      </c>
      <c r="L46" s="167">
        <f>K46/$D46*100000</f>
        <v>6.161353526142623</v>
      </c>
      <c r="M46" s="169">
        <f>SUM(M47:M51)</f>
        <v>0</v>
      </c>
      <c r="N46" s="169">
        <f>SUM(N47:N51)</f>
        <v>0</v>
      </c>
      <c r="O46" s="168">
        <f>SUM(O47:O51)</f>
        <v>2</v>
      </c>
      <c r="P46" s="168">
        <f>SUM(P47:P51)</f>
        <v>0</v>
      </c>
      <c r="Q46" s="167">
        <f>N46/$D46*100000</f>
        <v>0</v>
      </c>
      <c r="R46" s="166">
        <v>52.8</v>
      </c>
      <c r="S46" s="166">
        <v>70.77</v>
      </c>
    </row>
    <row r="47" spans="1:19" ht="18.75" customHeight="1">
      <c r="A47" s="174"/>
      <c r="B47" s="173" t="s">
        <v>168</v>
      </c>
      <c r="C47" s="172"/>
      <c r="D47" s="183">
        <v>49038</v>
      </c>
      <c r="E47" s="169">
        <v>10</v>
      </c>
      <c r="F47" s="170">
        <f>E47/D47*100000</f>
        <v>20.392348790733717</v>
      </c>
      <c r="G47" s="169">
        <v>4</v>
      </c>
      <c r="H47" s="167">
        <f>G47/$D47*100000</f>
        <v>8.156939516293486</v>
      </c>
      <c r="I47" s="169">
        <v>2</v>
      </c>
      <c r="J47" s="167">
        <f>I47/$D47*100000</f>
        <v>4.078469758146743</v>
      </c>
      <c r="K47" s="169">
        <v>0</v>
      </c>
      <c r="L47" s="167">
        <f>K47/$D47*100000</f>
        <v>0</v>
      </c>
      <c r="M47" s="169">
        <v>0</v>
      </c>
      <c r="N47" s="169">
        <v>0</v>
      </c>
      <c r="O47" s="168">
        <v>2</v>
      </c>
      <c r="P47" s="168"/>
      <c r="Q47" s="167">
        <f>N47/$D47*100000</f>
        <v>0</v>
      </c>
      <c r="R47" s="166">
        <v>46.3</v>
      </c>
      <c r="S47" s="166">
        <v>76</v>
      </c>
    </row>
    <row r="48" spans="1:19" ht="18.75" customHeight="1">
      <c r="A48" s="174"/>
      <c r="B48" s="173" t="s">
        <v>167</v>
      </c>
      <c r="C48" s="172"/>
      <c r="D48" s="183">
        <v>4727</v>
      </c>
      <c r="E48" s="169">
        <v>1</v>
      </c>
      <c r="F48" s="170">
        <f>E48/D48*100000</f>
        <v>21.15506663845991</v>
      </c>
      <c r="G48" s="169">
        <v>0</v>
      </c>
      <c r="H48" s="167">
        <f>G48/$D48*100000</f>
        <v>0</v>
      </c>
      <c r="I48" s="169">
        <v>0</v>
      </c>
      <c r="J48" s="167">
        <f>I48/$D48*100000</f>
        <v>0</v>
      </c>
      <c r="K48" s="169">
        <v>0</v>
      </c>
      <c r="L48" s="167">
        <f>K48/$D48*100000</f>
        <v>0</v>
      </c>
      <c r="M48" s="169">
        <v>0</v>
      </c>
      <c r="N48" s="169">
        <v>0</v>
      </c>
      <c r="O48" s="168"/>
      <c r="P48" s="168"/>
      <c r="Q48" s="167">
        <f>N48/$D48*100000</f>
        <v>0</v>
      </c>
      <c r="R48" s="180" t="s">
        <v>106</v>
      </c>
      <c r="S48" s="166">
        <v>61.96</v>
      </c>
    </row>
    <row r="49" spans="1:19" ht="18.75" customHeight="1">
      <c r="A49" s="174"/>
      <c r="B49" s="173" t="s">
        <v>166</v>
      </c>
      <c r="C49" s="172"/>
      <c r="D49" s="183">
        <v>10144</v>
      </c>
      <c r="E49" s="169">
        <v>8</v>
      </c>
      <c r="F49" s="170">
        <f>E49/D49*100000</f>
        <v>78.86435331230284</v>
      </c>
      <c r="G49" s="169">
        <v>1</v>
      </c>
      <c r="H49" s="167">
        <f>G49/$D49*100000</f>
        <v>9.858044164037855</v>
      </c>
      <c r="I49" s="169">
        <v>3</v>
      </c>
      <c r="J49" s="167">
        <f>I49/$D49*100000</f>
        <v>29.574132492113566</v>
      </c>
      <c r="K49" s="169">
        <v>0</v>
      </c>
      <c r="L49" s="167">
        <f>K49/$D49*100000</f>
        <v>0</v>
      </c>
      <c r="M49" s="169">
        <v>0</v>
      </c>
      <c r="N49" s="169">
        <v>0</v>
      </c>
      <c r="O49" s="168"/>
      <c r="P49" s="168"/>
      <c r="Q49" s="167">
        <f>N49/$D49*100000</f>
        <v>0</v>
      </c>
      <c r="R49" s="166">
        <v>79.6</v>
      </c>
      <c r="S49" s="166">
        <v>55.64</v>
      </c>
    </row>
    <row r="50" spans="1:19" ht="18.75" customHeight="1">
      <c r="A50" s="174"/>
      <c r="B50" s="173" t="s">
        <v>165</v>
      </c>
      <c r="C50" s="172"/>
      <c r="D50" s="183">
        <v>2929</v>
      </c>
      <c r="E50" s="169">
        <v>1</v>
      </c>
      <c r="F50" s="170">
        <f>E50/D50*100000</f>
        <v>34.141345168999656</v>
      </c>
      <c r="G50" s="169">
        <v>0</v>
      </c>
      <c r="H50" s="167">
        <f>G50/$D50*100000</f>
        <v>0</v>
      </c>
      <c r="I50" s="169">
        <v>0</v>
      </c>
      <c r="J50" s="167">
        <f>I50/$D50*100000</f>
        <v>0</v>
      </c>
      <c r="K50" s="169">
        <v>0</v>
      </c>
      <c r="L50" s="167">
        <f>K50/$D50*100000</f>
        <v>0</v>
      </c>
      <c r="M50" s="169">
        <v>0</v>
      </c>
      <c r="N50" s="169">
        <v>0</v>
      </c>
      <c r="O50" s="168"/>
      <c r="P50" s="168"/>
      <c r="Q50" s="167">
        <f>N50/$D50*100000</f>
        <v>0</v>
      </c>
      <c r="R50" s="166">
        <v>90</v>
      </c>
      <c r="S50" s="166">
        <v>71.53</v>
      </c>
    </row>
    <row r="51" spans="1:19" ht="18.75" customHeight="1">
      <c r="A51" s="174"/>
      <c r="B51" s="173" t="s">
        <v>164</v>
      </c>
      <c r="C51" s="172"/>
      <c r="D51" s="183">
        <v>14313</v>
      </c>
      <c r="E51" s="169">
        <v>8</v>
      </c>
      <c r="F51" s="170">
        <f>E51/D51*100000</f>
        <v>55.893243904143084</v>
      </c>
      <c r="G51" s="169">
        <v>6</v>
      </c>
      <c r="H51" s="167">
        <f>G51/$D51*100000</f>
        <v>41.919932928107315</v>
      </c>
      <c r="I51" s="169">
        <v>6</v>
      </c>
      <c r="J51" s="167">
        <f>I51/$D51*100000</f>
        <v>41.919932928107315</v>
      </c>
      <c r="K51" s="169">
        <v>5</v>
      </c>
      <c r="L51" s="167">
        <f>K51/$D51*100000</f>
        <v>34.933277440089434</v>
      </c>
      <c r="M51" s="169">
        <v>0</v>
      </c>
      <c r="N51" s="169">
        <v>0</v>
      </c>
      <c r="O51" s="168"/>
      <c r="P51" s="168"/>
      <c r="Q51" s="167">
        <f>N51/$D51*100000</f>
        <v>0</v>
      </c>
      <c r="R51" s="166">
        <v>47.8</v>
      </c>
      <c r="S51" s="166">
        <v>75.86</v>
      </c>
    </row>
    <row r="52" spans="1:19" ht="18.75" customHeight="1">
      <c r="A52" s="237"/>
      <c r="B52" s="236"/>
      <c r="C52" s="235"/>
      <c r="D52" s="185"/>
      <c r="E52" s="169"/>
      <c r="F52" s="57"/>
      <c r="G52" s="169"/>
      <c r="H52" s="167"/>
      <c r="I52" s="169"/>
      <c r="J52" s="167"/>
      <c r="K52" s="169"/>
      <c r="L52" s="167"/>
      <c r="M52" s="169"/>
      <c r="N52" s="169"/>
      <c r="O52" s="57"/>
      <c r="P52" s="57"/>
      <c r="Q52" s="167"/>
      <c r="R52" s="57"/>
      <c r="S52" s="57"/>
    </row>
    <row r="53" spans="1:19" ht="18.75" customHeight="1">
      <c r="A53" s="177" t="s">
        <v>163</v>
      </c>
      <c r="B53" s="177"/>
      <c r="C53" s="176"/>
      <c r="D53" s="184">
        <v>65619</v>
      </c>
      <c r="E53" s="169">
        <f>SUM(E54:E62)</f>
        <v>14</v>
      </c>
      <c r="F53" s="170">
        <f>E53/D53*100000</f>
        <v>21.335283987869367</v>
      </c>
      <c r="G53" s="169">
        <f>SUM(G54:G62)</f>
        <v>5</v>
      </c>
      <c r="H53" s="167">
        <f>G53/$D53*100000</f>
        <v>7.619744281381917</v>
      </c>
      <c r="I53" s="169">
        <f>SUM(I54:I62)</f>
        <v>8</v>
      </c>
      <c r="J53" s="167">
        <f>I53/$D53*100000</f>
        <v>12.191590850211067</v>
      </c>
      <c r="K53" s="169">
        <f>SUM(K54:K62)</f>
        <v>5</v>
      </c>
      <c r="L53" s="167">
        <f>K53/$D53*100000</f>
        <v>7.619744281381917</v>
      </c>
      <c r="M53" s="169">
        <f>SUM(M54:M58)</f>
        <v>1</v>
      </c>
      <c r="N53" s="169">
        <f>SUM(N54:N62)</f>
        <v>0</v>
      </c>
      <c r="O53" s="168">
        <f>SUM(O54:O62)</f>
        <v>0</v>
      </c>
      <c r="P53" s="168">
        <f>SUM(P54:P62)</f>
        <v>0</v>
      </c>
      <c r="Q53" s="167">
        <f>N53/$D53*100000</f>
        <v>0</v>
      </c>
      <c r="R53" s="166">
        <v>67.4</v>
      </c>
      <c r="S53" s="166">
        <v>70.32</v>
      </c>
    </row>
    <row r="54" spans="1:19" ht="18.75" customHeight="1">
      <c r="A54" s="174"/>
      <c r="B54" s="173" t="s">
        <v>162</v>
      </c>
      <c r="C54" s="172"/>
      <c r="D54" s="183">
        <v>17556</v>
      </c>
      <c r="E54" s="169">
        <v>3</v>
      </c>
      <c r="F54" s="170">
        <f>E54/D54*100000</f>
        <v>17.088174982911827</v>
      </c>
      <c r="G54" s="169">
        <v>1</v>
      </c>
      <c r="H54" s="167">
        <f>G54/$D54*100000</f>
        <v>5.6960583276372745</v>
      </c>
      <c r="I54" s="169">
        <v>2</v>
      </c>
      <c r="J54" s="167">
        <f>I54/$D54*100000</f>
        <v>11.392116655274549</v>
      </c>
      <c r="K54" s="169">
        <v>2</v>
      </c>
      <c r="L54" s="167">
        <f>K54/$D54*100000</f>
        <v>11.392116655274549</v>
      </c>
      <c r="M54" s="169">
        <v>0</v>
      </c>
      <c r="N54" s="169">
        <v>0</v>
      </c>
      <c r="O54" s="168"/>
      <c r="P54" s="168"/>
      <c r="Q54" s="167">
        <f>N54/$D54*100000</f>
        <v>0</v>
      </c>
      <c r="R54" s="166">
        <v>49.5</v>
      </c>
      <c r="S54" s="166">
        <v>82</v>
      </c>
    </row>
    <row r="55" spans="1:19" ht="18.75" customHeight="1">
      <c r="A55" s="174"/>
      <c r="B55" s="173" t="s">
        <v>161</v>
      </c>
      <c r="C55" s="172"/>
      <c r="D55" s="183">
        <v>2332</v>
      </c>
      <c r="E55" s="169">
        <v>0</v>
      </c>
      <c r="F55" s="170">
        <f>E55/D55*100000</f>
        <v>0</v>
      </c>
      <c r="G55" s="169">
        <v>0</v>
      </c>
      <c r="H55" s="167">
        <f>G55/$D55*100000</f>
        <v>0</v>
      </c>
      <c r="I55" s="169">
        <v>0</v>
      </c>
      <c r="J55" s="167">
        <f>I55/$D55*100000</f>
        <v>0</v>
      </c>
      <c r="K55" s="169">
        <v>0</v>
      </c>
      <c r="L55" s="167">
        <f>K55/$D55*100000</f>
        <v>0</v>
      </c>
      <c r="M55" s="169">
        <v>0</v>
      </c>
      <c r="N55" s="169">
        <v>0</v>
      </c>
      <c r="O55" s="168"/>
      <c r="P55" s="168"/>
      <c r="Q55" s="167">
        <f>N55/$D55*100000</f>
        <v>0</v>
      </c>
      <c r="R55" s="180" t="s">
        <v>106</v>
      </c>
      <c r="S55" s="166">
        <v>100</v>
      </c>
    </row>
    <row r="56" spans="1:19" ht="18.75" customHeight="1">
      <c r="A56" s="174"/>
      <c r="B56" s="173" t="s">
        <v>160</v>
      </c>
      <c r="C56" s="172"/>
      <c r="D56" s="183">
        <v>14515</v>
      </c>
      <c r="E56" s="169">
        <v>2</v>
      </c>
      <c r="F56" s="170">
        <f>E56/D56*100000</f>
        <v>13.778849466069582</v>
      </c>
      <c r="G56" s="169">
        <v>1</v>
      </c>
      <c r="H56" s="167">
        <f>G56/$D56*100000</f>
        <v>6.889424733034791</v>
      </c>
      <c r="I56" s="169">
        <v>1</v>
      </c>
      <c r="J56" s="167">
        <f>I56/$D56*100000</f>
        <v>6.889424733034791</v>
      </c>
      <c r="K56" s="169">
        <v>1</v>
      </c>
      <c r="L56" s="167">
        <f>K56/$D56*100000</f>
        <v>6.889424733034791</v>
      </c>
      <c r="M56" s="169">
        <v>1</v>
      </c>
      <c r="N56" s="169">
        <v>0</v>
      </c>
      <c r="O56" s="168"/>
      <c r="P56" s="168"/>
      <c r="Q56" s="167">
        <f>N56/$D56*100000</f>
        <v>0</v>
      </c>
      <c r="R56" s="180" t="s">
        <v>106</v>
      </c>
      <c r="S56" s="166">
        <v>87.55</v>
      </c>
    </row>
    <row r="57" spans="1:19" ht="18.75" customHeight="1">
      <c r="A57" s="174"/>
      <c r="B57" s="173" t="s">
        <v>159</v>
      </c>
      <c r="C57" s="172"/>
      <c r="D57" s="183">
        <v>6563</v>
      </c>
      <c r="E57" s="169">
        <v>2</v>
      </c>
      <c r="F57" s="170">
        <f>E57/D57*100000</f>
        <v>30.473868657626085</v>
      </c>
      <c r="G57" s="169">
        <v>0</v>
      </c>
      <c r="H57" s="167">
        <f>G57/$D57*100000</f>
        <v>0</v>
      </c>
      <c r="I57" s="169">
        <v>0</v>
      </c>
      <c r="J57" s="167">
        <f>I57/$D57*100000</f>
        <v>0</v>
      </c>
      <c r="K57" s="169">
        <v>0</v>
      </c>
      <c r="L57" s="167">
        <f>K57/$D57*100000</f>
        <v>0</v>
      </c>
      <c r="M57" s="169">
        <v>0</v>
      </c>
      <c r="N57" s="169">
        <v>0</v>
      </c>
      <c r="O57" s="168"/>
      <c r="P57" s="168"/>
      <c r="Q57" s="167">
        <f>N57/$D57*100000</f>
        <v>0</v>
      </c>
      <c r="R57" s="166">
        <v>54.1</v>
      </c>
      <c r="S57" s="166">
        <v>40.14</v>
      </c>
    </row>
    <row r="58" spans="1:19" ht="18.75" customHeight="1">
      <c r="A58" s="174"/>
      <c r="B58" s="173" t="s">
        <v>158</v>
      </c>
      <c r="C58" s="172"/>
      <c r="D58" s="183">
        <v>10858</v>
      </c>
      <c r="E58" s="169">
        <v>3</v>
      </c>
      <c r="F58" s="170">
        <f>E58/D58*100000</f>
        <v>27.629397679130594</v>
      </c>
      <c r="G58" s="169">
        <v>1</v>
      </c>
      <c r="H58" s="167">
        <f>G58/$D58*100000</f>
        <v>9.209799226376866</v>
      </c>
      <c r="I58" s="169">
        <v>2</v>
      </c>
      <c r="J58" s="167">
        <f>I58/$D58*100000</f>
        <v>18.419598452753732</v>
      </c>
      <c r="K58" s="169">
        <v>1</v>
      </c>
      <c r="L58" s="167">
        <f>K58/$D58*100000</f>
        <v>9.209799226376866</v>
      </c>
      <c r="M58" s="169">
        <v>0</v>
      </c>
      <c r="N58" s="169">
        <v>0</v>
      </c>
      <c r="O58" s="168"/>
      <c r="P58" s="168"/>
      <c r="Q58" s="167">
        <f>N58/$D58*100000</f>
        <v>0</v>
      </c>
      <c r="R58" s="166">
        <v>84.4</v>
      </c>
      <c r="S58" s="166">
        <v>67.09</v>
      </c>
    </row>
    <row r="59" spans="1:19" ht="18.75" customHeight="1">
      <c r="A59" s="174"/>
      <c r="B59" s="173" t="s">
        <v>157</v>
      </c>
      <c r="C59" s="172"/>
      <c r="D59" s="183">
        <v>7602</v>
      </c>
      <c r="E59" s="169">
        <v>3</v>
      </c>
      <c r="F59" s="170">
        <f>E59/D59*100000</f>
        <v>39.46329913180742</v>
      </c>
      <c r="G59" s="169">
        <v>2</v>
      </c>
      <c r="H59" s="167">
        <f>G59/$D59*100000</f>
        <v>26.308866087871614</v>
      </c>
      <c r="I59" s="169">
        <v>3</v>
      </c>
      <c r="J59" s="167">
        <f>I59/$D59*100000</f>
        <v>39.46329913180742</v>
      </c>
      <c r="K59" s="169">
        <v>1</v>
      </c>
      <c r="L59" s="167">
        <f>K59/$D59*100000</f>
        <v>13.154433043935807</v>
      </c>
      <c r="M59" s="169">
        <v>0</v>
      </c>
      <c r="N59" s="169">
        <v>0</v>
      </c>
      <c r="O59" s="168"/>
      <c r="P59" s="168"/>
      <c r="Q59" s="167">
        <f>N59/$D59*100000</f>
        <v>0</v>
      </c>
      <c r="R59" s="166">
        <v>58.9</v>
      </c>
      <c r="S59" s="166">
        <v>70.19</v>
      </c>
    </row>
    <row r="60" spans="1:19" ht="18.75" customHeight="1">
      <c r="A60" s="174"/>
      <c r="B60" s="173" t="s">
        <v>156</v>
      </c>
      <c r="C60" s="172"/>
      <c r="D60" s="183">
        <v>1842</v>
      </c>
      <c r="E60" s="169">
        <v>0</v>
      </c>
      <c r="F60" s="170">
        <f>E60/D60*100000</f>
        <v>0</v>
      </c>
      <c r="G60" s="169">
        <v>0</v>
      </c>
      <c r="H60" s="167">
        <f>G60/$D60*100000</f>
        <v>0</v>
      </c>
      <c r="I60" s="169">
        <v>0</v>
      </c>
      <c r="J60" s="167">
        <f>I60/$D60*100000</f>
        <v>0</v>
      </c>
      <c r="K60" s="169">
        <v>0</v>
      </c>
      <c r="L60" s="167">
        <f>K60/$D60*100000</f>
        <v>0</v>
      </c>
      <c r="M60" s="169">
        <v>0</v>
      </c>
      <c r="N60" s="169">
        <v>0</v>
      </c>
      <c r="O60" s="168"/>
      <c r="P60" s="168"/>
      <c r="Q60" s="167">
        <f>N60/$D60*100000</f>
        <v>0</v>
      </c>
      <c r="R60" s="166">
        <v>86.7</v>
      </c>
      <c r="S60" s="166">
        <v>75.91</v>
      </c>
    </row>
    <row r="61" spans="1:19" ht="18.75" customHeight="1">
      <c r="A61" s="174"/>
      <c r="B61" s="173" t="s">
        <v>155</v>
      </c>
      <c r="C61" s="172"/>
      <c r="D61" s="183">
        <v>4351</v>
      </c>
      <c r="E61" s="169">
        <v>1</v>
      </c>
      <c r="F61" s="170">
        <f>E61/D61*100000</f>
        <v>22.983222247759134</v>
      </c>
      <c r="G61" s="169">
        <v>0</v>
      </c>
      <c r="H61" s="167">
        <f>G61/$D61*100000</f>
        <v>0</v>
      </c>
      <c r="I61" s="169">
        <v>0</v>
      </c>
      <c r="J61" s="167">
        <f>I61/$D61*100000</f>
        <v>0</v>
      </c>
      <c r="K61" s="169">
        <v>0</v>
      </c>
      <c r="L61" s="167">
        <f>K61/$D61*100000</f>
        <v>0</v>
      </c>
      <c r="M61" s="169">
        <v>0</v>
      </c>
      <c r="N61" s="169">
        <v>0</v>
      </c>
      <c r="O61" s="168"/>
      <c r="P61" s="168"/>
      <c r="Q61" s="167">
        <f>N61/$D61*100000</f>
        <v>0</v>
      </c>
      <c r="R61" s="166">
        <v>56.6</v>
      </c>
      <c r="S61" s="166">
        <v>74.57</v>
      </c>
    </row>
    <row r="62" spans="1:19" ht="18.75" customHeight="1">
      <c r="A62" s="165"/>
      <c r="B62" s="164" t="s">
        <v>154</v>
      </c>
      <c r="C62" s="163"/>
      <c r="D62" s="234" t="s">
        <v>106</v>
      </c>
      <c r="E62" s="233" t="s">
        <v>106</v>
      </c>
      <c r="F62" s="233" t="s">
        <v>106</v>
      </c>
      <c r="G62" s="233" t="s">
        <v>106</v>
      </c>
      <c r="H62" s="233" t="s">
        <v>153</v>
      </c>
      <c r="I62" s="233" t="s">
        <v>106</v>
      </c>
      <c r="J62" s="233" t="s">
        <v>106</v>
      </c>
      <c r="K62" s="233" t="s">
        <v>106</v>
      </c>
      <c r="L62" s="233" t="s">
        <v>106</v>
      </c>
      <c r="M62" s="233" t="s">
        <v>109</v>
      </c>
      <c r="N62" s="233" t="s">
        <v>153</v>
      </c>
      <c r="O62" s="233" t="s">
        <v>106</v>
      </c>
      <c r="P62" s="233" t="s">
        <v>153</v>
      </c>
      <c r="Q62" s="233" t="s">
        <v>106</v>
      </c>
      <c r="R62" s="157">
        <v>100</v>
      </c>
      <c r="S62" s="233" t="s">
        <v>106</v>
      </c>
    </row>
    <row r="63" spans="1:19" ht="13.5" customHeight="1">
      <c r="A63" s="67"/>
      <c r="B63" s="173"/>
      <c r="C63" s="174"/>
      <c r="D63" s="174"/>
      <c r="E63" s="168"/>
      <c r="F63" s="170"/>
      <c r="G63" s="170"/>
      <c r="H63" s="230"/>
      <c r="I63" s="232"/>
      <c r="J63" s="230"/>
      <c r="K63" s="232"/>
      <c r="L63" s="230"/>
      <c r="M63" s="232"/>
      <c r="N63" s="232"/>
      <c r="O63" s="231"/>
      <c r="P63" s="231"/>
      <c r="Q63" s="230"/>
      <c r="R63" s="166"/>
      <c r="S63" s="166"/>
    </row>
    <row r="64" spans="1:19" ht="13.5" customHeight="1" thickBot="1">
      <c r="A64" s="117"/>
      <c r="B64" s="117"/>
      <c r="C64" s="117"/>
      <c r="D64" s="117"/>
      <c r="E64" s="6"/>
      <c r="F64" s="6"/>
      <c r="G64" s="6"/>
      <c r="H64" s="228"/>
      <c r="I64" s="229"/>
      <c r="J64" s="228"/>
      <c r="K64" s="229"/>
      <c r="L64" s="228"/>
      <c r="M64" s="229"/>
      <c r="N64" s="229"/>
      <c r="O64" s="6"/>
      <c r="P64" s="6"/>
      <c r="Q64" s="228"/>
      <c r="R64" s="66" t="s">
        <v>152</v>
      </c>
      <c r="S64" s="117"/>
    </row>
    <row r="65" spans="1:18" ht="13.5" customHeight="1" thickTop="1">
      <c r="A65" s="209"/>
      <c r="B65" s="209"/>
      <c r="C65" s="208"/>
      <c r="D65" s="220"/>
      <c r="E65" s="227" t="s">
        <v>151</v>
      </c>
      <c r="F65" s="206"/>
      <c r="G65" s="226" t="s">
        <v>150</v>
      </c>
      <c r="H65" s="218"/>
      <c r="I65" s="225" t="s">
        <v>149</v>
      </c>
      <c r="J65" s="218"/>
      <c r="K65" s="225" t="s">
        <v>148</v>
      </c>
      <c r="L65" s="221"/>
      <c r="M65" s="224" t="s">
        <v>147</v>
      </c>
      <c r="N65" s="223" t="s">
        <v>146</v>
      </c>
      <c r="O65" s="222"/>
      <c r="P65" s="222"/>
      <c r="Q65" s="217"/>
      <c r="R65" s="57"/>
    </row>
    <row r="66" spans="1:19" ht="13.5" customHeight="1">
      <c r="A66" s="209"/>
      <c r="B66" s="209"/>
      <c r="C66" s="208"/>
      <c r="D66" s="220"/>
      <c r="E66" s="212"/>
      <c r="F66" s="206"/>
      <c r="G66" s="206"/>
      <c r="H66" s="218"/>
      <c r="I66" s="205" t="s">
        <v>145</v>
      </c>
      <c r="J66" s="218"/>
      <c r="K66" s="205"/>
      <c r="L66" s="221"/>
      <c r="M66" s="203"/>
      <c r="N66" s="202"/>
      <c r="O66" s="201"/>
      <c r="P66" s="201"/>
      <c r="Q66" s="217"/>
      <c r="R66" s="59" t="s">
        <v>144</v>
      </c>
      <c r="S66" s="59"/>
    </row>
    <row r="67" spans="1:18" ht="13.5" customHeight="1">
      <c r="A67" s="209"/>
      <c r="B67" s="209"/>
      <c r="C67" s="208"/>
      <c r="D67" s="220"/>
      <c r="E67" s="212"/>
      <c r="F67" s="206" t="s">
        <v>143</v>
      </c>
      <c r="G67" s="206"/>
      <c r="H67" s="218" t="s">
        <v>142</v>
      </c>
      <c r="I67" s="205"/>
      <c r="J67" s="218" t="s">
        <v>141</v>
      </c>
      <c r="K67" s="205"/>
      <c r="L67" s="218" t="s">
        <v>140</v>
      </c>
      <c r="M67" s="203"/>
      <c r="N67" s="202"/>
      <c r="O67" s="201"/>
      <c r="P67" s="201"/>
      <c r="Q67" s="217" t="s">
        <v>139</v>
      </c>
      <c r="R67" s="57"/>
    </row>
    <row r="68" spans="1:19" ht="13.5" customHeight="1">
      <c r="A68" s="209"/>
      <c r="B68" s="209"/>
      <c r="C68" s="208"/>
      <c r="D68" s="219" t="s">
        <v>138</v>
      </c>
      <c r="E68" s="212"/>
      <c r="F68" s="206"/>
      <c r="G68" s="206"/>
      <c r="H68" s="218"/>
      <c r="I68" s="205"/>
      <c r="J68" s="218" t="s">
        <v>137</v>
      </c>
      <c r="K68" s="205"/>
      <c r="L68" s="218" t="s">
        <v>136</v>
      </c>
      <c r="M68" s="203"/>
      <c r="N68" s="202"/>
      <c r="O68" s="201"/>
      <c r="P68" s="201"/>
      <c r="Q68" s="217"/>
      <c r="R68" s="59" t="s">
        <v>135</v>
      </c>
      <c r="S68" s="59"/>
    </row>
    <row r="69" spans="1:19" ht="13.5" customHeight="1">
      <c r="A69" s="209"/>
      <c r="B69" s="209"/>
      <c r="C69" s="208"/>
      <c r="D69" s="216"/>
      <c r="E69" s="212"/>
      <c r="F69" s="211"/>
      <c r="G69" s="206"/>
      <c r="H69" s="204"/>
      <c r="I69" s="205"/>
      <c r="J69" s="204"/>
      <c r="K69" s="205"/>
      <c r="L69" s="215"/>
      <c r="M69" s="203"/>
      <c r="N69" s="202"/>
      <c r="O69" s="201"/>
      <c r="P69" s="201"/>
      <c r="Q69" s="214"/>
      <c r="R69" s="57"/>
      <c r="S69" s="57"/>
    </row>
    <row r="70" spans="1:19" ht="16.5" customHeight="1">
      <c r="A70" s="209"/>
      <c r="B70" s="209"/>
      <c r="C70" s="208"/>
      <c r="D70" s="213" t="s">
        <v>134</v>
      </c>
      <c r="E70" s="212"/>
      <c r="F70" s="211"/>
      <c r="G70" s="206"/>
      <c r="H70" s="204"/>
      <c r="I70" s="205" t="s">
        <v>133</v>
      </c>
      <c r="J70" s="204"/>
      <c r="K70" s="205"/>
      <c r="L70" s="210"/>
      <c r="M70" s="203"/>
      <c r="N70" s="202"/>
      <c r="O70" s="201"/>
      <c r="P70" s="201"/>
      <c r="Q70" s="200"/>
      <c r="R70" s="112" t="s">
        <v>131</v>
      </c>
      <c r="S70" s="199" t="s">
        <v>132</v>
      </c>
    </row>
    <row r="71" spans="1:19" ht="16.5" customHeight="1">
      <c r="A71" s="209"/>
      <c r="B71" s="209"/>
      <c r="C71" s="208"/>
      <c r="D71" s="207"/>
      <c r="E71" s="206"/>
      <c r="F71" s="109" t="s">
        <v>129</v>
      </c>
      <c r="G71" s="206"/>
      <c r="H71" s="204" t="s">
        <v>129</v>
      </c>
      <c r="I71" s="205"/>
      <c r="J71" s="204" t="s">
        <v>129</v>
      </c>
      <c r="K71" s="205"/>
      <c r="L71" s="204" t="s">
        <v>130</v>
      </c>
      <c r="M71" s="203"/>
      <c r="N71" s="202"/>
      <c r="O71" s="201"/>
      <c r="P71" s="201"/>
      <c r="Q71" s="200" t="s">
        <v>130</v>
      </c>
      <c r="R71" s="112" t="s">
        <v>128</v>
      </c>
      <c r="S71" s="199" t="s">
        <v>127</v>
      </c>
    </row>
    <row r="72" spans="1:19" ht="16.5" customHeight="1">
      <c r="A72" s="198"/>
      <c r="B72" s="198"/>
      <c r="C72" s="24"/>
      <c r="D72" s="197"/>
      <c r="E72" s="196"/>
      <c r="F72" s="104" t="s">
        <v>126</v>
      </c>
      <c r="G72" s="196"/>
      <c r="H72" s="194" t="s">
        <v>126</v>
      </c>
      <c r="I72" s="195"/>
      <c r="J72" s="194" t="s">
        <v>126</v>
      </c>
      <c r="K72" s="195"/>
      <c r="L72" s="194" t="s">
        <v>126</v>
      </c>
      <c r="M72" s="193"/>
      <c r="N72" s="192"/>
      <c r="O72" s="191"/>
      <c r="P72" s="191"/>
      <c r="Q72" s="190" t="s">
        <v>126</v>
      </c>
      <c r="R72" s="189" t="s">
        <v>125</v>
      </c>
      <c r="S72" s="188" t="s">
        <v>125</v>
      </c>
    </row>
    <row r="73" spans="1:19" ht="18.75" customHeight="1">
      <c r="A73" s="177" t="s">
        <v>124</v>
      </c>
      <c r="B73" s="177"/>
      <c r="C73" s="176"/>
      <c r="D73" s="175">
        <v>93927</v>
      </c>
      <c r="E73" s="169">
        <f>SUM(E74:E78)</f>
        <v>30</v>
      </c>
      <c r="F73" s="170">
        <f>E73/D73*100000</f>
        <v>31.939697850458334</v>
      </c>
      <c r="G73" s="169">
        <f>SUM(G74:G78)</f>
        <v>6</v>
      </c>
      <c r="H73" s="167">
        <f>G73/$D73*100000</f>
        <v>6.3879395700916675</v>
      </c>
      <c r="I73" s="169">
        <f>SUM(I74:I78)</f>
        <v>11</v>
      </c>
      <c r="J73" s="167">
        <f>I73/$D73*100000</f>
        <v>11.711222545168056</v>
      </c>
      <c r="K73" s="169">
        <f>SUM(K74:K78)</f>
        <v>6</v>
      </c>
      <c r="L73" s="167">
        <f>K73/$D73*100000</f>
        <v>6.3879395700916675</v>
      </c>
      <c r="M73" s="169">
        <f>SUM(M74:M78)</f>
        <v>0</v>
      </c>
      <c r="N73" s="169">
        <f>SUM(N74:N78)</f>
        <v>1</v>
      </c>
      <c r="O73" s="168">
        <f>SUM(O74:O77)</f>
        <v>0</v>
      </c>
      <c r="P73" s="168">
        <f>SUM(P74:P77)</f>
        <v>0</v>
      </c>
      <c r="Q73" s="167">
        <f>N73/$D73*100000</f>
        <v>1.0646565950152778</v>
      </c>
      <c r="R73" s="166">
        <v>76.4</v>
      </c>
      <c r="S73" s="166">
        <v>63.49</v>
      </c>
    </row>
    <row r="74" spans="1:19" ht="18.75" customHeight="1">
      <c r="A74" s="174"/>
      <c r="B74" s="173" t="s">
        <v>123</v>
      </c>
      <c r="C74" s="172"/>
      <c r="D74" s="171">
        <v>53177</v>
      </c>
      <c r="E74" s="169">
        <v>14</v>
      </c>
      <c r="F74" s="170">
        <f>E74/D74*100000</f>
        <v>26.327171521522466</v>
      </c>
      <c r="G74" s="169">
        <v>4</v>
      </c>
      <c r="H74" s="167">
        <f>G74/$D74*100000</f>
        <v>7.522049006149274</v>
      </c>
      <c r="I74" s="169">
        <v>6</v>
      </c>
      <c r="J74" s="167">
        <f>I74/$D74*100000</f>
        <v>11.283073509223913</v>
      </c>
      <c r="K74" s="169">
        <v>3</v>
      </c>
      <c r="L74" s="167">
        <f>K74/$D74*100000</f>
        <v>5.641536754611956</v>
      </c>
      <c r="M74" s="169">
        <v>0</v>
      </c>
      <c r="N74" s="169">
        <v>1</v>
      </c>
      <c r="O74" s="168">
        <v>0</v>
      </c>
      <c r="P74" s="168">
        <v>0</v>
      </c>
      <c r="Q74" s="167">
        <f>N74/$D74*100000</f>
        <v>1.8805122515373185</v>
      </c>
      <c r="R74" s="166">
        <v>76.1</v>
      </c>
      <c r="S74" s="166">
        <v>60.6</v>
      </c>
    </row>
    <row r="75" spans="1:19" ht="18.75" customHeight="1">
      <c r="A75" s="174"/>
      <c r="B75" s="173" t="s">
        <v>122</v>
      </c>
      <c r="C75" s="172"/>
      <c r="D75" s="171">
        <v>5478</v>
      </c>
      <c r="E75" s="169">
        <v>2</v>
      </c>
      <c r="F75" s="170">
        <f>E75/D75*100000</f>
        <v>36.50967506389193</v>
      </c>
      <c r="G75" s="169">
        <v>0</v>
      </c>
      <c r="H75" s="167">
        <f>G75/$D75*100000</f>
        <v>0</v>
      </c>
      <c r="I75" s="169">
        <v>1</v>
      </c>
      <c r="J75" s="167">
        <f>I75/$D75*100000</f>
        <v>18.254837531945967</v>
      </c>
      <c r="K75" s="169">
        <v>1</v>
      </c>
      <c r="L75" s="167">
        <f>K75/$D75*100000</f>
        <v>18.254837531945967</v>
      </c>
      <c r="M75" s="169">
        <v>0</v>
      </c>
      <c r="N75" s="169">
        <v>0</v>
      </c>
      <c r="O75" s="168"/>
      <c r="P75" s="168"/>
      <c r="Q75" s="167">
        <f>N75/$D75*100000</f>
        <v>0</v>
      </c>
      <c r="R75" s="166">
        <v>72.3</v>
      </c>
      <c r="S75" s="166">
        <v>72.63</v>
      </c>
    </row>
    <row r="76" spans="1:19" ht="18.75" customHeight="1">
      <c r="A76" s="174"/>
      <c r="B76" s="173" t="s">
        <v>121</v>
      </c>
      <c r="C76" s="172"/>
      <c r="D76" s="171">
        <v>4179</v>
      </c>
      <c r="E76" s="169">
        <v>0</v>
      </c>
      <c r="F76" s="170">
        <f>E76/D76*100000</f>
        <v>0</v>
      </c>
      <c r="G76" s="169">
        <v>0</v>
      </c>
      <c r="H76" s="167">
        <f>G76/$D76*100000</f>
        <v>0</v>
      </c>
      <c r="I76" s="169">
        <v>0</v>
      </c>
      <c r="J76" s="167">
        <f>I76/$D76*100000</f>
        <v>0</v>
      </c>
      <c r="K76" s="169">
        <v>0</v>
      </c>
      <c r="L76" s="167">
        <f>K76/$D76*100000</f>
        <v>0</v>
      </c>
      <c r="M76" s="169">
        <v>0</v>
      </c>
      <c r="N76" s="169">
        <v>0</v>
      </c>
      <c r="O76" s="168"/>
      <c r="P76" s="168"/>
      <c r="Q76" s="167">
        <f>N76/$D76*100000</f>
        <v>0</v>
      </c>
      <c r="R76" s="166">
        <v>100</v>
      </c>
      <c r="S76" s="166">
        <v>88.46</v>
      </c>
    </row>
    <row r="77" spans="1:19" ht="18.75" customHeight="1">
      <c r="A77" s="174"/>
      <c r="B77" s="173" t="s">
        <v>120</v>
      </c>
      <c r="C77" s="172"/>
      <c r="D77" s="171">
        <v>7783</v>
      </c>
      <c r="E77" s="169">
        <v>3</v>
      </c>
      <c r="F77" s="170">
        <f>E77/D77*100000</f>
        <v>38.54554798920724</v>
      </c>
      <c r="G77" s="169">
        <v>1</v>
      </c>
      <c r="H77" s="167">
        <f>G77/$D77*100000</f>
        <v>12.848515996402416</v>
      </c>
      <c r="I77" s="169">
        <v>2</v>
      </c>
      <c r="J77" s="167">
        <f>I77/$D77*100000</f>
        <v>25.69703199280483</v>
      </c>
      <c r="K77" s="169">
        <v>1</v>
      </c>
      <c r="L77" s="167">
        <f>K77/$D77*100000</f>
        <v>12.848515996402416</v>
      </c>
      <c r="M77" s="169">
        <v>0</v>
      </c>
      <c r="N77" s="169">
        <v>0</v>
      </c>
      <c r="O77" s="168"/>
      <c r="P77" s="168"/>
      <c r="Q77" s="167">
        <f>N77/$D77*100000</f>
        <v>0</v>
      </c>
      <c r="R77" s="166">
        <v>70.4</v>
      </c>
      <c r="S77" s="166">
        <v>67.17</v>
      </c>
    </row>
    <row r="78" spans="1:19" ht="18.75" customHeight="1">
      <c r="A78" s="174"/>
      <c r="B78" s="173" t="s">
        <v>119</v>
      </c>
      <c r="C78" s="172"/>
      <c r="D78" s="182">
        <v>23310</v>
      </c>
      <c r="E78" s="178">
        <v>11</v>
      </c>
      <c r="F78" s="170">
        <f>E78/D78*100000</f>
        <v>47.19004719004719</v>
      </c>
      <c r="G78" s="178">
        <v>1</v>
      </c>
      <c r="H78" s="167">
        <f>G78/$D78*100000</f>
        <v>4.29000429000429</v>
      </c>
      <c r="I78" s="178">
        <v>2</v>
      </c>
      <c r="J78" s="167">
        <f>I78/$D78*100000</f>
        <v>8.58000858000858</v>
      </c>
      <c r="K78" s="178">
        <v>1</v>
      </c>
      <c r="L78" s="167">
        <f>K78/$D78*100000</f>
        <v>4.29000429000429</v>
      </c>
      <c r="M78" s="178">
        <v>0</v>
      </c>
      <c r="N78" s="178">
        <v>0</v>
      </c>
      <c r="O78" s="168"/>
      <c r="P78" s="168"/>
      <c r="Q78" s="167">
        <f>N78/$D78*100000</f>
        <v>0</v>
      </c>
      <c r="R78" s="60">
        <v>77.2</v>
      </c>
      <c r="S78" s="180" t="s">
        <v>106</v>
      </c>
    </row>
    <row r="79" spans="1:19" ht="18.75" customHeight="1">
      <c r="A79" s="187"/>
      <c r="B79" s="187"/>
      <c r="C79" s="186"/>
      <c r="D79" s="185"/>
      <c r="E79" s="169"/>
      <c r="F79" s="57"/>
      <c r="G79" s="169"/>
      <c r="H79" s="167"/>
      <c r="I79" s="169"/>
      <c r="J79" s="167"/>
      <c r="K79" s="169"/>
      <c r="L79" s="167"/>
      <c r="M79" s="169"/>
      <c r="N79" s="169"/>
      <c r="O79" s="57"/>
      <c r="P79" s="57"/>
      <c r="Q79" s="167"/>
      <c r="R79" s="57"/>
      <c r="S79" s="57"/>
    </row>
    <row r="80" spans="1:19" ht="18.75" customHeight="1">
      <c r="A80" s="177" t="s">
        <v>118</v>
      </c>
      <c r="B80" s="177"/>
      <c r="C80" s="176"/>
      <c r="D80" s="184">
        <v>240615</v>
      </c>
      <c r="E80" s="169">
        <f>SUM(E81:E82)</f>
        <v>84</v>
      </c>
      <c r="F80" s="170">
        <f>E80/D80*100000</f>
        <v>34.91054173679945</v>
      </c>
      <c r="G80" s="169">
        <f>SUM(G81:G82)</f>
        <v>41</v>
      </c>
      <c r="H80" s="167">
        <f>G80/$D80*100000</f>
        <v>17.039669181056876</v>
      </c>
      <c r="I80" s="169">
        <f>SUM(I81:I82)</f>
        <v>39</v>
      </c>
      <c r="J80" s="167">
        <f>I80/$D80*100000</f>
        <v>16.208465806371173</v>
      </c>
      <c r="K80" s="169">
        <f>SUM(K81:K82)</f>
        <v>13</v>
      </c>
      <c r="L80" s="167">
        <f>K80/$D80*100000</f>
        <v>5.402821935457058</v>
      </c>
      <c r="M80" s="169">
        <f>SUM(M81:M82)</f>
        <v>3</v>
      </c>
      <c r="N80" s="169">
        <f>SUM(N81:N82)</f>
        <v>5</v>
      </c>
      <c r="O80" s="168">
        <f>SUM(O81:O82)</f>
        <v>2</v>
      </c>
      <c r="P80" s="168">
        <f>SUM(P81:P82)</f>
        <v>0</v>
      </c>
      <c r="Q80" s="167">
        <f>N80/$D80*100000</f>
        <v>2.0780084367142533</v>
      </c>
      <c r="R80" s="166">
        <v>60.7</v>
      </c>
      <c r="S80" s="166">
        <v>48.02</v>
      </c>
    </row>
    <row r="81" spans="1:19" ht="18.75" customHeight="1">
      <c r="A81" s="174"/>
      <c r="B81" s="173" t="s">
        <v>117</v>
      </c>
      <c r="C81" s="172"/>
      <c r="D81" s="183">
        <v>202447</v>
      </c>
      <c r="E81" s="169">
        <v>71</v>
      </c>
      <c r="F81" s="170">
        <f>E81/D81*100000</f>
        <v>35.07090744738129</v>
      </c>
      <c r="G81" s="169">
        <v>38</v>
      </c>
      <c r="H81" s="167">
        <f>G81/$D81*100000</f>
        <v>18.7703448309928</v>
      </c>
      <c r="I81" s="169">
        <v>35</v>
      </c>
      <c r="J81" s="167">
        <f>I81/$D81*100000</f>
        <v>17.288475502230213</v>
      </c>
      <c r="K81" s="169">
        <v>12</v>
      </c>
      <c r="L81" s="167">
        <f>K81/$D81*100000</f>
        <v>5.927477315050359</v>
      </c>
      <c r="M81" s="169">
        <v>3</v>
      </c>
      <c r="N81" s="169">
        <v>4</v>
      </c>
      <c r="O81" s="168">
        <v>1</v>
      </c>
      <c r="P81" s="168">
        <v>0</v>
      </c>
      <c r="Q81" s="167">
        <f>N81/$D81*100000</f>
        <v>1.9758257716834529</v>
      </c>
      <c r="R81" s="166">
        <v>61</v>
      </c>
      <c r="S81" s="166">
        <v>46.7</v>
      </c>
    </row>
    <row r="82" spans="1:19" ht="18.75" customHeight="1">
      <c r="A82" s="174"/>
      <c r="B82" s="173" t="s">
        <v>116</v>
      </c>
      <c r="C82" s="172"/>
      <c r="D82" s="183">
        <v>38168</v>
      </c>
      <c r="E82" s="169">
        <v>13</v>
      </c>
      <c r="F82" s="170">
        <f>E82/D82*100000</f>
        <v>34.05994550408719</v>
      </c>
      <c r="G82" s="169">
        <v>3</v>
      </c>
      <c r="H82" s="167">
        <f>G82/$D82*100000</f>
        <v>7.8599874240201215</v>
      </c>
      <c r="I82" s="169">
        <v>4</v>
      </c>
      <c r="J82" s="167">
        <f>I82/$D82*100000</f>
        <v>10.479983232026829</v>
      </c>
      <c r="K82" s="169">
        <v>1</v>
      </c>
      <c r="L82" s="167">
        <f>K82/$D82*100000</f>
        <v>2.619995808006707</v>
      </c>
      <c r="M82" s="169">
        <v>0</v>
      </c>
      <c r="N82" s="169">
        <v>1</v>
      </c>
      <c r="O82" s="168">
        <v>1</v>
      </c>
      <c r="P82" s="168"/>
      <c r="Q82" s="167">
        <f>N82/$D82*100000</f>
        <v>2.619995808006707</v>
      </c>
      <c r="R82" s="166">
        <v>58.1</v>
      </c>
      <c r="S82" s="166">
        <v>66.22</v>
      </c>
    </row>
    <row r="83" spans="1:17" ht="18.75" customHeight="1">
      <c r="A83" s="174"/>
      <c r="B83" s="173"/>
      <c r="C83" s="172"/>
      <c r="D83" s="182"/>
      <c r="E83" s="178"/>
      <c r="F83" s="170"/>
      <c r="G83" s="178"/>
      <c r="H83" s="167"/>
      <c r="I83" s="178"/>
      <c r="J83" s="167"/>
      <c r="K83" s="178"/>
      <c r="L83" s="167"/>
      <c r="M83" s="178"/>
      <c r="N83" s="178"/>
      <c r="O83" s="168"/>
      <c r="P83" s="168"/>
      <c r="Q83" s="167"/>
    </row>
    <row r="84" spans="1:19" ht="18.75" customHeight="1">
      <c r="A84" s="177" t="s">
        <v>115</v>
      </c>
      <c r="B84" s="177"/>
      <c r="C84" s="176"/>
      <c r="D84" s="175">
        <v>180152</v>
      </c>
      <c r="E84" s="169">
        <f>SUM(E85:E88)</f>
        <v>76</v>
      </c>
      <c r="F84" s="170">
        <f>E84/D84*100000</f>
        <v>42.186597983924685</v>
      </c>
      <c r="G84" s="169">
        <f>SUM(G85:G88)</f>
        <v>29</v>
      </c>
      <c r="H84" s="167">
        <f>G84/$D84*100000</f>
        <v>16.097517651760736</v>
      </c>
      <c r="I84" s="169">
        <f>SUM(I85:I88)</f>
        <v>34</v>
      </c>
      <c r="J84" s="167">
        <f>I84/$D84*100000</f>
        <v>18.872951729650516</v>
      </c>
      <c r="K84" s="169">
        <f>SUM(K85:K88)</f>
        <v>13</v>
      </c>
      <c r="L84" s="167">
        <f>K84/$D84*100000</f>
        <v>7.216128602513432</v>
      </c>
      <c r="M84" s="169">
        <f>SUM(M85:M88)</f>
        <v>0</v>
      </c>
      <c r="N84" s="169">
        <f>SUM(N85:N88)</f>
        <v>2</v>
      </c>
      <c r="O84" s="168">
        <f>SUM(O85:O88)</f>
        <v>4</v>
      </c>
      <c r="P84" s="168">
        <f>SUM(P85:P88)</f>
        <v>0</v>
      </c>
      <c r="Q84" s="167">
        <f>N84/$D84*100000</f>
        <v>1.1101736311559127</v>
      </c>
      <c r="R84" s="166">
        <v>32.9</v>
      </c>
      <c r="S84" s="166">
        <v>27.2</v>
      </c>
    </row>
    <row r="85" spans="1:19" ht="18.75" customHeight="1">
      <c r="A85" s="174"/>
      <c r="B85" s="173" t="s">
        <v>114</v>
      </c>
      <c r="C85" s="172"/>
      <c r="D85" s="171">
        <v>128037</v>
      </c>
      <c r="E85" s="169">
        <v>54</v>
      </c>
      <c r="F85" s="170">
        <f>E85/D85*100000</f>
        <v>42.17530869982895</v>
      </c>
      <c r="G85" s="169">
        <v>16</v>
      </c>
      <c r="H85" s="167">
        <f>G85/$D85*100000</f>
        <v>12.496387762912281</v>
      </c>
      <c r="I85" s="169">
        <v>23</v>
      </c>
      <c r="J85" s="167">
        <v>23</v>
      </c>
      <c r="K85" s="169">
        <v>10</v>
      </c>
      <c r="L85" s="167">
        <f>K85/$D85*100000</f>
        <v>7.810242351820177</v>
      </c>
      <c r="M85" s="169">
        <v>0</v>
      </c>
      <c r="N85" s="169">
        <v>1</v>
      </c>
      <c r="O85" s="168">
        <v>3</v>
      </c>
      <c r="P85" s="168">
        <v>0</v>
      </c>
      <c r="Q85" s="167">
        <f>N85/$D85*100000</f>
        <v>0.7810242351820176</v>
      </c>
      <c r="R85" s="166">
        <v>22.6</v>
      </c>
      <c r="S85" s="166">
        <v>15.2</v>
      </c>
    </row>
    <row r="86" spans="1:19" ht="18.75" customHeight="1">
      <c r="A86" s="174"/>
      <c r="B86" s="173" t="s">
        <v>113</v>
      </c>
      <c r="C86" s="172"/>
      <c r="D86" s="171">
        <v>2948</v>
      </c>
      <c r="E86" s="169">
        <v>3</v>
      </c>
      <c r="F86" s="170">
        <f>E86/D86*100000</f>
        <v>101.76390773405699</v>
      </c>
      <c r="G86" s="169">
        <v>2</v>
      </c>
      <c r="H86" s="167">
        <f>G86/$D86*100000</f>
        <v>67.84260515603799</v>
      </c>
      <c r="I86" s="169">
        <v>1</v>
      </c>
      <c r="J86" s="167">
        <v>1</v>
      </c>
      <c r="K86" s="169">
        <v>1</v>
      </c>
      <c r="L86" s="167">
        <f>K86/$D86*100000</f>
        <v>33.921302578018995</v>
      </c>
      <c r="M86" s="169">
        <v>0</v>
      </c>
      <c r="N86" s="169">
        <v>0</v>
      </c>
      <c r="O86" s="168"/>
      <c r="P86" s="168"/>
      <c r="Q86" s="167">
        <f>N86/$D86*100000</f>
        <v>0</v>
      </c>
      <c r="R86" s="180" t="s">
        <v>106</v>
      </c>
      <c r="S86" s="166">
        <v>86.61</v>
      </c>
    </row>
    <row r="87" spans="1:19" ht="18.75" customHeight="1">
      <c r="A87" s="174"/>
      <c r="B87" s="173" t="s">
        <v>112</v>
      </c>
      <c r="C87" s="172"/>
      <c r="D87" s="171">
        <v>27740</v>
      </c>
      <c r="E87" s="169">
        <v>9</v>
      </c>
      <c r="F87" s="170">
        <f>E87/D87*100000</f>
        <v>32.44412400865177</v>
      </c>
      <c r="G87" s="169">
        <v>4</v>
      </c>
      <c r="H87" s="167">
        <f>G87/$D87*100000</f>
        <v>14.419610670511897</v>
      </c>
      <c r="I87" s="169">
        <v>5</v>
      </c>
      <c r="J87" s="167">
        <v>5</v>
      </c>
      <c r="K87" s="169">
        <v>0</v>
      </c>
      <c r="L87" s="167">
        <f>K87/$D87*100000</f>
        <v>0</v>
      </c>
      <c r="M87" s="169">
        <v>0</v>
      </c>
      <c r="N87" s="169">
        <v>0</v>
      </c>
      <c r="O87" s="168"/>
      <c r="P87" s="168"/>
      <c r="Q87" s="167">
        <f>N87/$D87*100000</f>
        <v>0</v>
      </c>
      <c r="R87" s="180" t="s">
        <v>106</v>
      </c>
      <c r="S87" s="166">
        <v>74.14</v>
      </c>
    </row>
    <row r="88" spans="1:19" ht="18.75" customHeight="1">
      <c r="A88" s="174"/>
      <c r="B88" s="173" t="s">
        <v>111</v>
      </c>
      <c r="C88" s="172"/>
      <c r="D88" s="171">
        <v>21427</v>
      </c>
      <c r="E88" s="169">
        <v>10</v>
      </c>
      <c r="F88" s="170">
        <f>E88/D88*100000</f>
        <v>46.67008913987026</v>
      </c>
      <c r="G88" s="169">
        <v>7</v>
      </c>
      <c r="H88" s="167">
        <f>G88/$D88*100000</f>
        <v>32.66906239790918</v>
      </c>
      <c r="I88" s="169">
        <v>5</v>
      </c>
      <c r="J88" s="167">
        <v>5</v>
      </c>
      <c r="K88" s="169">
        <v>2</v>
      </c>
      <c r="L88" s="167">
        <f>K88/$D88*100000</f>
        <v>9.334017827974051</v>
      </c>
      <c r="M88" s="169">
        <v>0</v>
      </c>
      <c r="N88" s="169">
        <v>1</v>
      </c>
      <c r="O88" s="168">
        <v>1</v>
      </c>
      <c r="P88" s="168"/>
      <c r="Q88" s="167">
        <f>N88/$D88*100000</f>
        <v>4.667008913987026</v>
      </c>
      <c r="R88" s="180" t="s">
        <v>106</v>
      </c>
      <c r="S88" s="166">
        <v>54.93</v>
      </c>
    </row>
    <row r="89" spans="1:19" ht="18.75" customHeight="1">
      <c r="A89" s="174"/>
      <c r="B89" s="173" t="s">
        <v>110</v>
      </c>
      <c r="C89" s="172"/>
      <c r="D89" s="181" t="s">
        <v>106</v>
      </c>
      <c r="E89" s="180" t="s">
        <v>106</v>
      </c>
      <c r="F89" s="180" t="s">
        <v>109</v>
      </c>
      <c r="G89" s="180" t="s">
        <v>106</v>
      </c>
      <c r="H89" s="180" t="s">
        <v>106</v>
      </c>
      <c r="I89" s="180" t="s">
        <v>106</v>
      </c>
      <c r="J89" s="180" t="s">
        <v>106</v>
      </c>
      <c r="K89" s="180" t="s">
        <v>106</v>
      </c>
      <c r="L89" s="180" t="s">
        <v>108</v>
      </c>
      <c r="M89" s="180" t="s">
        <v>106</v>
      </c>
      <c r="N89" s="180" t="s">
        <v>107</v>
      </c>
      <c r="O89" s="180" t="s">
        <v>106</v>
      </c>
      <c r="P89" s="180" t="s">
        <v>106</v>
      </c>
      <c r="Q89" s="180" t="s">
        <v>107</v>
      </c>
      <c r="R89" s="166">
        <v>82.5</v>
      </c>
      <c r="S89" s="180" t="s">
        <v>106</v>
      </c>
    </row>
    <row r="90" spans="1:17" ht="18.75" customHeight="1">
      <c r="A90" s="174"/>
      <c r="B90" s="173"/>
      <c r="C90" s="172"/>
      <c r="D90" s="179"/>
      <c r="E90" s="178"/>
      <c r="G90" s="178"/>
      <c r="I90" s="178"/>
      <c r="K90" s="178"/>
      <c r="L90" s="167"/>
      <c r="M90" s="178"/>
      <c r="N90" s="178"/>
      <c r="O90" s="60"/>
      <c r="P90" s="60"/>
      <c r="Q90" s="167"/>
    </row>
    <row r="91" spans="1:19" ht="18.75" customHeight="1">
      <c r="A91" s="177" t="s">
        <v>105</v>
      </c>
      <c r="B91" s="177"/>
      <c r="C91" s="176"/>
      <c r="D91" s="175">
        <v>213299</v>
      </c>
      <c r="E91" s="169">
        <f>SUM(E92:E92)</f>
        <v>70</v>
      </c>
      <c r="F91" s="170">
        <f>E91/D91*100000</f>
        <v>32.81778161172814</v>
      </c>
      <c r="G91" s="169">
        <f>SUM(G92:G92)</f>
        <v>43</v>
      </c>
      <c r="H91" s="167">
        <f>G91/$D91*100000</f>
        <v>20.159494418633</v>
      </c>
      <c r="I91" s="169">
        <f>SUM(I92:I92)</f>
        <v>41</v>
      </c>
      <c r="J91" s="167">
        <f>I91/$D91*100000</f>
        <v>19.221843515440767</v>
      </c>
      <c r="K91" s="169">
        <f>SUM(K92:K92)</f>
        <v>15</v>
      </c>
      <c r="L91" s="167">
        <f>K91/$D91*100000</f>
        <v>7.032381773941744</v>
      </c>
      <c r="M91" s="169">
        <f>SUM(M92:M92)</f>
        <v>2</v>
      </c>
      <c r="N91" s="169">
        <f>SUM(N92:N92)</f>
        <v>4</v>
      </c>
      <c r="O91" s="168">
        <f>SUM(O92:O92)</f>
        <v>1</v>
      </c>
      <c r="P91" s="168">
        <f>SUM(P92:P92)</f>
        <v>1</v>
      </c>
      <c r="Q91" s="167">
        <f>N91/$D91*100000</f>
        <v>1.8753018063844649</v>
      </c>
      <c r="R91" s="166">
        <v>49.1</v>
      </c>
      <c r="S91" s="166">
        <v>48.09</v>
      </c>
    </row>
    <row r="92" spans="1:19" ht="18.75" customHeight="1">
      <c r="A92" s="174"/>
      <c r="B92" s="173" t="s">
        <v>104</v>
      </c>
      <c r="C92" s="172"/>
      <c r="D92" s="171">
        <v>213299</v>
      </c>
      <c r="E92" s="169">
        <v>70</v>
      </c>
      <c r="F92" s="170">
        <f>E92/D92*100000</f>
        <v>32.81778161172814</v>
      </c>
      <c r="G92" s="169">
        <v>43</v>
      </c>
      <c r="H92" s="167">
        <f>G92/$D92*100000</f>
        <v>20.159494418633</v>
      </c>
      <c r="I92" s="169">
        <v>41</v>
      </c>
      <c r="J92" s="167">
        <f>I92/$D92*100000</f>
        <v>19.221843515440767</v>
      </c>
      <c r="K92" s="169">
        <v>15</v>
      </c>
      <c r="L92" s="167">
        <f>K92/$D92*100000</f>
        <v>7.032381773941744</v>
      </c>
      <c r="M92" s="169">
        <v>2</v>
      </c>
      <c r="N92" s="169">
        <v>4</v>
      </c>
      <c r="O92" s="168">
        <v>1</v>
      </c>
      <c r="P92" s="168">
        <v>1</v>
      </c>
      <c r="Q92" s="167">
        <f>N92/$D92*100000</f>
        <v>1.8753018063844649</v>
      </c>
      <c r="R92" s="166">
        <v>49.1</v>
      </c>
      <c r="S92" s="166">
        <v>48.09</v>
      </c>
    </row>
    <row r="93" spans="1:17" ht="18.75" customHeight="1">
      <c r="A93" s="174"/>
      <c r="B93" s="173"/>
      <c r="C93" s="172"/>
      <c r="D93" s="179"/>
      <c r="E93" s="178"/>
      <c r="G93" s="178"/>
      <c r="I93" s="178"/>
      <c r="K93" s="178"/>
      <c r="L93" s="167"/>
      <c r="M93" s="178"/>
      <c r="N93" s="178"/>
      <c r="O93" s="60"/>
      <c r="P93" s="60"/>
      <c r="Q93" s="167"/>
    </row>
    <row r="94" spans="1:19" ht="18.75" customHeight="1">
      <c r="A94" s="177" t="s">
        <v>103</v>
      </c>
      <c r="B94" s="177"/>
      <c r="C94" s="176"/>
      <c r="D94" s="175">
        <v>187103</v>
      </c>
      <c r="E94" s="169">
        <f>SUM(E95:E100)</f>
        <v>112</v>
      </c>
      <c r="F94" s="170">
        <f>E94/D94*100000</f>
        <v>59.860077069849225</v>
      </c>
      <c r="G94" s="169">
        <f>SUM(G95:G100)</f>
        <v>45</v>
      </c>
      <c r="H94" s="167">
        <f>G94/$D94*100000</f>
        <v>24.05092382270728</v>
      </c>
      <c r="I94" s="169">
        <f>SUM(I95:I100)</f>
        <v>35</v>
      </c>
      <c r="J94" s="167">
        <f>I94/$D94*100000</f>
        <v>18.706274084327884</v>
      </c>
      <c r="K94" s="169">
        <f>SUM(K95:K100)</f>
        <v>13</v>
      </c>
      <c r="L94" s="167">
        <f>K94/$D94*100000</f>
        <v>6.948044659893214</v>
      </c>
      <c r="M94" s="169">
        <f>SUM(M95:M100)</f>
        <v>3</v>
      </c>
      <c r="N94" s="169">
        <f>SUM(N95:N100)</f>
        <v>1</v>
      </c>
      <c r="O94" s="168">
        <f>SUM(O95:O100)</f>
        <v>2</v>
      </c>
      <c r="P94" s="168">
        <f>SUM(P95:P100)</f>
        <v>1</v>
      </c>
      <c r="Q94" s="167">
        <f>N94/$D94*100000</f>
        <v>0.5344649738379396</v>
      </c>
      <c r="R94" s="166">
        <v>43</v>
      </c>
      <c r="S94" s="166">
        <v>38.93</v>
      </c>
    </row>
    <row r="95" spans="1:19" ht="18.75" customHeight="1">
      <c r="A95" s="174"/>
      <c r="B95" s="173" t="s">
        <v>102</v>
      </c>
      <c r="C95" s="172"/>
      <c r="D95" s="171">
        <v>79454</v>
      </c>
      <c r="E95" s="169">
        <v>45</v>
      </c>
      <c r="F95" s="170">
        <f>E95/D95*100000</f>
        <v>56.63654441563671</v>
      </c>
      <c r="G95" s="169">
        <v>20</v>
      </c>
      <c r="H95" s="167">
        <f>G95/$D95*100000</f>
        <v>25.171797518060764</v>
      </c>
      <c r="I95" s="169">
        <v>18</v>
      </c>
      <c r="J95" s="167">
        <f>I95/$D95*100000</f>
        <v>22.654617766254688</v>
      </c>
      <c r="K95" s="169">
        <v>6</v>
      </c>
      <c r="L95" s="167">
        <f>K95/$D95*100000</f>
        <v>7.55153925541823</v>
      </c>
      <c r="M95" s="169">
        <v>1</v>
      </c>
      <c r="N95" s="169">
        <v>1</v>
      </c>
      <c r="O95" s="168">
        <v>1</v>
      </c>
      <c r="P95" s="168">
        <v>1</v>
      </c>
      <c r="Q95" s="167">
        <f>N95/$D95*100000</f>
        <v>1.2585898759030383</v>
      </c>
      <c r="R95" s="166">
        <v>25.3</v>
      </c>
      <c r="S95" s="166">
        <v>24.06</v>
      </c>
    </row>
    <row r="96" spans="1:19" ht="18.75" customHeight="1">
      <c r="A96" s="174"/>
      <c r="B96" s="173" t="s">
        <v>101</v>
      </c>
      <c r="C96" s="172"/>
      <c r="D96" s="171">
        <v>15865</v>
      </c>
      <c r="E96" s="169">
        <v>18</v>
      </c>
      <c r="F96" s="170">
        <f>E96/D96*100000</f>
        <v>113.4572959344469</v>
      </c>
      <c r="G96" s="169">
        <v>6</v>
      </c>
      <c r="H96" s="167">
        <f>G96/$D96*100000</f>
        <v>37.81909864481563</v>
      </c>
      <c r="I96" s="169">
        <v>5</v>
      </c>
      <c r="J96" s="167">
        <f>I96/$D96*100000</f>
        <v>31.51591553734636</v>
      </c>
      <c r="K96" s="169">
        <v>2</v>
      </c>
      <c r="L96" s="167">
        <f>K96/$D96*100000</f>
        <v>12.606366214938545</v>
      </c>
      <c r="M96" s="169">
        <v>0</v>
      </c>
      <c r="N96" s="169">
        <v>0</v>
      </c>
      <c r="O96" s="168"/>
      <c r="P96" s="168"/>
      <c r="Q96" s="167">
        <f>N96/$D96*100000</f>
        <v>0</v>
      </c>
      <c r="R96" s="166">
        <v>89.4</v>
      </c>
      <c r="S96" s="166">
        <v>75.27</v>
      </c>
    </row>
    <row r="97" spans="1:19" ht="18.75" customHeight="1">
      <c r="A97" s="174"/>
      <c r="B97" s="173" t="s">
        <v>100</v>
      </c>
      <c r="C97" s="172"/>
      <c r="D97" s="171">
        <v>11326</v>
      </c>
      <c r="E97" s="169">
        <v>7</v>
      </c>
      <c r="F97" s="170">
        <f>E97/D97*100000</f>
        <v>61.80469715698393</v>
      </c>
      <c r="G97" s="169">
        <v>2</v>
      </c>
      <c r="H97" s="167">
        <f>G97/$D97*100000</f>
        <v>17.658484901995408</v>
      </c>
      <c r="I97" s="169">
        <v>2</v>
      </c>
      <c r="J97" s="167">
        <f>I97/$D97*100000</f>
        <v>17.658484901995408</v>
      </c>
      <c r="K97" s="169">
        <v>1</v>
      </c>
      <c r="L97" s="167">
        <f>K97/$D97*100000</f>
        <v>8.829242450997704</v>
      </c>
      <c r="M97" s="169">
        <v>0</v>
      </c>
      <c r="N97" s="169">
        <v>0</v>
      </c>
      <c r="O97" s="168"/>
      <c r="P97" s="168"/>
      <c r="Q97" s="167">
        <f>N97/$D97*100000</f>
        <v>0</v>
      </c>
      <c r="R97" s="166">
        <v>88.5</v>
      </c>
      <c r="S97" s="166">
        <v>91.7</v>
      </c>
    </row>
    <row r="98" spans="1:19" ht="18.75" customHeight="1">
      <c r="A98" s="174"/>
      <c r="B98" s="173" t="s">
        <v>99</v>
      </c>
      <c r="C98" s="172"/>
      <c r="D98" s="171">
        <v>11620</v>
      </c>
      <c r="E98" s="169">
        <v>7</v>
      </c>
      <c r="F98" s="170">
        <f>E98/D98*100000</f>
        <v>60.24096385542169</v>
      </c>
      <c r="G98" s="169">
        <v>2</v>
      </c>
      <c r="H98" s="167">
        <f>G98/$D98*100000</f>
        <v>17.211703958691913</v>
      </c>
      <c r="I98" s="169">
        <v>1</v>
      </c>
      <c r="J98" s="167">
        <f>I98/$D98*100000</f>
        <v>8.605851979345957</v>
      </c>
      <c r="K98" s="169">
        <v>1</v>
      </c>
      <c r="L98" s="167">
        <f>K98/$D98*100000</f>
        <v>8.605851979345957</v>
      </c>
      <c r="M98" s="169">
        <v>0</v>
      </c>
      <c r="N98" s="169">
        <v>0</v>
      </c>
      <c r="O98" s="168"/>
      <c r="P98" s="168"/>
      <c r="Q98" s="167">
        <f>N98/$D98*100000</f>
        <v>0</v>
      </c>
      <c r="R98" s="166">
        <v>89.7</v>
      </c>
      <c r="S98" s="166">
        <v>91.15</v>
      </c>
    </row>
    <row r="99" spans="1:19" ht="18.75" customHeight="1">
      <c r="A99" s="174"/>
      <c r="B99" s="173" t="s">
        <v>98</v>
      </c>
      <c r="C99" s="172"/>
      <c r="D99" s="171">
        <v>41466</v>
      </c>
      <c r="E99" s="169">
        <v>18</v>
      </c>
      <c r="F99" s="170">
        <f>E99/D99*100000</f>
        <v>43.40905802344089</v>
      </c>
      <c r="G99" s="169">
        <v>9</v>
      </c>
      <c r="H99" s="167">
        <f>G99/$D99*100000</f>
        <v>21.704529011720446</v>
      </c>
      <c r="I99" s="169">
        <v>6</v>
      </c>
      <c r="J99" s="167">
        <f>I99/$D99*100000</f>
        <v>14.46968600781363</v>
      </c>
      <c r="K99" s="169">
        <v>2</v>
      </c>
      <c r="L99" s="167">
        <f>K99/$D99*100000</f>
        <v>4.82322866927121</v>
      </c>
      <c r="M99" s="169">
        <v>0</v>
      </c>
      <c r="N99" s="169">
        <v>0</v>
      </c>
      <c r="O99" s="168">
        <v>1</v>
      </c>
      <c r="P99" s="168"/>
      <c r="Q99" s="167">
        <f>N99/$D99*100000</f>
        <v>0</v>
      </c>
      <c r="R99" s="166">
        <v>39.2</v>
      </c>
      <c r="S99" s="166">
        <v>37.88</v>
      </c>
    </row>
    <row r="100" spans="1:19" ht="18.75" customHeight="1">
      <c r="A100" s="165"/>
      <c r="B100" s="164" t="s">
        <v>97</v>
      </c>
      <c r="C100" s="163"/>
      <c r="D100" s="162">
        <v>27372</v>
      </c>
      <c r="E100" s="160">
        <v>17</v>
      </c>
      <c r="F100" s="161">
        <f>E100/D100*100000</f>
        <v>62.107262896390466</v>
      </c>
      <c r="G100" s="160">
        <v>6</v>
      </c>
      <c r="H100" s="158">
        <f>G100/$D100*100000</f>
        <v>21.920210434020166</v>
      </c>
      <c r="I100" s="160">
        <v>3</v>
      </c>
      <c r="J100" s="158">
        <f>I100/$D100*100000</f>
        <v>10.960105217010083</v>
      </c>
      <c r="K100" s="160">
        <v>1</v>
      </c>
      <c r="L100" s="158">
        <f>K100/$D100*100000</f>
        <v>3.6533684056700277</v>
      </c>
      <c r="M100" s="160">
        <v>2</v>
      </c>
      <c r="N100" s="160">
        <v>0</v>
      </c>
      <c r="O100" s="159"/>
      <c r="P100" s="159"/>
      <c r="Q100" s="158">
        <f>N100/$D100*100000</f>
        <v>0</v>
      </c>
      <c r="R100" s="157">
        <v>53.9</v>
      </c>
      <c r="S100" s="157">
        <v>42.26</v>
      </c>
    </row>
    <row r="101" ht="16.5" customHeight="1"/>
    <row r="102" ht="13.5">
      <c r="B102" s="60" t="s">
        <v>96</v>
      </c>
    </row>
  </sheetData>
  <sheetProtection/>
  <mergeCells count="48">
    <mergeCell ref="A52:C52"/>
    <mergeCell ref="Q67:Q68"/>
    <mergeCell ref="R68:S68"/>
    <mergeCell ref="A73:C73"/>
    <mergeCell ref="N65:N72"/>
    <mergeCell ref="Q65:Q66"/>
    <mergeCell ref="R66:S66"/>
    <mergeCell ref="J65:J66"/>
    <mergeCell ref="K65:K72"/>
    <mergeCell ref="M65:M72"/>
    <mergeCell ref="F5:F6"/>
    <mergeCell ref="A91:C91"/>
    <mergeCell ref="A84:C84"/>
    <mergeCell ref="A94:C94"/>
    <mergeCell ref="A15:C15"/>
    <mergeCell ref="A28:C28"/>
    <mergeCell ref="A80:C80"/>
    <mergeCell ref="A19:C19"/>
    <mergeCell ref="A38:C38"/>
    <mergeCell ref="A46:C46"/>
    <mergeCell ref="J67:J68"/>
    <mergeCell ref="L67:L69"/>
    <mergeCell ref="F65:F66"/>
    <mergeCell ref="G65:G72"/>
    <mergeCell ref="H65:H66"/>
    <mergeCell ref="I65:I72"/>
    <mergeCell ref="F67:F68"/>
    <mergeCell ref="H67:H68"/>
    <mergeCell ref="Q3:Q4"/>
    <mergeCell ref="A65:C72"/>
    <mergeCell ref="E65:E72"/>
    <mergeCell ref="A53:C53"/>
    <mergeCell ref="L5:L7"/>
    <mergeCell ref="E3:E10"/>
    <mergeCell ref="F3:F4"/>
    <mergeCell ref="I3:I10"/>
    <mergeCell ref="J3:J4"/>
    <mergeCell ref="A3:C10"/>
    <mergeCell ref="G3:G10"/>
    <mergeCell ref="M3:M10"/>
    <mergeCell ref="H5:H6"/>
    <mergeCell ref="J5:J6"/>
    <mergeCell ref="R4:S4"/>
    <mergeCell ref="Q5:Q6"/>
    <mergeCell ref="R6:S6"/>
    <mergeCell ref="H3:H4"/>
    <mergeCell ref="K3:K10"/>
    <mergeCell ref="N3:N10"/>
  </mergeCells>
  <printOptions horizontalCentered="1"/>
  <pageMargins left="0.984251968503937" right="0.984251968503937" top="0.984251968503937" bottom="0.984251968503937" header="0.5118110236220472" footer="0.5118110236220472"/>
  <pageSetup fitToHeight="2" horizontalDpi="300" verticalDpi="300" orientation="portrait" paperSize="9" scale="70" r:id="rId2"/>
  <rowBreaks count="1" manualBreakCount="1">
    <brk id="62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3.5" defaultRowHeight="18"/>
  <cols>
    <col min="1" max="1" width="8.5" style="5" customWidth="1"/>
    <col min="2" max="2" width="6.66015625" style="5" bestFit="1" customWidth="1"/>
    <col min="3" max="4" width="5.16015625" style="5" bestFit="1" customWidth="1"/>
    <col min="5" max="19" width="4.5" style="5" customWidth="1"/>
    <col min="20" max="20" width="4.91015625" style="5" bestFit="1" customWidth="1"/>
    <col min="21" max="22" width="4.41015625" style="5" bestFit="1" customWidth="1"/>
    <col min="23" max="16384" width="13.5" style="5" customWidth="1"/>
  </cols>
  <sheetData>
    <row r="1" spans="1:13" ht="17.25">
      <c r="A1" s="4" t="s">
        <v>95</v>
      </c>
      <c r="M1" s="60"/>
    </row>
    <row r="2" spans="1:22" ht="14.25" thickBot="1">
      <c r="A2" s="154"/>
      <c r="B2" s="154"/>
      <c r="C2" s="154"/>
      <c r="D2" s="154"/>
      <c r="E2" s="154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2" t="s">
        <v>54</v>
      </c>
    </row>
    <row r="3" spans="2:22" ht="18" thickTop="1">
      <c r="B3" s="151"/>
      <c r="E3" s="150" t="s">
        <v>94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8"/>
      <c r="T3" s="147" t="s">
        <v>93</v>
      </c>
      <c r="U3" s="146"/>
      <c r="V3" s="145"/>
    </row>
    <row r="4" spans="2:22" ht="17.25">
      <c r="B4" s="139" t="s">
        <v>92</v>
      </c>
      <c r="C4" s="138"/>
      <c r="D4" s="137"/>
      <c r="E4" s="136" t="s">
        <v>91</v>
      </c>
      <c r="F4" s="144"/>
      <c r="G4" s="144"/>
      <c r="H4" s="144"/>
      <c r="I4" s="144"/>
      <c r="J4" s="144"/>
      <c r="K4" s="144"/>
      <c r="L4" s="144"/>
      <c r="M4" s="144"/>
      <c r="N4" s="143" t="s">
        <v>90</v>
      </c>
      <c r="O4" s="141"/>
      <c r="P4" s="140"/>
      <c r="Q4" s="142" t="s">
        <v>89</v>
      </c>
      <c r="R4" s="141"/>
      <c r="S4" s="140"/>
      <c r="T4" s="139"/>
      <c r="U4" s="138"/>
      <c r="V4" s="137"/>
    </row>
    <row r="5" spans="2:22" ht="13.5">
      <c r="B5" s="133"/>
      <c r="C5" s="128"/>
      <c r="D5" s="128"/>
      <c r="E5" s="136" t="s">
        <v>20</v>
      </c>
      <c r="F5" s="135"/>
      <c r="G5" s="134"/>
      <c r="H5" s="136" t="s">
        <v>88</v>
      </c>
      <c r="I5" s="135"/>
      <c r="J5" s="134"/>
      <c r="K5" s="133"/>
      <c r="L5" s="120" t="s">
        <v>59</v>
      </c>
      <c r="M5" s="132"/>
      <c r="N5" s="131"/>
      <c r="O5" s="130"/>
      <c r="P5" s="129"/>
      <c r="Q5" s="131"/>
      <c r="R5" s="130"/>
      <c r="S5" s="129"/>
      <c r="T5" s="131"/>
      <c r="U5" s="130"/>
      <c r="V5" s="129"/>
    </row>
    <row r="6" spans="1:22" ht="13.5">
      <c r="A6" s="128"/>
      <c r="B6" s="126" t="s">
        <v>59</v>
      </c>
      <c r="C6" s="126" t="s">
        <v>84</v>
      </c>
      <c r="D6" s="126" t="s">
        <v>83</v>
      </c>
      <c r="E6" s="126" t="s">
        <v>59</v>
      </c>
      <c r="F6" s="126" t="s">
        <v>84</v>
      </c>
      <c r="G6" s="126" t="s">
        <v>83</v>
      </c>
      <c r="H6" s="126" t="s">
        <v>59</v>
      </c>
      <c r="I6" s="126" t="s">
        <v>84</v>
      </c>
      <c r="J6" s="126" t="s">
        <v>83</v>
      </c>
      <c r="K6" s="126" t="s">
        <v>59</v>
      </c>
      <c r="L6" s="126" t="s">
        <v>84</v>
      </c>
      <c r="M6" s="126" t="s">
        <v>83</v>
      </c>
      <c r="N6" s="127" t="s">
        <v>87</v>
      </c>
      <c r="O6" s="120" t="s">
        <v>86</v>
      </c>
      <c r="P6" s="126" t="s">
        <v>85</v>
      </c>
      <c r="Q6" s="126" t="s">
        <v>59</v>
      </c>
      <c r="R6" s="126" t="s">
        <v>84</v>
      </c>
      <c r="S6" s="126" t="s">
        <v>83</v>
      </c>
      <c r="T6" s="126" t="s">
        <v>59</v>
      </c>
      <c r="U6" s="126" t="s">
        <v>84</v>
      </c>
      <c r="V6" s="126" t="s">
        <v>83</v>
      </c>
    </row>
    <row r="7" spans="1:22" ht="13.5">
      <c r="A7" s="123" t="s">
        <v>82</v>
      </c>
      <c r="B7" s="125">
        <f>SUM(B8:B17)</f>
        <v>296</v>
      </c>
      <c r="C7" s="124">
        <f>SUM(C8:C17)</f>
        <v>187</v>
      </c>
      <c r="D7" s="124">
        <f>SUM(D8:D17)</f>
        <v>109</v>
      </c>
      <c r="E7" s="124">
        <f>SUM(E8:E17)</f>
        <v>109</v>
      </c>
      <c r="F7" s="124">
        <f>SUM(F8:F17)</f>
        <v>71</v>
      </c>
      <c r="G7" s="124">
        <f>SUM(G8:G17)</f>
        <v>38</v>
      </c>
      <c r="H7" s="124">
        <f>SUM(H8:H17)</f>
        <v>10</v>
      </c>
      <c r="I7" s="124">
        <f>SUM(I8:I17)</f>
        <v>8</v>
      </c>
      <c r="J7" s="124">
        <f>SUM(J8:J17)</f>
        <v>2</v>
      </c>
      <c r="K7" s="124">
        <f>SUM(K8:K17)</f>
        <v>119</v>
      </c>
      <c r="L7" s="124">
        <f>SUM(L8:L17)</f>
        <v>79</v>
      </c>
      <c r="M7" s="124">
        <f>SUM(M8:M17)</f>
        <v>40</v>
      </c>
      <c r="N7" s="124">
        <f>SUM(N8:N17)</f>
        <v>47</v>
      </c>
      <c r="O7" s="124">
        <f>SUM(O8:O17)</f>
        <v>30</v>
      </c>
      <c r="P7" s="124">
        <f>SUM(P8:P17)</f>
        <v>17</v>
      </c>
      <c r="Q7" s="124">
        <f>SUM(Q8:Q17)</f>
        <v>64</v>
      </c>
      <c r="R7" s="124">
        <f>SUM(R8:R17)</f>
        <v>42</v>
      </c>
      <c r="S7" s="124">
        <f>SUM(S8:S17)</f>
        <v>22</v>
      </c>
      <c r="T7" s="124">
        <f>SUM(T8:T17)</f>
        <v>66</v>
      </c>
      <c r="U7" s="124">
        <f>SUM(U8:U17)</f>
        <v>36</v>
      </c>
      <c r="V7" s="124">
        <f>SUM(V8:V17)</f>
        <v>30</v>
      </c>
    </row>
    <row r="8" spans="1:22" ht="13.5">
      <c r="A8" s="123" t="s">
        <v>81</v>
      </c>
      <c r="B8" s="122">
        <f>C8+D8</f>
        <v>0</v>
      </c>
      <c r="C8" s="33">
        <v>0</v>
      </c>
      <c r="D8" s="33">
        <v>0</v>
      </c>
      <c r="E8" s="33">
        <f>F8+G8</f>
        <v>0</v>
      </c>
      <c r="F8" s="33">
        <v>0</v>
      </c>
      <c r="G8" s="33">
        <v>0</v>
      </c>
      <c r="H8" s="33">
        <f>I8+J8</f>
        <v>0</v>
      </c>
      <c r="I8" s="33">
        <v>0</v>
      </c>
      <c r="J8" s="33">
        <v>0</v>
      </c>
      <c r="K8" s="33">
        <f>L8+M8</f>
        <v>0</v>
      </c>
      <c r="L8" s="33">
        <f>F8+I8</f>
        <v>0</v>
      </c>
      <c r="M8" s="33">
        <f>G8+J8</f>
        <v>0</v>
      </c>
      <c r="N8" s="33">
        <f>O8+P8</f>
        <v>0</v>
      </c>
      <c r="O8" s="33">
        <v>0</v>
      </c>
      <c r="P8" s="121">
        <v>0</v>
      </c>
      <c r="Q8" s="33">
        <f>R8+S8</f>
        <v>0</v>
      </c>
      <c r="R8" s="33">
        <v>0</v>
      </c>
      <c r="S8" s="33">
        <v>0</v>
      </c>
      <c r="T8" s="33">
        <f>U8+V8</f>
        <v>0</v>
      </c>
      <c r="U8" s="33">
        <v>0</v>
      </c>
      <c r="V8" s="33">
        <v>0</v>
      </c>
    </row>
    <row r="9" spans="1:22" ht="13.5">
      <c r="A9" s="123" t="s">
        <v>80</v>
      </c>
      <c r="B9" s="122">
        <f>C9+D9</f>
        <v>0</v>
      </c>
      <c r="C9" s="47">
        <v>0</v>
      </c>
      <c r="D9" s="33">
        <v>0</v>
      </c>
      <c r="E9" s="33">
        <f>F9+G9</f>
        <v>0</v>
      </c>
      <c r="F9" s="33">
        <v>0</v>
      </c>
      <c r="G9" s="33">
        <v>0</v>
      </c>
      <c r="H9" s="33">
        <f>I9+J9</f>
        <v>0</v>
      </c>
      <c r="I9" s="33">
        <v>0</v>
      </c>
      <c r="J9" s="33">
        <v>0</v>
      </c>
      <c r="K9" s="33">
        <f>L9+M9</f>
        <v>0</v>
      </c>
      <c r="L9" s="33">
        <f>F9+I9</f>
        <v>0</v>
      </c>
      <c r="M9" s="33">
        <f>G9+J9</f>
        <v>0</v>
      </c>
      <c r="N9" s="33">
        <f>O9+P9</f>
        <v>0</v>
      </c>
      <c r="O9" s="33">
        <v>0</v>
      </c>
      <c r="P9" s="33">
        <v>0</v>
      </c>
      <c r="Q9" s="33">
        <f>R9+S9</f>
        <v>0</v>
      </c>
      <c r="R9" s="33">
        <v>0</v>
      </c>
      <c r="S9" s="33">
        <v>0</v>
      </c>
      <c r="T9" s="33">
        <f>U9+V9</f>
        <v>0</v>
      </c>
      <c r="U9" s="33">
        <v>0</v>
      </c>
      <c r="V9" s="33">
        <v>0</v>
      </c>
    </row>
    <row r="10" spans="1:22" ht="13.5">
      <c r="A10" s="123" t="s">
        <v>79</v>
      </c>
      <c r="B10" s="122">
        <f>C10+D10</f>
        <v>0</v>
      </c>
      <c r="C10" s="33">
        <v>0</v>
      </c>
      <c r="D10" s="33">
        <v>0</v>
      </c>
      <c r="E10" s="33">
        <f>F10+G10</f>
        <v>0</v>
      </c>
      <c r="F10" s="33">
        <v>0</v>
      </c>
      <c r="G10" s="33">
        <v>0</v>
      </c>
      <c r="H10" s="33">
        <f>I10+J10</f>
        <v>0</v>
      </c>
      <c r="I10" s="33">
        <v>0</v>
      </c>
      <c r="J10" s="33">
        <v>0</v>
      </c>
      <c r="K10" s="33">
        <f>L10+M10</f>
        <v>0</v>
      </c>
      <c r="L10" s="33">
        <f>F10+I10</f>
        <v>0</v>
      </c>
      <c r="M10" s="33">
        <f>G10+J10</f>
        <v>0</v>
      </c>
      <c r="N10" s="33">
        <f>O10+P10</f>
        <v>0</v>
      </c>
      <c r="O10" s="33">
        <v>0</v>
      </c>
      <c r="P10" s="33">
        <v>0</v>
      </c>
      <c r="Q10" s="33">
        <f>R10+S10</f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</row>
    <row r="11" spans="1:22" ht="13.5">
      <c r="A11" s="123" t="s">
        <v>78</v>
      </c>
      <c r="B11" s="122">
        <f>C11+D11</f>
        <v>0</v>
      </c>
      <c r="C11" s="33">
        <v>0</v>
      </c>
      <c r="D11" s="33">
        <v>0</v>
      </c>
      <c r="E11" s="33">
        <f>F11+G11</f>
        <v>0</v>
      </c>
      <c r="F11" s="33">
        <v>0</v>
      </c>
      <c r="G11" s="33">
        <v>0</v>
      </c>
      <c r="H11" s="33">
        <f>I11+J11</f>
        <v>0</v>
      </c>
      <c r="I11" s="33">
        <v>0</v>
      </c>
      <c r="J11" s="33">
        <v>0</v>
      </c>
      <c r="K11" s="33">
        <f>L11+M11</f>
        <v>0</v>
      </c>
      <c r="L11" s="33">
        <f>F11+I11</f>
        <v>0</v>
      </c>
      <c r="M11" s="33">
        <f>G11+J11</f>
        <v>0</v>
      </c>
      <c r="N11" s="33">
        <f>O11+P11</f>
        <v>0</v>
      </c>
      <c r="O11" s="33">
        <v>0</v>
      </c>
      <c r="P11" s="33">
        <v>0</v>
      </c>
      <c r="Q11" s="33">
        <f>R11+S11</f>
        <v>0</v>
      </c>
      <c r="R11" s="121">
        <v>0</v>
      </c>
      <c r="S11" s="33">
        <v>0</v>
      </c>
      <c r="T11" s="33">
        <f>U11+V11</f>
        <v>0</v>
      </c>
      <c r="U11" s="33">
        <v>0</v>
      </c>
      <c r="V11" s="33">
        <v>0</v>
      </c>
    </row>
    <row r="12" spans="1:22" ht="13.5">
      <c r="A12" s="123" t="s">
        <v>77</v>
      </c>
      <c r="B12" s="122">
        <f>C12+D12</f>
        <v>26</v>
      </c>
      <c r="C12" s="33">
        <v>12</v>
      </c>
      <c r="D12" s="33">
        <v>14</v>
      </c>
      <c r="E12" s="33">
        <f>F12+G12</f>
        <v>8</v>
      </c>
      <c r="F12" s="33">
        <v>3</v>
      </c>
      <c r="G12" s="33">
        <v>5</v>
      </c>
      <c r="H12" s="33">
        <f>I12+J12</f>
        <v>0</v>
      </c>
      <c r="I12" s="33">
        <v>0</v>
      </c>
      <c r="J12" s="33">
        <v>0</v>
      </c>
      <c r="K12" s="33">
        <f>L12+M12</f>
        <v>8</v>
      </c>
      <c r="L12" s="33">
        <f>F12+I12</f>
        <v>3</v>
      </c>
      <c r="M12" s="33">
        <f>G12+J12</f>
        <v>5</v>
      </c>
      <c r="N12" s="33">
        <f>O12+P12</f>
        <v>6</v>
      </c>
      <c r="O12" s="121">
        <v>3</v>
      </c>
      <c r="P12" s="121">
        <v>3</v>
      </c>
      <c r="Q12" s="33">
        <f>R12+S12</f>
        <v>4</v>
      </c>
      <c r="R12" s="121">
        <v>2</v>
      </c>
      <c r="S12" s="121">
        <v>2</v>
      </c>
      <c r="T12" s="33">
        <f>U12+V12</f>
        <v>8</v>
      </c>
      <c r="U12" s="121">
        <v>4</v>
      </c>
      <c r="V12" s="121">
        <v>4</v>
      </c>
    </row>
    <row r="13" spans="1:22" ht="13.5">
      <c r="A13" s="123" t="s">
        <v>76</v>
      </c>
      <c r="B13" s="122">
        <f>C13+D13</f>
        <v>27</v>
      </c>
      <c r="C13" s="33">
        <v>17</v>
      </c>
      <c r="D13" s="33">
        <v>10</v>
      </c>
      <c r="E13" s="33">
        <f>F13+G13</f>
        <v>8</v>
      </c>
      <c r="F13" s="33">
        <v>5</v>
      </c>
      <c r="G13" s="33">
        <v>3</v>
      </c>
      <c r="H13" s="33">
        <f>I13+J13</f>
        <v>0</v>
      </c>
      <c r="I13" s="33">
        <v>0</v>
      </c>
      <c r="J13" s="33">
        <v>0</v>
      </c>
      <c r="K13" s="33">
        <f>L13+M13</f>
        <v>8</v>
      </c>
      <c r="L13" s="33">
        <f>F13+I13</f>
        <v>5</v>
      </c>
      <c r="M13" s="33">
        <f>G13+J13</f>
        <v>3</v>
      </c>
      <c r="N13" s="33">
        <f>O13+P13</f>
        <v>5</v>
      </c>
      <c r="O13" s="121">
        <v>4</v>
      </c>
      <c r="P13" s="33">
        <v>1</v>
      </c>
      <c r="Q13" s="33">
        <f>R13+S13</f>
        <v>6</v>
      </c>
      <c r="R13" s="121">
        <v>4</v>
      </c>
      <c r="S13" s="121">
        <v>2</v>
      </c>
      <c r="T13" s="33">
        <f>U13+V13</f>
        <v>8</v>
      </c>
      <c r="U13" s="121">
        <v>4</v>
      </c>
      <c r="V13" s="121">
        <v>4</v>
      </c>
    </row>
    <row r="14" spans="1:22" ht="13.5">
      <c r="A14" s="123" t="s">
        <v>75</v>
      </c>
      <c r="B14" s="122">
        <f>C14+D14</f>
        <v>20</v>
      </c>
      <c r="C14" s="33">
        <v>17</v>
      </c>
      <c r="D14" s="33">
        <v>3</v>
      </c>
      <c r="E14" s="33">
        <f>F14+G14</f>
        <v>9</v>
      </c>
      <c r="F14" s="121">
        <v>7</v>
      </c>
      <c r="G14" s="33">
        <v>2</v>
      </c>
      <c r="H14" s="33">
        <f>I14+J14</f>
        <v>0</v>
      </c>
      <c r="I14" s="121">
        <v>0</v>
      </c>
      <c r="J14" s="33">
        <v>0</v>
      </c>
      <c r="K14" s="33">
        <f>L14+M14</f>
        <v>9</v>
      </c>
      <c r="L14" s="33">
        <f>F14+I14</f>
        <v>7</v>
      </c>
      <c r="M14" s="33">
        <f>G14+J14</f>
        <v>2</v>
      </c>
      <c r="N14" s="33">
        <f>O14+P14</f>
        <v>2</v>
      </c>
      <c r="O14" s="121">
        <v>1</v>
      </c>
      <c r="P14" s="121">
        <v>1</v>
      </c>
      <c r="Q14" s="33">
        <f>R14+S14</f>
        <v>6</v>
      </c>
      <c r="R14" s="121">
        <v>6</v>
      </c>
      <c r="S14" s="121">
        <v>0</v>
      </c>
      <c r="T14" s="33">
        <f>U14+V14</f>
        <v>3</v>
      </c>
      <c r="U14" s="121">
        <v>3</v>
      </c>
      <c r="V14" s="121">
        <v>0</v>
      </c>
    </row>
    <row r="15" spans="1:22" ht="13.5">
      <c r="A15" s="123" t="s">
        <v>74</v>
      </c>
      <c r="B15" s="122">
        <f>C15+D15</f>
        <v>29</v>
      </c>
      <c r="C15" s="33">
        <v>20</v>
      </c>
      <c r="D15" s="33">
        <v>9</v>
      </c>
      <c r="E15" s="33">
        <f>F15+G15</f>
        <v>17</v>
      </c>
      <c r="F15" s="121">
        <v>14</v>
      </c>
      <c r="G15" s="33">
        <v>3</v>
      </c>
      <c r="H15" s="33">
        <f>I15+J15</f>
        <v>0</v>
      </c>
      <c r="I15" s="121">
        <v>0</v>
      </c>
      <c r="J15" s="33">
        <v>0</v>
      </c>
      <c r="K15" s="33">
        <f>L15+M15</f>
        <v>17</v>
      </c>
      <c r="L15" s="33">
        <f>F15+I15</f>
        <v>14</v>
      </c>
      <c r="M15" s="33">
        <f>G15+J15</f>
        <v>3</v>
      </c>
      <c r="N15" s="33">
        <f>O15+P15</f>
        <v>1</v>
      </c>
      <c r="O15" s="121">
        <v>0</v>
      </c>
      <c r="P15" s="121">
        <v>1</v>
      </c>
      <c r="Q15" s="33">
        <f>R15+S15</f>
        <v>7</v>
      </c>
      <c r="R15" s="121">
        <v>5</v>
      </c>
      <c r="S15" s="121">
        <v>2</v>
      </c>
      <c r="T15" s="33">
        <f>U15+V15</f>
        <v>4</v>
      </c>
      <c r="U15" s="121">
        <v>1</v>
      </c>
      <c r="V15" s="121">
        <v>3</v>
      </c>
    </row>
    <row r="16" spans="1:22" ht="13.5">
      <c r="A16" s="123" t="s">
        <v>73</v>
      </c>
      <c r="B16" s="122">
        <f>C16+D16</f>
        <v>44</v>
      </c>
      <c r="C16" s="33">
        <v>33</v>
      </c>
      <c r="D16" s="33">
        <v>11</v>
      </c>
      <c r="E16" s="33">
        <f>F16+G16</f>
        <v>16</v>
      </c>
      <c r="F16" s="121">
        <v>14</v>
      </c>
      <c r="G16" s="121">
        <v>2</v>
      </c>
      <c r="H16" s="33">
        <f>I16+J16</f>
        <v>1</v>
      </c>
      <c r="I16" s="121">
        <v>1</v>
      </c>
      <c r="J16" s="33">
        <v>0</v>
      </c>
      <c r="K16" s="33">
        <f>L16+M16</f>
        <v>17</v>
      </c>
      <c r="L16" s="33">
        <f>F16+I16</f>
        <v>15</v>
      </c>
      <c r="M16" s="33">
        <f>G16+J16</f>
        <v>2</v>
      </c>
      <c r="N16" s="33">
        <f>O16+P16</f>
        <v>7</v>
      </c>
      <c r="O16" s="121">
        <v>5</v>
      </c>
      <c r="P16" s="121">
        <v>2</v>
      </c>
      <c r="Q16" s="33">
        <f>R16+S16</f>
        <v>10</v>
      </c>
      <c r="R16" s="121">
        <v>7</v>
      </c>
      <c r="S16" s="121">
        <v>3</v>
      </c>
      <c r="T16" s="33">
        <f>U16+V16</f>
        <v>10</v>
      </c>
      <c r="U16" s="121">
        <v>6</v>
      </c>
      <c r="V16" s="121">
        <v>4</v>
      </c>
    </row>
    <row r="17" spans="1:22" ht="13.5">
      <c r="A17" s="123" t="s">
        <v>72</v>
      </c>
      <c r="B17" s="122">
        <f>C17+D17</f>
        <v>150</v>
      </c>
      <c r="C17" s="33">
        <v>88</v>
      </c>
      <c r="D17" s="33">
        <v>62</v>
      </c>
      <c r="E17" s="33">
        <f>F17+G17</f>
        <v>51</v>
      </c>
      <c r="F17" s="121">
        <v>28</v>
      </c>
      <c r="G17" s="33">
        <v>23</v>
      </c>
      <c r="H17" s="33">
        <f>I17+J17</f>
        <v>9</v>
      </c>
      <c r="I17" s="121">
        <v>7</v>
      </c>
      <c r="J17" s="121">
        <v>2</v>
      </c>
      <c r="K17" s="33">
        <f>L17+M17</f>
        <v>60</v>
      </c>
      <c r="L17" s="33">
        <f>F17+I17</f>
        <v>35</v>
      </c>
      <c r="M17" s="33">
        <f>G17+J17</f>
        <v>25</v>
      </c>
      <c r="N17" s="33">
        <f>O17+P17</f>
        <v>26</v>
      </c>
      <c r="O17" s="121">
        <v>17</v>
      </c>
      <c r="P17" s="121">
        <v>9</v>
      </c>
      <c r="Q17" s="33">
        <f>R17+S17</f>
        <v>31</v>
      </c>
      <c r="R17" s="121">
        <v>18</v>
      </c>
      <c r="S17" s="121">
        <v>13</v>
      </c>
      <c r="T17" s="33">
        <f>U17+V17</f>
        <v>33</v>
      </c>
      <c r="U17" s="121">
        <v>18</v>
      </c>
      <c r="V17" s="121">
        <v>15</v>
      </c>
    </row>
    <row r="18" spans="1:22" ht="13.5">
      <c r="A18" s="120" t="s">
        <v>71</v>
      </c>
      <c r="B18" s="119">
        <f>C18+D18</f>
        <v>0</v>
      </c>
      <c r="C18" s="26">
        <v>0</v>
      </c>
      <c r="D18" s="26">
        <v>0</v>
      </c>
      <c r="E18" s="26">
        <f>F18+G18</f>
        <v>0</v>
      </c>
      <c r="F18" s="26">
        <v>0</v>
      </c>
      <c r="G18" s="26">
        <v>0</v>
      </c>
      <c r="H18" s="26">
        <f>I18+J18</f>
        <v>0</v>
      </c>
      <c r="I18" s="26">
        <v>0</v>
      </c>
      <c r="J18" s="26">
        <v>0</v>
      </c>
      <c r="K18" s="26">
        <f>L18+M18</f>
        <v>0</v>
      </c>
      <c r="L18" s="26">
        <f>F18+I18</f>
        <v>0</v>
      </c>
      <c r="M18" s="26">
        <f>G18+J18</f>
        <v>0</v>
      </c>
      <c r="N18" s="26">
        <f>O18+P18</f>
        <v>0</v>
      </c>
      <c r="O18" s="26">
        <v>0</v>
      </c>
      <c r="P18" s="26">
        <v>0</v>
      </c>
      <c r="Q18" s="26">
        <f>R18+S18</f>
        <v>0</v>
      </c>
      <c r="R18" s="26">
        <v>0</v>
      </c>
      <c r="S18" s="26">
        <v>0</v>
      </c>
      <c r="T18" s="26">
        <f>U18+V18</f>
        <v>0</v>
      </c>
      <c r="U18" s="26">
        <v>0</v>
      </c>
      <c r="V18" s="26">
        <v>0</v>
      </c>
    </row>
  </sheetData>
  <sheetProtection/>
  <mergeCells count="8">
    <mergeCell ref="T3:V5"/>
    <mergeCell ref="B4:D4"/>
    <mergeCell ref="H5:J5"/>
    <mergeCell ref="E5:G5"/>
    <mergeCell ref="E3:S3"/>
    <mergeCell ref="E4:M4"/>
    <mergeCell ref="N4:P5"/>
    <mergeCell ref="Q4:S5"/>
  </mergeCells>
  <printOptions/>
  <pageMargins left="0.984251968503937" right="0.984251968503937" top="0.984251968503937" bottom="0.984251968503937" header="0.5118110236220472" footer="0.5118110236220472"/>
  <pageSetup fitToWidth="2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3.5" defaultRowHeight="18"/>
  <cols>
    <col min="1" max="1" width="11" style="5" bestFit="1" customWidth="1"/>
    <col min="2" max="9" width="6" style="5" customWidth="1"/>
    <col min="10" max="10" width="7.58203125" style="5" bestFit="1" customWidth="1"/>
    <col min="11" max="16384" width="13.5" style="5" customWidth="1"/>
  </cols>
  <sheetData>
    <row r="1" spans="1:6" ht="17.25">
      <c r="A1" s="118" t="s">
        <v>70</v>
      </c>
      <c r="C1" s="57"/>
      <c r="D1" s="57"/>
      <c r="E1" s="57"/>
      <c r="F1" s="57"/>
    </row>
    <row r="2" spans="1:10" ht="18" customHeight="1" thickBot="1">
      <c r="A2" s="117"/>
      <c r="B2" s="6"/>
      <c r="C2" s="6"/>
      <c r="D2" s="6"/>
      <c r="E2" s="6"/>
      <c r="F2" s="6"/>
      <c r="G2" s="6"/>
      <c r="H2" s="6"/>
      <c r="I2" s="6"/>
      <c r="J2" s="7" t="s">
        <v>69</v>
      </c>
    </row>
    <row r="3" spans="1:10" ht="15" customHeight="1" thickTop="1">
      <c r="A3" s="116"/>
      <c r="B3" s="115" t="s">
        <v>68</v>
      </c>
      <c r="C3" s="114"/>
      <c r="D3" s="113"/>
      <c r="E3" s="115" t="s">
        <v>67</v>
      </c>
      <c r="F3" s="114"/>
      <c r="G3" s="114"/>
      <c r="H3" s="114"/>
      <c r="I3" s="113"/>
      <c r="J3" s="112" t="s">
        <v>66</v>
      </c>
    </row>
    <row r="4" spans="1:10" ht="15" customHeight="1">
      <c r="A4" s="111"/>
      <c r="B4" s="110" t="s">
        <v>65</v>
      </c>
      <c r="C4" s="44" t="s">
        <v>64</v>
      </c>
      <c r="D4" s="44" t="s">
        <v>59</v>
      </c>
      <c r="E4" s="44" t="s">
        <v>63</v>
      </c>
      <c r="F4" s="44" t="s">
        <v>62</v>
      </c>
      <c r="G4" s="44" t="s">
        <v>61</v>
      </c>
      <c r="H4" s="44" t="s">
        <v>60</v>
      </c>
      <c r="I4" s="44" t="s">
        <v>59</v>
      </c>
      <c r="J4" s="44" t="s">
        <v>58</v>
      </c>
    </row>
    <row r="5" spans="1:10" ht="15" customHeight="1">
      <c r="A5" s="109" t="s">
        <v>57</v>
      </c>
      <c r="B5" s="105">
        <v>296</v>
      </c>
      <c r="C5" s="105">
        <v>29</v>
      </c>
      <c r="D5" s="105">
        <f>SUM(B5:C5)</f>
        <v>325</v>
      </c>
      <c r="E5" s="107">
        <v>101</v>
      </c>
      <c r="F5" s="107">
        <v>199</v>
      </c>
      <c r="G5" s="107">
        <v>27</v>
      </c>
      <c r="H5" s="107">
        <v>26</v>
      </c>
      <c r="I5" s="107">
        <f>SUM(E5:H5)</f>
        <v>353</v>
      </c>
      <c r="J5" s="107">
        <v>693</v>
      </c>
    </row>
    <row r="6" spans="1:10" ht="15" customHeight="1">
      <c r="A6" s="109">
        <v>16</v>
      </c>
      <c r="B6" s="108">
        <v>300</v>
      </c>
      <c r="C6" s="108">
        <v>7</v>
      </c>
      <c r="D6" s="105">
        <v>307</v>
      </c>
      <c r="E6" s="108">
        <v>87</v>
      </c>
      <c r="F6" s="108">
        <v>274</v>
      </c>
      <c r="G6" s="108">
        <v>15</v>
      </c>
      <c r="H6" s="108">
        <v>23</v>
      </c>
      <c r="I6" s="105">
        <v>399</v>
      </c>
      <c r="J6" s="107">
        <v>721</v>
      </c>
    </row>
    <row r="7" spans="1:10" ht="15" customHeight="1">
      <c r="A7" s="109">
        <v>15</v>
      </c>
      <c r="B7" s="108">
        <v>350</v>
      </c>
      <c r="C7" s="108">
        <v>14</v>
      </c>
      <c r="D7" s="105">
        <v>364</v>
      </c>
      <c r="E7" s="108">
        <v>97</v>
      </c>
      <c r="F7" s="108">
        <v>298</v>
      </c>
      <c r="G7" s="108">
        <v>15</v>
      </c>
      <c r="H7" s="108">
        <v>32</v>
      </c>
      <c r="I7" s="105">
        <v>442</v>
      </c>
      <c r="J7" s="107">
        <v>813</v>
      </c>
    </row>
    <row r="8" spans="1:10" ht="15" customHeight="1">
      <c r="A8" s="109">
        <v>14</v>
      </c>
      <c r="B8" s="108">
        <v>344</v>
      </c>
      <c r="C8" s="108">
        <v>30</v>
      </c>
      <c r="D8" s="105">
        <v>374</v>
      </c>
      <c r="E8" s="108">
        <v>84</v>
      </c>
      <c r="F8" s="108">
        <v>330</v>
      </c>
      <c r="G8" s="108">
        <v>14</v>
      </c>
      <c r="H8" s="108">
        <v>46</v>
      </c>
      <c r="I8" s="105">
        <v>474</v>
      </c>
      <c r="J8" s="107">
        <v>891</v>
      </c>
    </row>
    <row r="9" spans="1:10" ht="15" customHeight="1">
      <c r="A9" s="109">
        <v>13</v>
      </c>
      <c r="B9" s="108">
        <v>385</v>
      </c>
      <c r="C9" s="108">
        <v>13</v>
      </c>
      <c r="D9" s="105">
        <v>398</v>
      </c>
      <c r="E9" s="108">
        <v>113</v>
      </c>
      <c r="F9" s="108">
        <v>375</v>
      </c>
      <c r="G9" s="108">
        <v>34</v>
      </c>
      <c r="H9" s="108">
        <v>49</v>
      </c>
      <c r="I9" s="105">
        <v>571</v>
      </c>
      <c r="J9" s="107">
        <v>991</v>
      </c>
    </row>
    <row r="10" spans="1:10" ht="15" customHeight="1">
      <c r="A10" s="106">
        <v>12</v>
      </c>
      <c r="B10" s="108">
        <v>438</v>
      </c>
      <c r="C10" s="108">
        <v>28</v>
      </c>
      <c r="D10" s="105">
        <v>466</v>
      </c>
      <c r="E10" s="108">
        <v>173</v>
      </c>
      <c r="F10" s="108">
        <v>405</v>
      </c>
      <c r="G10" s="108">
        <v>28</v>
      </c>
      <c r="H10" s="108">
        <v>61</v>
      </c>
      <c r="I10" s="105">
        <v>667</v>
      </c>
      <c r="J10" s="107">
        <v>1164</v>
      </c>
    </row>
    <row r="11" spans="1:10" ht="15" customHeight="1">
      <c r="A11" s="106">
        <v>11</v>
      </c>
      <c r="B11" s="105">
        <v>539</v>
      </c>
      <c r="C11" s="105">
        <v>40</v>
      </c>
      <c r="D11" s="105">
        <v>579</v>
      </c>
      <c r="E11" s="105">
        <v>113</v>
      </c>
      <c r="F11" s="105">
        <v>228</v>
      </c>
      <c r="G11" s="105">
        <v>12</v>
      </c>
      <c r="H11" s="105">
        <v>35</v>
      </c>
      <c r="I11" s="105">
        <v>388</v>
      </c>
      <c r="J11" s="105">
        <v>1365</v>
      </c>
    </row>
    <row r="12" spans="1:10" ht="15" customHeight="1">
      <c r="A12" s="106">
        <v>10</v>
      </c>
      <c r="B12" s="105">
        <v>478</v>
      </c>
      <c r="C12" s="105">
        <v>57</v>
      </c>
      <c r="D12" s="105">
        <v>535</v>
      </c>
      <c r="E12" s="105">
        <v>138</v>
      </c>
      <c r="F12" s="105">
        <v>385</v>
      </c>
      <c r="G12" s="105">
        <v>19</v>
      </c>
      <c r="H12" s="105">
        <v>60</v>
      </c>
      <c r="I12" s="105">
        <v>602</v>
      </c>
      <c r="J12" s="105">
        <v>1174</v>
      </c>
    </row>
    <row r="13" spans="1:10" ht="15" customHeight="1">
      <c r="A13" s="106" t="s">
        <v>5</v>
      </c>
      <c r="B13" s="105">
        <v>531</v>
      </c>
      <c r="C13" s="105">
        <v>81</v>
      </c>
      <c r="D13" s="105">
        <v>612</v>
      </c>
      <c r="E13" s="105">
        <v>116</v>
      </c>
      <c r="F13" s="105">
        <v>492</v>
      </c>
      <c r="G13" s="105">
        <v>19</v>
      </c>
      <c r="H13" s="105">
        <v>55</v>
      </c>
      <c r="I13" s="105">
        <v>682</v>
      </c>
      <c r="J13" s="105">
        <v>1345</v>
      </c>
    </row>
    <row r="14" spans="1:10" ht="13.5">
      <c r="A14" s="104" t="s">
        <v>56</v>
      </c>
      <c r="B14" s="103">
        <v>618</v>
      </c>
      <c r="C14" s="103">
        <v>90</v>
      </c>
      <c r="D14" s="103">
        <v>708</v>
      </c>
      <c r="E14" s="103">
        <v>219</v>
      </c>
      <c r="F14" s="103">
        <v>627</v>
      </c>
      <c r="G14" s="103">
        <v>52</v>
      </c>
      <c r="H14" s="103">
        <v>55</v>
      </c>
      <c r="I14" s="103">
        <v>953</v>
      </c>
      <c r="J14" s="103">
        <v>3343</v>
      </c>
    </row>
  </sheetData>
  <sheetProtection/>
  <mergeCells count="2">
    <mergeCell ref="B3:D3"/>
    <mergeCell ref="E3:I3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3.5" defaultRowHeight="18"/>
  <cols>
    <col min="1" max="1" width="6.83203125" style="68" bestFit="1" customWidth="1"/>
    <col min="2" max="9" width="6.83203125" style="68" customWidth="1"/>
    <col min="10" max="16384" width="13.5" style="68" customWidth="1"/>
  </cols>
  <sheetData>
    <row r="1" spans="1:8" ht="17.25">
      <c r="A1" s="102" t="s">
        <v>55</v>
      </c>
      <c r="C1" s="101"/>
      <c r="D1" s="101"/>
      <c r="E1" s="101"/>
      <c r="F1" s="101"/>
      <c r="G1" s="101"/>
      <c r="H1" s="101"/>
    </row>
    <row r="2" spans="1:9" ht="13.5" customHeight="1" thickBot="1">
      <c r="A2" s="100"/>
      <c r="B2" s="99"/>
      <c r="C2" s="99"/>
      <c r="D2" s="99"/>
      <c r="E2" s="99"/>
      <c r="F2" s="99"/>
      <c r="G2" s="99"/>
      <c r="H2" s="99"/>
      <c r="I2" s="98" t="s">
        <v>54</v>
      </c>
    </row>
    <row r="3" spans="2:9" ht="20.25" customHeight="1" thickTop="1">
      <c r="B3" s="94" t="s">
        <v>53</v>
      </c>
      <c r="C3" s="97" t="s">
        <v>52</v>
      </c>
      <c r="D3" s="96"/>
      <c r="E3" s="96"/>
      <c r="F3" s="96"/>
      <c r="G3" s="96"/>
      <c r="H3" s="95"/>
      <c r="I3" s="94" t="s">
        <v>51</v>
      </c>
    </row>
    <row r="4" spans="2:9" ht="20.25" customHeight="1">
      <c r="B4" s="89"/>
      <c r="C4" s="90" t="s">
        <v>50</v>
      </c>
      <c r="D4" s="93" t="s">
        <v>49</v>
      </c>
      <c r="E4" s="92"/>
      <c r="F4" s="91"/>
      <c r="G4" s="90" t="s">
        <v>48</v>
      </c>
      <c r="H4" s="90" t="s">
        <v>47</v>
      </c>
      <c r="I4" s="89"/>
    </row>
    <row r="5" spans="1:9" ht="20.25" customHeight="1">
      <c r="A5" s="88"/>
      <c r="B5" s="83"/>
      <c r="C5" s="83"/>
      <c r="D5" s="87" t="s">
        <v>46</v>
      </c>
      <c r="E5" s="87" t="s">
        <v>20</v>
      </c>
      <c r="F5" s="86" t="s">
        <v>45</v>
      </c>
      <c r="G5" s="85"/>
      <c r="H5" s="84"/>
      <c r="I5" s="83"/>
    </row>
    <row r="6" spans="1:10" ht="13.5" customHeight="1">
      <c r="A6" s="80" t="s">
        <v>44</v>
      </c>
      <c r="B6" s="79">
        <f>SUM(B7:B17)</f>
        <v>296</v>
      </c>
      <c r="C6" s="82">
        <f>SUM(C7:C17)</f>
        <v>230</v>
      </c>
      <c r="D6" s="82">
        <f>SUM(D7:D17)</f>
        <v>119</v>
      </c>
      <c r="E6" s="82">
        <f>SUM(E7:E17)</f>
        <v>109</v>
      </c>
      <c r="F6" s="82">
        <f>SUM(F7:F17)</f>
        <v>10</v>
      </c>
      <c r="G6" s="82">
        <f>SUM(G7:G17)</f>
        <v>47</v>
      </c>
      <c r="H6" s="82">
        <f>SUM(H7:H17)</f>
        <v>64</v>
      </c>
      <c r="I6" s="82">
        <f>SUM(I7:I17)</f>
        <v>66</v>
      </c>
      <c r="J6" s="69"/>
    </row>
    <row r="7" spans="1:10" ht="13.5" customHeight="1">
      <c r="A7" s="80" t="s">
        <v>43</v>
      </c>
      <c r="B7" s="79">
        <f>C7+I7</f>
        <v>50</v>
      </c>
      <c r="C7" s="78">
        <f>D7+G7+H7</f>
        <v>34</v>
      </c>
      <c r="D7" s="78">
        <f>SUM(E7:F7)</f>
        <v>21</v>
      </c>
      <c r="E7" s="78">
        <v>19</v>
      </c>
      <c r="F7" s="78">
        <v>2</v>
      </c>
      <c r="G7" s="78">
        <v>9</v>
      </c>
      <c r="H7" s="78">
        <v>4</v>
      </c>
      <c r="I7" s="78">
        <v>16</v>
      </c>
      <c r="J7" s="69"/>
    </row>
    <row r="8" spans="1:10" ht="13.5" customHeight="1">
      <c r="A8" s="80" t="s">
        <v>42</v>
      </c>
      <c r="B8" s="79">
        <f>C8+I8</f>
        <v>34</v>
      </c>
      <c r="C8" s="78">
        <f>D8+G8+H8</f>
        <v>25</v>
      </c>
      <c r="D8" s="78">
        <f>SUM(E8:F8)</f>
        <v>15</v>
      </c>
      <c r="E8" s="78">
        <v>13</v>
      </c>
      <c r="F8" s="78">
        <v>2</v>
      </c>
      <c r="G8" s="78">
        <v>1</v>
      </c>
      <c r="H8" s="78">
        <v>9</v>
      </c>
      <c r="I8" s="78">
        <v>9</v>
      </c>
      <c r="J8" s="69"/>
    </row>
    <row r="9" spans="1:10" ht="13.5" customHeight="1">
      <c r="A9" s="80" t="s">
        <v>41</v>
      </c>
      <c r="B9" s="79">
        <f>C9+I9</f>
        <v>18</v>
      </c>
      <c r="C9" s="78">
        <f>D9+G9+H9</f>
        <v>12</v>
      </c>
      <c r="D9" s="78">
        <f>SUM(E9:F9)</f>
        <v>7</v>
      </c>
      <c r="E9" s="78">
        <v>7</v>
      </c>
      <c r="F9" s="77">
        <v>0</v>
      </c>
      <c r="G9" s="78">
        <v>1</v>
      </c>
      <c r="H9" s="78">
        <v>4</v>
      </c>
      <c r="I9" s="78">
        <v>6</v>
      </c>
      <c r="J9" s="69"/>
    </row>
    <row r="10" spans="1:10" ht="13.5" customHeight="1">
      <c r="A10" s="80" t="s">
        <v>40</v>
      </c>
      <c r="B10" s="79">
        <f>C10+I10</f>
        <v>15</v>
      </c>
      <c r="C10" s="78">
        <f>D10+G10+H10</f>
        <v>14</v>
      </c>
      <c r="D10" s="78">
        <f>SUM(E10:F10)</f>
        <v>6</v>
      </c>
      <c r="E10" s="75">
        <v>6</v>
      </c>
      <c r="F10" s="81">
        <v>0</v>
      </c>
      <c r="G10" s="75">
        <v>6</v>
      </c>
      <c r="H10" s="75">
        <v>2</v>
      </c>
      <c r="I10" s="75">
        <v>1</v>
      </c>
      <c r="J10" s="69"/>
    </row>
    <row r="11" spans="1:10" ht="13.5" customHeight="1">
      <c r="A11" s="80" t="s">
        <v>39</v>
      </c>
      <c r="B11" s="79">
        <f>C11+I11</f>
        <v>11</v>
      </c>
      <c r="C11" s="78">
        <f>D11+G11+H11</f>
        <v>8</v>
      </c>
      <c r="D11" s="78">
        <f>SUM(E11:F11)</f>
        <v>5</v>
      </c>
      <c r="E11" s="77">
        <v>4</v>
      </c>
      <c r="F11" s="81">
        <v>1</v>
      </c>
      <c r="G11" s="75">
        <v>0</v>
      </c>
      <c r="H11" s="75">
        <v>3</v>
      </c>
      <c r="I11" s="75">
        <v>3</v>
      </c>
      <c r="J11" s="69"/>
    </row>
    <row r="12" spans="1:10" ht="13.5" customHeight="1">
      <c r="A12" s="80" t="s">
        <v>38</v>
      </c>
      <c r="B12" s="79">
        <f>C12+I12</f>
        <v>8</v>
      </c>
      <c r="C12" s="78">
        <f>D12+G12+H12</f>
        <v>5</v>
      </c>
      <c r="D12" s="78">
        <f>SUM(E12:F12)</f>
        <v>5</v>
      </c>
      <c r="E12" s="78">
        <v>4</v>
      </c>
      <c r="F12" s="81">
        <v>1</v>
      </c>
      <c r="G12" s="75">
        <v>0</v>
      </c>
      <c r="H12" s="75">
        <v>0</v>
      </c>
      <c r="I12" s="75">
        <v>3</v>
      </c>
      <c r="J12" s="69"/>
    </row>
    <row r="13" spans="1:10" ht="13.5" customHeight="1">
      <c r="A13" s="80" t="s">
        <v>37</v>
      </c>
      <c r="B13" s="79">
        <f>C13+I13</f>
        <v>11</v>
      </c>
      <c r="C13" s="78">
        <f>D13+G13+H13</f>
        <v>9</v>
      </c>
      <c r="D13" s="78">
        <f>SUM(E13:F13)</f>
        <v>6</v>
      </c>
      <c r="E13" s="77">
        <v>6</v>
      </c>
      <c r="F13" s="76">
        <v>0</v>
      </c>
      <c r="G13" s="75">
        <v>0</v>
      </c>
      <c r="H13" s="75">
        <v>3</v>
      </c>
      <c r="I13" s="75">
        <v>2</v>
      </c>
      <c r="J13" s="69"/>
    </row>
    <row r="14" spans="1:10" ht="13.5" customHeight="1">
      <c r="A14" s="80" t="s">
        <v>36</v>
      </c>
      <c r="B14" s="79">
        <f>C14+I14</f>
        <v>39</v>
      </c>
      <c r="C14" s="78">
        <f>D14+G14+H14</f>
        <v>33</v>
      </c>
      <c r="D14" s="78">
        <f>SUM(E14:F14)</f>
        <v>13</v>
      </c>
      <c r="E14" s="77">
        <v>12</v>
      </c>
      <c r="F14" s="75">
        <v>1</v>
      </c>
      <c r="G14" s="75">
        <v>8</v>
      </c>
      <c r="H14" s="75">
        <v>12</v>
      </c>
      <c r="I14" s="75">
        <v>6</v>
      </c>
      <c r="J14" s="69"/>
    </row>
    <row r="15" spans="1:10" ht="13.5" customHeight="1">
      <c r="A15" s="80" t="s">
        <v>35</v>
      </c>
      <c r="B15" s="79">
        <f>C15+I15</f>
        <v>34</v>
      </c>
      <c r="C15" s="78">
        <f>D15+G15+H15</f>
        <v>28</v>
      </c>
      <c r="D15" s="78">
        <f>SUM(E15:F15)</f>
        <v>13</v>
      </c>
      <c r="E15" s="78">
        <v>11</v>
      </c>
      <c r="F15" s="76">
        <v>2</v>
      </c>
      <c r="G15" s="76">
        <v>13</v>
      </c>
      <c r="H15" s="75">
        <v>2</v>
      </c>
      <c r="I15" s="75">
        <v>6</v>
      </c>
      <c r="J15" s="69"/>
    </row>
    <row r="16" spans="1:10" ht="13.5" customHeight="1">
      <c r="A16" s="80" t="s">
        <v>34</v>
      </c>
      <c r="B16" s="79">
        <f>C16+I16</f>
        <v>41</v>
      </c>
      <c r="C16" s="78">
        <f>D16+G16+H16</f>
        <v>32</v>
      </c>
      <c r="D16" s="78">
        <f>SUM(E16:F16)</f>
        <v>15</v>
      </c>
      <c r="E16" s="77">
        <v>15</v>
      </c>
      <c r="F16" s="76">
        <v>0</v>
      </c>
      <c r="G16" s="75">
        <v>5</v>
      </c>
      <c r="H16" s="75">
        <v>12</v>
      </c>
      <c r="I16" s="75">
        <v>9</v>
      </c>
      <c r="J16" s="69"/>
    </row>
    <row r="17" spans="1:10" ht="13.5" customHeight="1">
      <c r="A17" s="74" t="s">
        <v>33</v>
      </c>
      <c r="B17" s="73">
        <f>C17+I17</f>
        <v>35</v>
      </c>
      <c r="C17" s="72">
        <f>D17+G17+H17</f>
        <v>30</v>
      </c>
      <c r="D17" s="72">
        <f>SUM(E17:F17)</f>
        <v>13</v>
      </c>
      <c r="E17" s="71">
        <v>12</v>
      </c>
      <c r="F17" s="70">
        <v>1</v>
      </c>
      <c r="G17" s="70">
        <v>4</v>
      </c>
      <c r="H17" s="70">
        <v>13</v>
      </c>
      <c r="I17" s="70">
        <v>5</v>
      </c>
      <c r="J17" s="69"/>
    </row>
    <row r="18" spans="2:9" ht="12">
      <c r="B18" s="69"/>
      <c r="C18" s="69"/>
      <c r="D18" s="69"/>
      <c r="E18" s="69"/>
      <c r="F18" s="69"/>
      <c r="G18" s="69"/>
      <c r="H18" s="69"/>
      <c r="I18" s="69"/>
    </row>
  </sheetData>
  <sheetProtection/>
  <mergeCells count="7">
    <mergeCell ref="I3:I5"/>
    <mergeCell ref="B3:B5"/>
    <mergeCell ref="H4:H5"/>
    <mergeCell ref="D4:F4"/>
    <mergeCell ref="C4:C5"/>
    <mergeCell ref="G4:G5"/>
    <mergeCell ref="C3:H3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D30" sqref="D30"/>
    </sheetView>
  </sheetViews>
  <sheetFormatPr defaultColWidth="10.66015625" defaultRowHeight="18"/>
  <cols>
    <col min="1" max="1" width="2.66015625" style="5" customWidth="1"/>
    <col min="2" max="2" width="3.66015625" style="5" customWidth="1"/>
    <col min="3" max="3" width="8.41015625" style="5" customWidth="1"/>
    <col min="4" max="4" width="6.16015625" style="5" customWidth="1"/>
    <col min="5" max="5" width="9.66015625" style="5" customWidth="1"/>
    <col min="6" max="10" width="9.91015625" style="5" customWidth="1"/>
    <col min="11" max="16384" width="10.66015625" style="5" customWidth="1"/>
  </cols>
  <sheetData>
    <row r="1" ht="17.25">
      <c r="A1" s="67" t="s">
        <v>32</v>
      </c>
    </row>
    <row r="2" spans="2:10" ht="13.5" customHeight="1" thickBot="1">
      <c r="B2" s="66"/>
      <c r="C2" s="6"/>
      <c r="D2" s="6"/>
      <c r="E2" s="6"/>
      <c r="F2" s="6"/>
      <c r="G2" s="6"/>
      <c r="H2" s="65" t="s">
        <v>31</v>
      </c>
      <c r="I2" s="65"/>
      <c r="J2" s="65"/>
    </row>
    <row r="3" spans="1:10" ht="18" customHeight="1" thickTop="1">
      <c r="A3" s="64"/>
      <c r="B3" s="51"/>
      <c r="C3" s="51"/>
      <c r="D3" s="51"/>
      <c r="E3" s="51"/>
      <c r="F3" s="44" t="s">
        <v>30</v>
      </c>
      <c r="G3" s="44" t="s">
        <v>29</v>
      </c>
      <c r="H3" s="44" t="s">
        <v>28</v>
      </c>
      <c r="I3" s="44" t="s">
        <v>27</v>
      </c>
      <c r="J3" s="44" t="s">
        <v>26</v>
      </c>
    </row>
    <row r="4" spans="1:10" ht="18" customHeight="1">
      <c r="A4" s="60"/>
      <c r="B4" s="57"/>
      <c r="C4" s="63" t="s">
        <v>25</v>
      </c>
      <c r="D4" s="63"/>
      <c r="E4" s="57"/>
      <c r="F4" s="62">
        <v>693</v>
      </c>
      <c r="G4" s="61">
        <v>72</v>
      </c>
      <c r="H4" s="61">
        <v>181</v>
      </c>
      <c r="I4" s="61">
        <v>431</v>
      </c>
      <c r="J4" s="47">
        <v>9</v>
      </c>
    </row>
    <row r="5" spans="1:10" ht="18" customHeight="1">
      <c r="A5" s="60"/>
      <c r="B5" s="57"/>
      <c r="C5" s="59">
        <v>16</v>
      </c>
      <c r="D5" s="58"/>
      <c r="E5" s="57"/>
      <c r="F5" s="34">
        <v>721</v>
      </c>
      <c r="G5" s="47">
        <v>94</v>
      </c>
      <c r="H5" s="47">
        <v>195</v>
      </c>
      <c r="I5" s="47">
        <v>424</v>
      </c>
      <c r="J5" s="47">
        <v>9</v>
      </c>
    </row>
    <row r="6" spans="1:10" ht="18" customHeight="1">
      <c r="A6" s="60"/>
      <c r="B6" s="57"/>
      <c r="C6" s="59">
        <v>15</v>
      </c>
      <c r="D6" s="58"/>
      <c r="E6" s="57"/>
      <c r="F6" s="34">
        <v>813</v>
      </c>
      <c r="G6" s="47">
        <v>112</v>
      </c>
      <c r="H6" s="47">
        <v>196</v>
      </c>
      <c r="I6" s="47">
        <v>449</v>
      </c>
      <c r="J6" s="47">
        <v>56</v>
      </c>
    </row>
    <row r="7" spans="2:10" ht="18" customHeight="1">
      <c r="B7" s="57"/>
      <c r="C7" s="59">
        <v>14</v>
      </c>
      <c r="D7" s="58"/>
      <c r="E7" s="57"/>
      <c r="F7" s="34">
        <v>891</v>
      </c>
      <c r="G7" s="47">
        <v>89</v>
      </c>
      <c r="H7" s="47">
        <v>244</v>
      </c>
      <c r="I7" s="47">
        <v>505</v>
      </c>
      <c r="J7" s="47">
        <v>53</v>
      </c>
    </row>
    <row r="8" spans="2:10" ht="18" customHeight="1">
      <c r="B8" s="57"/>
      <c r="C8" s="56">
        <v>13</v>
      </c>
      <c r="D8" s="55"/>
      <c r="E8" s="57"/>
      <c r="F8" s="34">
        <v>991</v>
      </c>
      <c r="G8" s="47">
        <v>124</v>
      </c>
      <c r="H8" s="47">
        <v>291</v>
      </c>
      <c r="I8" s="47">
        <v>550</v>
      </c>
      <c r="J8" s="47">
        <v>26</v>
      </c>
    </row>
    <row r="9" spans="2:10" ht="18" customHeight="1">
      <c r="B9" s="57"/>
      <c r="C9" s="56">
        <v>12</v>
      </c>
      <c r="D9" s="55"/>
      <c r="E9" s="57"/>
      <c r="F9" s="34">
        <v>1164</v>
      </c>
      <c r="G9" s="47">
        <v>123</v>
      </c>
      <c r="H9" s="47">
        <v>337</v>
      </c>
      <c r="I9" s="47">
        <v>680</v>
      </c>
      <c r="J9" s="47">
        <v>24</v>
      </c>
    </row>
    <row r="10" spans="3:10" ht="15" customHeight="1">
      <c r="C10" s="56">
        <v>11</v>
      </c>
      <c r="D10" s="55"/>
      <c r="F10" s="34">
        <v>1365</v>
      </c>
      <c r="G10" s="33">
        <v>175</v>
      </c>
      <c r="H10" s="33">
        <v>445</v>
      </c>
      <c r="I10" s="33">
        <v>584</v>
      </c>
      <c r="J10" s="33">
        <v>161</v>
      </c>
    </row>
    <row r="11" spans="3:10" ht="15" customHeight="1">
      <c r="C11" s="53" t="s">
        <v>24</v>
      </c>
      <c r="D11" s="53"/>
      <c r="F11" s="34">
        <v>1174</v>
      </c>
      <c r="G11" s="33">
        <v>156</v>
      </c>
      <c r="H11" s="33">
        <v>392</v>
      </c>
      <c r="I11" s="33">
        <v>570</v>
      </c>
      <c r="J11" s="33">
        <v>56</v>
      </c>
    </row>
    <row r="12" spans="3:10" ht="15" customHeight="1">
      <c r="C12" s="54" t="s">
        <v>5</v>
      </c>
      <c r="D12" s="53"/>
      <c r="F12" s="34">
        <v>1345</v>
      </c>
      <c r="G12" s="33">
        <v>171</v>
      </c>
      <c r="H12" s="33">
        <v>494</v>
      </c>
      <c r="I12" s="33">
        <v>630</v>
      </c>
      <c r="J12" s="33">
        <v>50</v>
      </c>
    </row>
    <row r="13" spans="2:10" ht="15" customHeight="1">
      <c r="B13" s="51"/>
      <c r="C13" s="52" t="s">
        <v>23</v>
      </c>
      <c r="D13" s="52"/>
      <c r="E13" s="51"/>
      <c r="F13" s="34">
        <v>3343</v>
      </c>
      <c r="G13" s="47">
        <v>385</v>
      </c>
      <c r="H13" s="47">
        <v>992</v>
      </c>
      <c r="I13" s="47">
        <v>1696</v>
      </c>
      <c r="J13" s="47">
        <v>270</v>
      </c>
    </row>
    <row r="14" spans="1:10" ht="15" customHeight="1">
      <c r="A14" s="50"/>
      <c r="C14" s="49" t="s">
        <v>22</v>
      </c>
      <c r="D14" s="48" t="s">
        <v>21</v>
      </c>
      <c r="E14" s="44" t="s">
        <v>20</v>
      </c>
      <c r="F14" s="34">
        <v>110</v>
      </c>
      <c r="G14" s="47">
        <v>35</v>
      </c>
      <c r="H14" s="47">
        <v>59</v>
      </c>
      <c r="I14" s="47">
        <v>5</v>
      </c>
      <c r="J14" s="47">
        <v>0</v>
      </c>
    </row>
    <row r="15" spans="1:10" ht="14.25" customHeight="1">
      <c r="A15" s="46"/>
      <c r="C15" s="42"/>
      <c r="D15" s="45"/>
      <c r="E15" s="44" t="s">
        <v>19</v>
      </c>
      <c r="F15" s="34">
        <f>SUM(G15:J15)</f>
        <v>11</v>
      </c>
      <c r="G15" s="33">
        <v>4</v>
      </c>
      <c r="H15" s="33">
        <v>7</v>
      </c>
      <c r="I15" s="33">
        <v>0</v>
      </c>
      <c r="J15" s="33">
        <v>0</v>
      </c>
    </row>
    <row r="16" spans="1:10" ht="15" customHeight="1">
      <c r="A16" s="36" t="s">
        <v>18</v>
      </c>
      <c r="B16" s="43" t="s">
        <v>17</v>
      </c>
      <c r="C16" s="42"/>
      <c r="D16" s="41" t="s">
        <v>16</v>
      </c>
      <c r="E16" s="40"/>
      <c r="F16" s="34">
        <f>SUM(G16:J16)</f>
        <v>43</v>
      </c>
      <c r="G16" s="33">
        <v>11</v>
      </c>
      <c r="H16" s="33">
        <v>30</v>
      </c>
      <c r="I16" s="33">
        <v>1</v>
      </c>
      <c r="J16" s="33">
        <v>1</v>
      </c>
    </row>
    <row r="17" spans="1:10" ht="15" customHeight="1">
      <c r="A17" s="36" t="s">
        <v>15</v>
      </c>
      <c r="C17" s="39"/>
      <c r="D17" s="38" t="s">
        <v>14</v>
      </c>
      <c r="E17" s="37"/>
      <c r="F17" s="34">
        <f>SUM(G17:J17)</f>
        <v>65</v>
      </c>
      <c r="G17" s="33">
        <v>11</v>
      </c>
      <c r="H17" s="33">
        <v>47</v>
      </c>
      <c r="I17" s="33">
        <v>3</v>
      </c>
      <c r="J17" s="33">
        <v>4</v>
      </c>
    </row>
    <row r="18" spans="1:10" ht="15" customHeight="1">
      <c r="A18" s="36">
        <v>17</v>
      </c>
      <c r="B18" s="35" t="s">
        <v>13</v>
      </c>
      <c r="C18" s="30" t="s">
        <v>12</v>
      </c>
      <c r="D18" s="29"/>
      <c r="E18" s="28"/>
      <c r="F18" s="34">
        <f>SUM(G18:J18)</f>
        <v>54</v>
      </c>
      <c r="G18" s="33">
        <v>11</v>
      </c>
      <c r="H18" s="33">
        <v>37</v>
      </c>
      <c r="I18" s="33">
        <v>6</v>
      </c>
      <c r="J18" s="33">
        <v>0</v>
      </c>
    </row>
    <row r="19" spans="1:10" ht="15" customHeight="1">
      <c r="A19" s="36" t="s">
        <v>11</v>
      </c>
      <c r="B19" s="35"/>
      <c r="C19" s="30" t="s">
        <v>10</v>
      </c>
      <c r="D19" s="29"/>
      <c r="E19" s="28"/>
      <c r="F19" s="34">
        <f>SUM(G19:J19)</f>
        <v>382</v>
      </c>
      <c r="G19" s="33">
        <v>0</v>
      </c>
      <c r="H19" s="33">
        <v>0</v>
      </c>
      <c r="I19" s="33">
        <v>382</v>
      </c>
      <c r="J19" s="33">
        <v>0</v>
      </c>
    </row>
    <row r="20" spans="1:10" ht="15" customHeight="1">
      <c r="A20" s="32"/>
      <c r="B20" s="31"/>
      <c r="C20" s="30" t="s">
        <v>9</v>
      </c>
      <c r="D20" s="29"/>
      <c r="E20" s="28"/>
      <c r="F20" s="27">
        <f>SUM(G20:J20)</f>
        <v>39</v>
      </c>
      <c r="G20" s="26">
        <v>0</v>
      </c>
      <c r="H20" s="26">
        <v>1</v>
      </c>
      <c r="I20" s="26">
        <v>34</v>
      </c>
      <c r="J20" s="26">
        <v>4</v>
      </c>
    </row>
    <row r="22" ht="13.5">
      <c r="F22" s="25"/>
    </row>
  </sheetData>
  <sheetProtection/>
  <mergeCells count="18">
    <mergeCell ref="H2:J2"/>
    <mergeCell ref="C10:D10"/>
    <mergeCell ref="C9:D9"/>
    <mergeCell ref="C7:D7"/>
    <mergeCell ref="C6:D6"/>
    <mergeCell ref="C4:D4"/>
    <mergeCell ref="C20:E20"/>
    <mergeCell ref="C13:D13"/>
    <mergeCell ref="C18:E18"/>
    <mergeCell ref="C19:E19"/>
    <mergeCell ref="D14:D15"/>
    <mergeCell ref="C14:C17"/>
    <mergeCell ref="D17:E17"/>
    <mergeCell ref="D16:E16"/>
    <mergeCell ref="C11:D11"/>
    <mergeCell ref="C12:D12"/>
    <mergeCell ref="C8:D8"/>
    <mergeCell ref="C5:D5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8.66015625" defaultRowHeight="13.5" customHeight="1"/>
  <cols>
    <col min="1" max="1" width="9.41015625" style="5" bestFit="1" customWidth="1"/>
    <col min="2" max="5" width="15.66015625" style="5" customWidth="1"/>
    <col min="6" max="16384" width="8.83203125" style="5" customWidth="1"/>
  </cols>
  <sheetData>
    <row r="1" spans="1:4" ht="17.25">
      <c r="A1" s="4" t="s">
        <v>6</v>
      </c>
      <c r="C1" s="4"/>
      <c r="D1" s="4"/>
    </row>
    <row r="2" spans="4:5" ht="13.5" customHeight="1" thickBot="1">
      <c r="D2" s="6"/>
      <c r="E2" s="7" t="s">
        <v>8</v>
      </c>
    </row>
    <row r="3" spans="1:5" ht="13.5" customHeight="1" thickTop="1">
      <c r="A3" s="23"/>
      <c r="B3" s="20" t="s">
        <v>0</v>
      </c>
      <c r="C3" s="21"/>
      <c r="D3" s="22" t="s">
        <v>1</v>
      </c>
      <c r="E3" s="22"/>
    </row>
    <row r="4" spans="1:5" ht="13.5" customHeight="1">
      <c r="A4" s="24"/>
      <c r="B4" s="8" t="s">
        <v>2</v>
      </c>
      <c r="C4" s="8" t="s">
        <v>3</v>
      </c>
      <c r="D4" s="8" t="s">
        <v>2</v>
      </c>
      <c r="E4" s="9" t="s">
        <v>3</v>
      </c>
    </row>
    <row r="5" spans="1:5" ht="13.5" customHeight="1">
      <c r="A5" s="19" t="s">
        <v>7</v>
      </c>
      <c r="B5" s="10">
        <v>28</v>
      </c>
      <c r="C5" s="11">
        <v>1.4</v>
      </c>
      <c r="D5" s="12">
        <v>2296</v>
      </c>
      <c r="E5" s="11">
        <v>1.8</v>
      </c>
    </row>
    <row r="6" spans="1:5" ht="13.5" customHeight="1">
      <c r="A6" s="1">
        <v>16</v>
      </c>
      <c r="B6" s="10">
        <v>37</v>
      </c>
      <c r="C6" s="11">
        <v>1.9</v>
      </c>
      <c r="D6" s="12">
        <v>2330</v>
      </c>
      <c r="E6" s="11">
        <v>1.8</v>
      </c>
    </row>
    <row r="7" spans="1:5" ht="13.5" customHeight="1">
      <c r="A7" s="1">
        <v>15</v>
      </c>
      <c r="B7" s="10">
        <v>39</v>
      </c>
      <c r="C7" s="11">
        <v>1.9</v>
      </c>
      <c r="D7" s="12">
        <v>2337</v>
      </c>
      <c r="E7" s="11">
        <v>1.9</v>
      </c>
    </row>
    <row r="8" spans="1:5" ht="13.5" customHeight="1">
      <c r="A8" s="1">
        <v>14</v>
      </c>
      <c r="B8" s="10">
        <v>30</v>
      </c>
      <c r="C8" s="11">
        <v>1.5</v>
      </c>
      <c r="D8" s="12">
        <v>2317</v>
      </c>
      <c r="E8" s="11">
        <v>1.8</v>
      </c>
    </row>
    <row r="9" spans="1:5" ht="13.5" customHeight="1">
      <c r="A9" s="1">
        <v>13</v>
      </c>
      <c r="B9" s="10">
        <v>41</v>
      </c>
      <c r="C9" s="11">
        <v>2</v>
      </c>
      <c r="D9" s="12">
        <v>2491</v>
      </c>
      <c r="E9" s="11">
        <v>2</v>
      </c>
    </row>
    <row r="10" spans="1:5" ht="13.5" customHeight="1">
      <c r="A10" s="2">
        <v>12</v>
      </c>
      <c r="B10" s="10">
        <v>34</v>
      </c>
      <c r="C10" s="11">
        <v>1.7</v>
      </c>
      <c r="D10" s="12">
        <v>2656</v>
      </c>
      <c r="E10" s="11">
        <v>2.1</v>
      </c>
    </row>
    <row r="11" spans="1:5" ht="13.5" customHeight="1">
      <c r="A11" s="2">
        <v>11</v>
      </c>
      <c r="B11" s="10">
        <v>45</v>
      </c>
      <c r="C11" s="11">
        <v>2.2</v>
      </c>
      <c r="D11" s="12">
        <v>2935</v>
      </c>
      <c r="E11" s="11">
        <v>2.3</v>
      </c>
    </row>
    <row r="12" spans="1:5" ht="13.5" customHeight="1">
      <c r="A12" s="2">
        <v>10</v>
      </c>
      <c r="B12" s="10">
        <v>43</v>
      </c>
      <c r="C12" s="11">
        <v>2.2</v>
      </c>
      <c r="D12" s="12">
        <v>2795</v>
      </c>
      <c r="E12" s="11">
        <v>2.2</v>
      </c>
    </row>
    <row r="13" spans="1:5" ht="13.5" customHeight="1">
      <c r="A13" s="2" t="s">
        <v>5</v>
      </c>
      <c r="B13" s="10">
        <v>37</v>
      </c>
      <c r="C13" s="13">
        <v>1.9</v>
      </c>
      <c r="D13" s="14">
        <v>2742</v>
      </c>
      <c r="E13" s="13">
        <v>2.2</v>
      </c>
    </row>
    <row r="14" spans="1:5" ht="13.5" customHeight="1">
      <c r="A14" s="3" t="s">
        <v>4</v>
      </c>
      <c r="B14" s="15">
        <v>46</v>
      </c>
      <c r="C14" s="16">
        <v>2.4</v>
      </c>
      <c r="D14" s="17">
        <v>3872</v>
      </c>
      <c r="E14" s="16">
        <v>3.2</v>
      </c>
    </row>
    <row r="16" ht="13.5" customHeight="1">
      <c r="E16" s="18"/>
    </row>
  </sheetData>
  <sheetProtection/>
  <mergeCells count="3">
    <mergeCell ref="B3:C3"/>
    <mergeCell ref="D3:E3"/>
    <mergeCell ref="A3:A4"/>
  </mergeCells>
  <printOptions/>
  <pageMargins left="0.7874015748031497" right="0.7874015748031497" top="0" bottom="0.984251968503937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2020-01-30T07:41:02Z</dcterms:created>
  <dcterms:modified xsi:type="dcterms:W3CDTF">2020-01-30T07:57:48Z</dcterms:modified>
  <cp:category/>
  <cp:version/>
  <cp:contentType/>
  <cp:contentStatus/>
</cp:coreProperties>
</file>