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30" windowHeight="5985" tabRatio="389" activeTab="0"/>
  </bookViews>
  <sheets>
    <sheet name="H30末 (千人) " sheetId="1" r:id="rId1"/>
  </sheets>
  <definedNames>
    <definedName name="_xlnm.Print_Area" localSheetId="0">'H30末 (千人) '!$A$1:$P$53</definedName>
  </definedNames>
  <calcPr fullCalcOnLoad="1"/>
</workbook>
</file>

<file path=xl/sharedStrings.xml><?xml version="1.0" encoding="utf-8"?>
<sst xmlns="http://schemas.openxmlformats.org/spreadsheetml/2006/main" count="81" uniqueCount="78">
  <si>
    <t>Ｂ</t>
  </si>
  <si>
    <t>Ｃ</t>
  </si>
  <si>
    <t>Ｄ</t>
  </si>
  <si>
    <t>Ｅ</t>
  </si>
  <si>
    <t>Ｆ</t>
  </si>
  <si>
    <t>Ｇ</t>
  </si>
  <si>
    <t>Ｈ</t>
  </si>
  <si>
    <t>Ｉ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</si>
  <si>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</si>
  <si>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</si>
  <si>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</si>
  <si>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</si>
  <si>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</si>
  <si>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</si>
  <si>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</si>
  <si>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</si>
  <si>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</si>
  <si>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</si>
  <si>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</si>
  <si>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</si>
  <si>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</si>
  <si>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上野村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</si>
  <si>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</si>
  <si>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</si>
  <si>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</si>
  <si>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</si>
  <si>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</si>
  <si>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</si>
  <si>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</si>
  <si>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</si>
  <si>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</si>
  <si>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</si>
  <si>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</si>
  <si>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</si>
  <si>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</si>
  <si>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</si>
  <si>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千代田町</t>
  </si>
  <si>
    <t>大泉町</t>
  </si>
  <si>
    <t>邑楽町</t>
  </si>
  <si>
    <t>Ａ</t>
  </si>
  <si>
    <t>汚水処理人口</t>
  </si>
  <si>
    <t>汚水処理率</t>
  </si>
  <si>
    <t>市部計</t>
  </si>
  <si>
    <t>合併処理浄化槽</t>
  </si>
  <si>
    <t>農業集落排水</t>
  </si>
  <si>
    <t>下水道</t>
  </si>
  <si>
    <t>市町村名</t>
  </si>
  <si>
    <t>市町村人口</t>
  </si>
  <si>
    <t>処理人口</t>
  </si>
  <si>
    <t>接続人口</t>
  </si>
  <si>
    <t>北群馬郡計</t>
  </si>
  <si>
    <t>多野郡計</t>
  </si>
  <si>
    <t>甘楽郡計</t>
  </si>
  <si>
    <t>吾妻郡計</t>
  </si>
  <si>
    <t>利根郡計</t>
  </si>
  <si>
    <t>佐波郡計</t>
  </si>
  <si>
    <t>邑楽郡計</t>
  </si>
  <si>
    <t>郡部計</t>
  </si>
  <si>
    <t>合計</t>
  </si>
  <si>
    <t>神流町</t>
  </si>
  <si>
    <t>汚水処理施設　　整備人口</t>
  </si>
  <si>
    <t>汚水処理人口普及率</t>
  </si>
  <si>
    <t>ﾌﾟﾗﾝﾄ
処理人口</t>
  </si>
  <si>
    <t>(単位：千人）</t>
  </si>
  <si>
    <t>みどり市</t>
  </si>
  <si>
    <t>東吾妻町</t>
  </si>
  <si>
    <t>みなかみ町</t>
  </si>
  <si>
    <t>ｺﾐｭﾆﾃｨ</t>
  </si>
  <si>
    <t>K=D+E+F+H
Ｋ</t>
  </si>
  <si>
    <t>L=C+E+G+I
L</t>
  </si>
  <si>
    <t>M=K/B*100%
M</t>
  </si>
  <si>
    <t>N=L/B*100%
N</t>
  </si>
  <si>
    <t>J=H/B*100%
Ｊ</t>
  </si>
  <si>
    <t>設置済人口</t>
  </si>
  <si>
    <t>処理人口
普及率</t>
  </si>
  <si>
    <t>下水道公示区域外人口</t>
  </si>
  <si>
    <t>平成３０年度末　汚水処理人口普及状況</t>
  </si>
  <si>
    <t>平成31年3月31日現在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</si>
</sst>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#,##0.0;#,##0.0;\0.0;&quot;－&quot;"/>
    <numFmt numFmtId="187" formatCode="#,##0%;#,##0%;\0.0%;&quot;－&quot;"/>
    <numFmt numFmtId="188" formatCode="#,##0%;#,##0%;\0\%;&quot;－&quot;"/>
    <numFmt numFmtId="189" formatCode="#,##0.0_);[Red]\(#,##0.0\)"/>
    <numFmt numFmtId="190" formatCode="0.0%"/>
    <numFmt numFmtId="191" formatCode="#,##0_);[Red]\(#,##0\)"/>
    <numFmt numFmtId="192" formatCode="0_ "/>
    <numFmt numFmtId="193" formatCode="#,##0_ "/>
    <numFmt numFmtId="194" formatCode="0.0_);[Red]\(0.0\)"/>
    <numFmt numFmtId="195" formatCode="0.000%"/>
    <numFmt numFmtId="196" formatCode="0.0000%"/>
    <numFmt numFmtId="197" formatCode="#,##0.00_);[Red]\(#,##0.00\)"/>
    <numFmt numFmtId="198" formatCode="0.0,"/>
    <numFmt numFmtId="199" formatCode="#,##0;&quot;△&quot;#,##0;&quot;－&quot;"/>
    <numFmt numFmtId="200" formatCode="0_);[Red]\(0\)"/>
    <numFmt numFmtId="201" formatCode="0,"/>
    <numFmt numFmtId="202" formatCode="0.00,"/>
    <numFmt numFmtId="203" formatCode="0.000,"/>
    <numFmt numFmtId="204" formatCode="_(* #,##0.0_);_(* \(#,##0.0\);_(* &quot;-&quot;_);_(@_)"/>
    <numFmt numFmtId="205" formatCode="_(* #,##0.00_);_(* \(#,##0.00\);_(* &quot;-&quot;_);_(@_)"/>
    <numFmt numFmtId="206" formatCode="_(* #,##0.000_);_(* \(#,##0.000\);_(* &quot;-&quot;_);_(@_)"/>
    <numFmt numFmtId="207" formatCode="_(* #,##0.0000_);_(* \(#,##0.0000\);_(* &quot;-&quot;_);_(@_)"/>
    <numFmt numFmtId="208" formatCode="0_ ;[Red]\-0\ "/>
    <numFmt numFmtId="209" formatCode="0.0_ ;[Red]\-0.0\ "/>
    <numFmt numFmtId="210" formatCode="#,##0_ ;[Red]\-#,##0\ "/>
    <numFmt numFmtId="211" formatCode="#,##0.0_ ;[Red]\-#,##0.0\ "/>
    <numFmt numFmtId="212" formatCode="#,##0.00_ ;[Red]\-#,##0.00\ "/>
    <numFmt numFmtId="213" formatCode="0.0000,"/>
    <numFmt numFmtId="214" formatCode="0.00000,"/>
    <numFmt numFmtId="215" formatCode="0.0_ "/>
  </numFmts>
  <fonts count="48"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9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vertical="top"/>
    </xf>
    <xf numFmtId="0" fontId="4" fillId="33" borderId="11" xfId="0" applyFont="1" applyFill="1" applyBorder="1" applyAlignment="1">
      <alignment wrapText="1"/>
    </xf>
    <xf numFmtId="9" fontId="4" fillId="33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9" fontId="3" fillId="0" borderId="0" xfId="0" applyNumberFormat="1" applyFont="1" applyAlignment="1">
      <alignment horizontal="center"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9" fontId="3" fillId="36" borderId="0" xfId="0" applyNumberFormat="1" applyFont="1" applyFill="1" applyAlignment="1">
      <alignment horizontal="center"/>
    </xf>
    <xf numFmtId="181" fontId="3" fillId="0" borderId="0" xfId="50" applyFont="1" applyAlignment="1">
      <alignment/>
    </xf>
    <xf numFmtId="208" fontId="3" fillId="0" borderId="0" xfId="0" applyNumberFormat="1" applyFont="1" applyAlignment="1">
      <alignment/>
    </xf>
    <xf numFmtId="210" fontId="3" fillId="0" borderId="0" xfId="50" applyNumberFormat="1" applyFont="1" applyAlignment="1">
      <alignment/>
    </xf>
    <xf numFmtId="190" fontId="3" fillId="0" borderId="0" xfId="42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9" fontId="4" fillId="0" borderId="0" xfId="0" applyNumberFormat="1" applyFont="1" applyAlignment="1">
      <alignment/>
    </xf>
    <xf numFmtId="0" fontId="4" fillId="37" borderId="12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9" fontId="4" fillId="33" borderId="13" xfId="0" applyNumberFormat="1" applyFont="1" applyFill="1" applyBorder="1" applyAlignment="1">
      <alignment/>
    </xf>
    <xf numFmtId="0" fontId="4" fillId="37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85" fontId="4" fillId="38" borderId="16" xfId="0" applyNumberFormat="1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/>
    </xf>
    <xf numFmtId="0" fontId="4" fillId="37" borderId="17" xfId="0" applyFont="1" applyFill="1" applyBorder="1" applyAlignment="1">
      <alignment horizontal="left"/>
    </xf>
    <xf numFmtId="0" fontId="4" fillId="39" borderId="0" xfId="0" applyFont="1" applyFill="1" applyAlignment="1">
      <alignment/>
    </xf>
    <xf numFmtId="0" fontId="4" fillId="37" borderId="10" xfId="0" applyFont="1" applyFill="1" applyBorder="1" applyAlignment="1">
      <alignment horizontal="left"/>
    </xf>
    <xf numFmtId="0" fontId="6" fillId="40" borderId="18" xfId="0" applyFont="1" applyFill="1" applyBorder="1" applyAlignment="1">
      <alignment/>
    </xf>
    <xf numFmtId="0" fontId="4" fillId="40" borderId="18" xfId="0" applyFont="1" applyFill="1" applyBorder="1" applyAlignment="1">
      <alignment/>
    </xf>
    <xf numFmtId="0" fontId="4" fillId="37" borderId="19" xfId="0" applyFont="1" applyFill="1" applyBorder="1" applyAlignment="1">
      <alignment horizontal="left"/>
    </xf>
    <xf numFmtId="0" fontId="4" fillId="37" borderId="20" xfId="0" applyFont="1" applyFill="1" applyBorder="1" applyAlignment="1">
      <alignment horizontal="left"/>
    </xf>
    <xf numFmtId="0" fontId="4" fillId="37" borderId="10" xfId="0" applyFont="1" applyFill="1" applyBorder="1" applyAlignment="1">
      <alignment horizontal="left" shrinkToFit="1"/>
    </xf>
    <xf numFmtId="0" fontId="4" fillId="37" borderId="20" xfId="0" applyFont="1" applyFill="1" applyBorder="1" applyAlignment="1">
      <alignment/>
    </xf>
    <xf numFmtId="190" fontId="4" fillId="0" borderId="20" xfId="0" applyNumberFormat="1" applyFont="1" applyFill="1" applyBorder="1" applyAlignment="1">
      <alignment horizontal="right"/>
    </xf>
    <xf numFmtId="0" fontId="4" fillId="37" borderId="17" xfId="0" applyFont="1" applyFill="1" applyBorder="1" applyAlignment="1">
      <alignment/>
    </xf>
    <xf numFmtId="0" fontId="4" fillId="40" borderId="17" xfId="0" applyFont="1" applyFill="1" applyBorder="1" applyAlignment="1">
      <alignment/>
    </xf>
    <xf numFmtId="190" fontId="4" fillId="40" borderId="17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210" fontId="7" fillId="0" borderId="0" xfId="50" applyNumberFormat="1" applyFont="1" applyAlignment="1">
      <alignment/>
    </xf>
    <xf numFmtId="198" fontId="4" fillId="0" borderId="0" xfId="0" applyNumberFormat="1" applyFont="1" applyFill="1" applyBorder="1" applyAlignment="1">
      <alignment horizontal="right"/>
    </xf>
    <xf numFmtId="198" fontId="6" fillId="0" borderId="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98" fontId="4" fillId="0" borderId="0" xfId="0" applyNumberFormat="1" applyFont="1" applyFill="1" applyBorder="1" applyAlignment="1">
      <alignment horizontal="left"/>
    </xf>
    <xf numFmtId="185" fontId="4" fillId="0" borderId="16" xfId="0" applyNumberFormat="1" applyFont="1" applyFill="1" applyBorder="1" applyAlignment="1">
      <alignment horizontal="center" wrapText="1"/>
    </xf>
    <xf numFmtId="9" fontId="4" fillId="0" borderId="16" xfId="0" applyNumberFormat="1" applyFont="1" applyFill="1" applyBorder="1" applyAlignment="1">
      <alignment horizontal="center" wrapText="1"/>
    </xf>
    <xf numFmtId="190" fontId="6" fillId="40" borderId="18" xfId="0" applyNumberFormat="1" applyFont="1" applyFill="1" applyBorder="1" applyAlignment="1">
      <alignment horizontal="right"/>
    </xf>
    <xf numFmtId="190" fontId="4" fillId="40" borderId="18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37" borderId="21" xfId="0" applyFont="1" applyFill="1" applyBorder="1" applyAlignment="1">
      <alignment horizontal="left"/>
    </xf>
    <xf numFmtId="0" fontId="4" fillId="37" borderId="12" xfId="0" applyFont="1" applyFill="1" applyBorder="1" applyAlignment="1">
      <alignment horizontal="left"/>
    </xf>
    <xf numFmtId="0" fontId="4" fillId="37" borderId="22" xfId="0" applyFont="1" applyFill="1" applyBorder="1" applyAlignment="1">
      <alignment horizontal="left"/>
    </xf>
    <xf numFmtId="0" fontId="4" fillId="33" borderId="10" xfId="0" applyFont="1" applyFill="1" applyBorder="1" applyAlignment="1">
      <alignment vertical="top" shrinkToFit="1"/>
    </xf>
    <xf numFmtId="198" fontId="4" fillId="0" borderId="17" xfId="0" applyNumberFormat="1" applyFont="1" applyFill="1" applyBorder="1" applyAlignment="1" applyProtection="1">
      <alignment/>
      <protection/>
    </xf>
    <xf numFmtId="198" fontId="6" fillId="40" borderId="18" xfId="0" applyNumberFormat="1" applyFont="1" applyFill="1" applyBorder="1" applyAlignment="1">
      <alignment horizontal="right"/>
    </xf>
    <xf numFmtId="198" fontId="4" fillId="0" borderId="17" xfId="0" applyNumberFormat="1" applyFont="1" applyFill="1" applyBorder="1" applyAlignment="1">
      <alignment horizontal="right"/>
    </xf>
    <xf numFmtId="198" fontId="4" fillId="40" borderId="18" xfId="0" applyNumberFormat="1" applyFont="1" applyFill="1" applyBorder="1" applyAlignment="1">
      <alignment horizontal="right"/>
    </xf>
    <xf numFmtId="198" fontId="4" fillId="0" borderId="20" xfId="0" applyNumberFormat="1" applyFont="1" applyFill="1" applyBorder="1" applyAlignment="1">
      <alignment horizontal="right"/>
    </xf>
    <xf numFmtId="198" fontId="4" fillId="40" borderId="17" xfId="0" applyNumberFormat="1" applyFont="1" applyFill="1" applyBorder="1" applyAlignment="1">
      <alignment horizontal="right"/>
    </xf>
    <xf numFmtId="0" fontId="3" fillId="0" borderId="0" xfId="0" applyFont="1" applyFill="1" applyAlignment="1" quotePrefix="1">
      <alignment horizontal="center"/>
    </xf>
    <xf numFmtId="198" fontId="3" fillId="0" borderId="0" xfId="0" applyNumberFormat="1" applyFont="1" applyFill="1" applyAlignment="1">
      <alignment/>
    </xf>
    <xf numFmtId="194" fontId="3" fillId="0" borderId="0" xfId="0" applyNumberFormat="1" applyFont="1" applyAlignment="1">
      <alignment/>
    </xf>
    <xf numFmtId="0" fontId="9" fillId="0" borderId="0" xfId="50" applyNumberFormat="1" applyFont="1" applyFill="1" applyBorder="1" applyAlignment="1">
      <alignment horizontal="center"/>
    </xf>
    <xf numFmtId="181" fontId="3" fillId="0" borderId="0" xfId="50" applyFont="1" applyAlignment="1">
      <alignment horizontal="center"/>
    </xf>
    <xf numFmtId="181" fontId="3" fillId="0" borderId="0" xfId="50" applyFont="1" applyFill="1" applyAlignment="1">
      <alignment horizontal="center"/>
    </xf>
    <xf numFmtId="181" fontId="3" fillId="34" borderId="0" xfId="50" applyFont="1" applyFill="1" applyAlignment="1">
      <alignment horizontal="center"/>
    </xf>
    <xf numFmtId="181" fontId="4" fillId="0" borderId="0" xfId="50" applyFont="1" applyAlignment="1">
      <alignment horizontal="center"/>
    </xf>
    <xf numFmtId="0" fontId="7" fillId="0" borderId="0" xfId="0" applyFont="1" applyFill="1" applyAlignment="1">
      <alignment/>
    </xf>
    <xf numFmtId="181" fontId="4" fillId="40" borderId="0" xfId="5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Alignment="1">
      <alignment/>
    </xf>
    <xf numFmtId="193" fontId="4" fillId="0" borderId="0" xfId="0" applyNumberFormat="1" applyFont="1" applyFill="1" applyBorder="1" applyAlignment="1">
      <alignment horizontal="right"/>
    </xf>
    <xf numFmtId="185" fontId="4" fillId="0" borderId="23" xfId="0" applyNumberFormat="1" applyFont="1" applyFill="1" applyBorder="1" applyAlignment="1">
      <alignment horizontal="center"/>
    </xf>
    <xf numFmtId="185" fontId="6" fillId="0" borderId="23" xfId="0" applyNumberFormat="1" applyFont="1" applyFill="1" applyBorder="1" applyAlignment="1">
      <alignment horizontal="center"/>
    </xf>
    <xf numFmtId="198" fontId="6" fillId="41" borderId="17" xfId="0" applyNumberFormat="1" applyFont="1" applyFill="1" applyBorder="1" applyAlignment="1" applyProtection="1">
      <alignment vertical="center"/>
      <protection locked="0"/>
    </xf>
    <xf numFmtId="198" fontId="6" fillId="42" borderId="17" xfId="0" applyNumberFormat="1" applyFont="1" applyFill="1" applyBorder="1" applyAlignment="1" applyProtection="1">
      <alignment vertical="center"/>
      <protection locked="0"/>
    </xf>
    <xf numFmtId="198" fontId="4" fillId="41" borderId="17" xfId="0" applyNumberFormat="1" applyFont="1" applyFill="1" applyBorder="1" applyAlignment="1" applyProtection="1">
      <alignment vertical="center"/>
      <protection locked="0"/>
    </xf>
    <xf numFmtId="198" fontId="46" fillId="42" borderId="17" xfId="0" applyNumberFormat="1" applyFont="1" applyFill="1" applyBorder="1" applyAlignment="1" applyProtection="1">
      <alignment vertical="center"/>
      <protection locked="0"/>
    </xf>
    <xf numFmtId="198" fontId="4" fillId="42" borderId="17" xfId="0" applyNumberFormat="1" applyFont="1" applyFill="1" applyBorder="1" applyAlignment="1" applyProtection="1">
      <alignment/>
      <protection/>
    </xf>
    <xf numFmtId="198" fontId="4" fillId="42" borderId="17" xfId="0" applyNumberFormat="1" applyFont="1" applyFill="1" applyBorder="1" applyAlignment="1">
      <alignment horizontal="right"/>
    </xf>
    <xf numFmtId="185" fontId="4" fillId="42" borderId="23" xfId="0" applyNumberFormat="1" applyFont="1" applyFill="1" applyBorder="1" applyAlignment="1">
      <alignment horizontal="center"/>
    </xf>
    <xf numFmtId="190" fontId="4" fillId="40" borderId="0" xfId="0" applyNumberFormat="1" applyFont="1" applyFill="1" applyBorder="1" applyAlignment="1">
      <alignment horizontal="right"/>
    </xf>
    <xf numFmtId="198" fontId="46" fillId="42" borderId="17" xfId="52" applyNumberFormat="1" applyFont="1" applyFill="1" applyBorder="1" applyAlignment="1" applyProtection="1">
      <alignment horizontal="right" vertical="center" shrinkToFit="1"/>
      <protection locked="0"/>
    </xf>
    <xf numFmtId="198" fontId="4" fillId="0" borderId="17" xfId="0" applyNumberFormat="1" applyFont="1" applyBorder="1" applyAlignment="1" applyProtection="1">
      <alignment/>
      <protection/>
    </xf>
    <xf numFmtId="198" fontId="6" fillId="42" borderId="17" xfId="52" applyNumberFormat="1" applyFont="1" applyFill="1" applyBorder="1" applyAlignment="1" applyProtection="1">
      <alignment horizontal="right" vertical="center" shrinkToFit="1"/>
      <protection locked="0"/>
    </xf>
    <xf numFmtId="198" fontId="6" fillId="42" borderId="17" xfId="0" applyNumberFormat="1" applyFont="1" applyFill="1" applyBorder="1" applyAlignment="1">
      <alignment horizontal="right"/>
    </xf>
    <xf numFmtId="190" fontId="4" fillId="42" borderId="17" xfId="0" applyNumberFormat="1" applyFont="1" applyFill="1" applyBorder="1" applyAlignment="1">
      <alignment horizontal="right"/>
    </xf>
    <xf numFmtId="198" fontId="4" fillId="0" borderId="17" xfId="52" applyNumberFormat="1" applyFont="1" applyFill="1" applyBorder="1" applyAlignment="1" applyProtection="1">
      <alignment horizontal="right" vertical="center" shrinkToFit="1"/>
      <protection locked="0"/>
    </xf>
    <xf numFmtId="198" fontId="4" fillId="0" borderId="17" xfId="52" applyNumberFormat="1" applyFont="1" applyFill="1" applyBorder="1" applyAlignment="1" applyProtection="1">
      <alignment/>
      <protection/>
    </xf>
    <xf numFmtId="198" fontId="6" fillId="40" borderId="18" xfId="52" applyNumberFormat="1" applyFont="1" applyFill="1" applyBorder="1" applyAlignment="1">
      <alignment horizontal="right"/>
    </xf>
    <xf numFmtId="198" fontId="4" fillId="0" borderId="20" xfId="0" applyNumberFormat="1" applyFont="1" applyFill="1" applyBorder="1" applyAlignment="1" applyProtection="1">
      <alignment/>
      <protection/>
    </xf>
    <xf numFmtId="198" fontId="46" fillId="42" borderId="20" xfId="52" applyNumberFormat="1" applyFont="1" applyFill="1" applyBorder="1" applyAlignment="1" applyProtection="1">
      <alignment horizontal="right" vertical="center" shrinkToFit="1"/>
      <protection locked="0"/>
    </xf>
    <xf numFmtId="198" fontId="4" fillId="0" borderId="20" xfId="0" applyNumberFormat="1" applyFont="1" applyBorder="1" applyAlignment="1" applyProtection="1">
      <alignment/>
      <protection/>
    </xf>
    <xf numFmtId="198" fontId="6" fillId="42" borderId="20" xfId="52" applyNumberFormat="1" applyFont="1" applyFill="1" applyBorder="1" applyAlignment="1" applyProtection="1">
      <alignment/>
      <protection/>
    </xf>
    <xf numFmtId="198" fontId="6" fillId="42" borderId="20" xfId="0" applyNumberFormat="1" applyFont="1" applyFill="1" applyBorder="1" applyAlignment="1" applyProtection="1">
      <alignment vertical="center"/>
      <protection locked="0"/>
    </xf>
    <xf numFmtId="198" fontId="6" fillId="42" borderId="20" xfId="0" applyNumberFormat="1" applyFont="1" applyFill="1" applyBorder="1" applyAlignment="1">
      <alignment horizontal="right"/>
    </xf>
    <xf numFmtId="190" fontId="4" fillId="42" borderId="20" xfId="0" applyNumberFormat="1" applyFont="1" applyFill="1" applyBorder="1" applyAlignment="1">
      <alignment horizontal="right"/>
    </xf>
    <xf numFmtId="198" fontId="4" fillId="42" borderId="20" xfId="0" applyNumberFormat="1" applyFont="1" applyFill="1" applyBorder="1" applyAlignment="1">
      <alignment horizontal="right"/>
    </xf>
    <xf numFmtId="198" fontId="6" fillId="42" borderId="17" xfId="52" applyNumberFormat="1" applyFont="1" applyFill="1" applyBorder="1" applyAlignment="1" applyProtection="1">
      <alignment/>
      <protection/>
    </xf>
    <xf numFmtId="198" fontId="6" fillId="42" borderId="20" xfId="52" applyNumberFormat="1" applyFont="1" applyFill="1" applyBorder="1" applyAlignment="1">
      <alignment horizontal="right"/>
    </xf>
    <xf numFmtId="190" fontId="4" fillId="42" borderId="20" xfId="52" applyNumberFormat="1" applyFont="1" applyFill="1" applyBorder="1" applyAlignment="1">
      <alignment horizontal="right"/>
    </xf>
    <xf numFmtId="198" fontId="6" fillId="42" borderId="17" xfId="52" applyNumberFormat="1" applyFont="1" applyFill="1" applyBorder="1" applyAlignment="1">
      <alignment horizontal="right"/>
    </xf>
    <xf numFmtId="190" fontId="4" fillId="42" borderId="17" xfId="52" applyNumberFormat="1" applyFont="1" applyFill="1" applyBorder="1" applyAlignment="1">
      <alignment horizontal="right"/>
    </xf>
    <xf numFmtId="190" fontId="4" fillId="42" borderId="17" xfId="52" applyNumberFormat="1" applyFont="1" applyFill="1" applyBorder="1" applyAlignment="1" applyProtection="1">
      <alignment/>
      <protection/>
    </xf>
    <xf numFmtId="190" fontId="4" fillId="42" borderId="17" xfId="43" applyNumberFormat="1" applyFont="1" applyFill="1" applyBorder="1" applyAlignment="1" applyProtection="1">
      <alignment/>
      <protection/>
    </xf>
    <xf numFmtId="198" fontId="47" fillId="42" borderId="20" xfId="52" applyNumberFormat="1" applyFont="1" applyFill="1" applyBorder="1" applyAlignment="1" applyProtection="1">
      <alignment horizontal="right" vertical="center" shrinkToFit="1"/>
      <protection locked="0"/>
    </xf>
    <xf numFmtId="198" fontId="4" fillId="41" borderId="20" xfId="0" applyNumberFormat="1" applyFont="1" applyFill="1" applyBorder="1" applyAlignment="1" applyProtection="1">
      <alignment vertical="center"/>
      <protection locked="0"/>
    </xf>
    <xf numFmtId="198" fontId="47" fillId="42" borderId="17" xfId="52" applyNumberFormat="1" applyFont="1" applyFill="1" applyBorder="1" applyAlignment="1" applyProtection="1">
      <alignment horizontal="right" vertical="center" shrinkToFit="1"/>
      <protection locked="0"/>
    </xf>
    <xf numFmtId="198" fontId="4" fillId="40" borderId="17" xfId="52" applyNumberFormat="1" applyFont="1" applyFill="1" applyBorder="1" applyAlignment="1">
      <alignment horizontal="right"/>
    </xf>
    <xf numFmtId="198" fontId="6" fillId="40" borderId="17" xfId="52" applyNumberFormat="1" applyFont="1" applyFill="1" applyBorder="1" applyAlignment="1">
      <alignment horizontal="right"/>
    </xf>
    <xf numFmtId="198" fontId="4" fillId="0" borderId="20" xfId="52" applyNumberFormat="1" applyFont="1" applyFill="1" applyBorder="1" applyAlignment="1">
      <alignment horizontal="right"/>
    </xf>
    <xf numFmtId="198" fontId="6" fillId="0" borderId="20" xfId="52" applyNumberFormat="1" applyFont="1" applyFill="1" applyBorder="1" applyAlignment="1">
      <alignment horizontal="right"/>
    </xf>
    <xf numFmtId="198" fontId="4" fillId="0" borderId="17" xfId="52" applyNumberFormat="1" applyFont="1" applyFill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9" fillId="0" borderId="0" xfId="50" applyNumberFormat="1" applyFont="1" applyFill="1" applyBorder="1" applyAlignment="1">
      <alignment horizontal="center"/>
    </xf>
    <xf numFmtId="0" fontId="9" fillId="0" borderId="0" xfId="50" applyNumberFormat="1" applyFont="1" applyFill="1" applyBorder="1" applyAlignment="1">
      <alignment horizontal="left" textRotation="18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74"/>
  <sheetViews>
    <sheetView tabSelected="1" view="pageBreakPreview" zoomScale="90" zoomScaleSheetLayoutView="90" zoomScalePageLayoutView="0" workbookViewId="0" topLeftCell="A1">
      <pane xSplit="3" ySplit="6" topLeftCell="D19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H54" sqref="H54"/>
    </sheetView>
  </sheetViews>
  <sheetFormatPr defaultColWidth="9.00390625" defaultRowHeight="13.5"/>
  <cols>
    <col min="1" max="1" width="5.125" style="1" customWidth="1"/>
    <col min="2" max="2" width="4.00390625" style="1" customWidth="1"/>
    <col min="3" max="3" width="9.00390625" style="1" customWidth="1"/>
    <col min="4" max="4" width="10.625" style="1" customWidth="1"/>
    <col min="5" max="7" width="10.625" style="2" customWidth="1"/>
    <col min="8" max="8" width="10.625" style="1" customWidth="1"/>
    <col min="9" max="9" width="10.625" style="47" customWidth="1"/>
    <col min="10" max="11" width="10.625" style="1" customWidth="1"/>
    <col min="12" max="12" width="10.625" style="3" customWidth="1"/>
    <col min="13" max="14" width="12.625" style="1" customWidth="1"/>
    <col min="15" max="16" width="10.625" style="1" customWidth="1"/>
    <col min="17" max="16384" width="9.00390625" style="1" customWidth="1"/>
  </cols>
  <sheetData>
    <row r="2" spans="3:22" ht="14.25" customHeight="1">
      <c r="C2" s="21" t="s">
        <v>76</v>
      </c>
      <c r="H2" s="63"/>
      <c r="M2" s="63"/>
      <c r="P2" s="64"/>
      <c r="Q2" s="2"/>
      <c r="R2" s="2"/>
      <c r="S2" s="2"/>
      <c r="T2" s="2"/>
      <c r="U2" s="2"/>
      <c r="V2" s="2"/>
    </row>
    <row r="3" spans="3:22" s="4" customFormat="1" ht="13.5" customHeight="1">
      <c r="C3" s="65"/>
      <c r="E3" s="22"/>
      <c r="F3" s="22"/>
      <c r="G3" s="22"/>
      <c r="I3" s="48"/>
      <c r="L3" s="23"/>
      <c r="N3" s="4" t="s">
        <v>63</v>
      </c>
      <c r="O3" s="131" t="s">
        <v>77</v>
      </c>
      <c r="P3" s="131"/>
      <c r="Q3" s="22"/>
      <c r="R3" s="22"/>
      <c r="S3" s="22"/>
      <c r="T3" s="22"/>
      <c r="U3" s="22"/>
      <c r="V3" s="22"/>
    </row>
    <row r="4" spans="3:22" s="4" customFormat="1" ht="24" customHeight="1">
      <c r="C4" s="24"/>
      <c r="D4" s="25"/>
      <c r="E4" s="26" t="s">
        <v>43</v>
      </c>
      <c r="F4" s="27"/>
      <c r="G4" s="25" t="s">
        <v>67</v>
      </c>
      <c r="H4" s="26" t="s">
        <v>44</v>
      </c>
      <c r="I4" s="49"/>
      <c r="J4" s="26" t="s">
        <v>45</v>
      </c>
      <c r="K4" s="28"/>
      <c r="L4" s="29"/>
      <c r="M4" s="5" t="s">
        <v>60</v>
      </c>
      <c r="N4" s="6" t="s">
        <v>40</v>
      </c>
      <c r="O4" s="5" t="s">
        <v>61</v>
      </c>
      <c r="P4" s="69" t="s">
        <v>41</v>
      </c>
      <c r="Q4" s="22"/>
      <c r="R4" s="22"/>
      <c r="S4" s="22"/>
      <c r="T4" s="22"/>
      <c r="U4" s="22"/>
      <c r="V4" s="22"/>
    </row>
    <row r="5" spans="3:22" s="4" customFormat="1" ht="24" customHeight="1" thickBot="1">
      <c r="C5" s="30" t="s">
        <v>46</v>
      </c>
      <c r="D5" s="31" t="s">
        <v>47</v>
      </c>
      <c r="E5" s="31" t="s">
        <v>73</v>
      </c>
      <c r="F5" s="7" t="s">
        <v>75</v>
      </c>
      <c r="G5" s="7" t="s">
        <v>62</v>
      </c>
      <c r="H5" s="7" t="s">
        <v>48</v>
      </c>
      <c r="I5" s="50" t="s">
        <v>49</v>
      </c>
      <c r="J5" s="7" t="s">
        <v>48</v>
      </c>
      <c r="K5" s="31" t="s">
        <v>49</v>
      </c>
      <c r="L5" s="8" t="s">
        <v>74</v>
      </c>
      <c r="M5" s="31"/>
      <c r="N5" s="31"/>
      <c r="O5" s="31"/>
      <c r="P5" s="31"/>
      <c r="Q5" s="22"/>
      <c r="R5" s="22"/>
      <c r="S5" s="22"/>
      <c r="T5" s="22"/>
      <c r="U5" s="22"/>
      <c r="V5" s="22"/>
    </row>
    <row r="6" spans="1:22" s="4" customFormat="1" ht="24" customHeight="1" thickTop="1">
      <c r="A6" s="22"/>
      <c r="B6" s="22"/>
      <c r="C6" s="32" t="s">
        <v>39</v>
      </c>
      <c r="D6" s="98" t="s">
        <v>0</v>
      </c>
      <c r="E6" s="33" t="s">
        <v>1</v>
      </c>
      <c r="F6" s="90" t="s">
        <v>2</v>
      </c>
      <c r="G6" s="90" t="s">
        <v>3</v>
      </c>
      <c r="H6" s="90" t="s">
        <v>4</v>
      </c>
      <c r="I6" s="91" t="s">
        <v>5</v>
      </c>
      <c r="J6" s="90" t="s">
        <v>6</v>
      </c>
      <c r="K6" s="33" t="s">
        <v>7</v>
      </c>
      <c r="L6" s="60" t="s">
        <v>72</v>
      </c>
      <c r="M6" s="59" t="s">
        <v>68</v>
      </c>
      <c r="N6" s="59" t="s">
        <v>69</v>
      </c>
      <c r="O6" s="59" t="s">
        <v>70</v>
      </c>
      <c r="P6" s="59" t="s">
        <v>71</v>
      </c>
      <c r="Q6" s="22"/>
      <c r="R6" s="22"/>
      <c r="S6" s="22"/>
      <c r="T6" s="22"/>
      <c r="U6" s="22"/>
      <c r="V6" s="22"/>
    </row>
    <row r="7" spans="1:22" s="35" customFormat="1" ht="12" customHeight="1">
      <c r="A7" s="22"/>
      <c r="B7" s="22"/>
      <c r="C7" s="66" t="s">
        <v>8</v>
      </c>
      <c r="D7" s="70">
        <v>336641</v>
      </c>
      <c r="E7" s="100">
        <v>43851</v>
      </c>
      <c r="F7" s="101">
        <v>41424</v>
      </c>
      <c r="G7" s="102">
        <v>3064</v>
      </c>
      <c r="H7" s="92">
        <v>28682</v>
      </c>
      <c r="I7" s="92">
        <v>23830</v>
      </c>
      <c r="J7" s="70">
        <v>239713</v>
      </c>
      <c r="K7" s="103">
        <v>231285</v>
      </c>
      <c r="L7" s="104">
        <f>J7/D7</f>
        <v>0.7120730986421737</v>
      </c>
      <c r="M7" s="97">
        <f aca="true" t="shared" si="0" ref="M7:M18">F7+G7+H7+J7</f>
        <v>312883</v>
      </c>
      <c r="N7" s="97">
        <f>E7+G7+I7+K7</f>
        <v>302030</v>
      </c>
      <c r="O7" s="104">
        <f>M7/D7</f>
        <v>0.929426302797342</v>
      </c>
      <c r="P7" s="104">
        <f>N7/D7</f>
        <v>0.8971872113022478</v>
      </c>
      <c r="Q7" s="22"/>
      <c r="R7" s="22"/>
      <c r="S7" s="22"/>
      <c r="T7" s="22"/>
      <c r="U7" s="22"/>
      <c r="V7" s="22"/>
    </row>
    <row r="8" spans="1:22" s="35" customFormat="1" ht="12" customHeight="1">
      <c r="A8" s="22"/>
      <c r="B8" s="22"/>
      <c r="C8" s="66" t="s">
        <v>9</v>
      </c>
      <c r="D8" s="70">
        <v>373331</v>
      </c>
      <c r="E8" s="100">
        <v>37154</v>
      </c>
      <c r="F8" s="101">
        <v>35734</v>
      </c>
      <c r="G8" s="102">
        <v>0</v>
      </c>
      <c r="H8" s="93">
        <v>4355</v>
      </c>
      <c r="I8" s="93">
        <v>3517</v>
      </c>
      <c r="J8" s="70">
        <v>274675</v>
      </c>
      <c r="K8" s="103">
        <v>260401</v>
      </c>
      <c r="L8" s="104">
        <f>J8/D8</f>
        <v>0.7357412055253917</v>
      </c>
      <c r="M8" s="97">
        <f t="shared" si="0"/>
        <v>314764</v>
      </c>
      <c r="N8" s="97">
        <f>E8+G8+I8+K8</f>
        <v>301072</v>
      </c>
      <c r="O8" s="104">
        <f>M8/D8</f>
        <v>0.8431231266623987</v>
      </c>
      <c r="P8" s="104">
        <f aca="true" t="shared" si="1" ref="P8:P51">N8/D8</f>
        <v>0.8064478974422161</v>
      </c>
      <c r="Q8" s="22"/>
      <c r="R8" s="22"/>
      <c r="S8" s="22"/>
      <c r="T8" s="22"/>
      <c r="U8" s="22"/>
      <c r="V8" s="22"/>
    </row>
    <row r="9" spans="1:22" s="35" customFormat="1" ht="12" customHeight="1">
      <c r="A9" s="22"/>
      <c r="B9" s="22"/>
      <c r="C9" s="66" t="s">
        <v>10</v>
      </c>
      <c r="D9" s="70">
        <v>111295</v>
      </c>
      <c r="E9" s="100">
        <v>13615</v>
      </c>
      <c r="F9" s="101">
        <v>11919</v>
      </c>
      <c r="G9" s="105">
        <v>269</v>
      </c>
      <c r="H9" s="93">
        <v>4184</v>
      </c>
      <c r="I9" s="93">
        <v>3611</v>
      </c>
      <c r="J9" s="70">
        <v>91572</v>
      </c>
      <c r="K9" s="103">
        <v>81825</v>
      </c>
      <c r="L9" s="104">
        <f aca="true" t="shared" si="2" ref="L9:L22">J9/D9</f>
        <v>0.8227862886922144</v>
      </c>
      <c r="M9" s="97">
        <f t="shared" si="0"/>
        <v>107944</v>
      </c>
      <c r="N9" s="97">
        <f aca="true" t="shared" si="3" ref="N9:N17">E9+G9+I9+K9</f>
        <v>99320</v>
      </c>
      <c r="O9" s="104">
        <f aca="true" t="shared" si="4" ref="O9:O51">M9/D9</f>
        <v>0.9698908306752325</v>
      </c>
      <c r="P9" s="104">
        <f t="shared" si="1"/>
        <v>0.8924030729143267</v>
      </c>
      <c r="Q9" s="22"/>
      <c r="R9" s="22"/>
      <c r="S9" s="22"/>
      <c r="T9" s="22"/>
      <c r="U9" s="22"/>
      <c r="V9" s="22"/>
    </row>
    <row r="10" spans="1:22" s="35" customFormat="1" ht="12" customHeight="1">
      <c r="A10" s="22"/>
      <c r="B10" s="22"/>
      <c r="C10" s="66" t="s">
        <v>11</v>
      </c>
      <c r="D10" s="70">
        <v>213213</v>
      </c>
      <c r="E10" s="100">
        <v>57516</v>
      </c>
      <c r="F10" s="101">
        <v>56536</v>
      </c>
      <c r="G10" s="102">
        <v>0</v>
      </c>
      <c r="H10" s="94">
        <v>12735</v>
      </c>
      <c r="I10" s="94">
        <v>9516</v>
      </c>
      <c r="J10" s="70">
        <v>73202</v>
      </c>
      <c r="K10" s="103">
        <v>63489</v>
      </c>
      <c r="L10" s="104">
        <f t="shared" si="2"/>
        <v>0.3433280334688785</v>
      </c>
      <c r="M10" s="97">
        <f t="shared" si="0"/>
        <v>142473</v>
      </c>
      <c r="N10" s="97">
        <f t="shared" si="3"/>
        <v>130521</v>
      </c>
      <c r="O10" s="104">
        <f t="shared" si="4"/>
        <v>0.6682191048388232</v>
      </c>
      <c r="P10" s="104">
        <f t="shared" si="1"/>
        <v>0.612162485401922</v>
      </c>
      <c r="Q10" s="22"/>
      <c r="R10" s="22"/>
      <c r="S10" s="22"/>
      <c r="T10" s="22"/>
      <c r="U10" s="22"/>
      <c r="V10" s="22"/>
    </row>
    <row r="11" spans="1:22" s="35" customFormat="1" ht="12" customHeight="1">
      <c r="A11" s="22"/>
      <c r="B11" s="22"/>
      <c r="C11" s="66" t="s">
        <v>12</v>
      </c>
      <c r="D11" s="70">
        <v>224271</v>
      </c>
      <c r="E11" s="100">
        <v>55885</v>
      </c>
      <c r="F11" s="101">
        <v>55885</v>
      </c>
      <c r="G11" s="106">
        <v>14135</v>
      </c>
      <c r="H11" s="93">
        <v>16650</v>
      </c>
      <c r="I11" s="93">
        <v>12548</v>
      </c>
      <c r="J11" s="70">
        <v>101248</v>
      </c>
      <c r="K11" s="103">
        <v>77662</v>
      </c>
      <c r="L11" s="104">
        <f t="shared" si="2"/>
        <v>0.4514538214927476</v>
      </c>
      <c r="M11" s="97">
        <f t="shared" si="0"/>
        <v>187918</v>
      </c>
      <c r="N11" s="97">
        <f t="shared" si="3"/>
        <v>160230</v>
      </c>
      <c r="O11" s="104">
        <f t="shared" si="4"/>
        <v>0.8379059263123632</v>
      </c>
      <c r="P11" s="104">
        <f t="shared" si="1"/>
        <v>0.7144481453241837</v>
      </c>
      <c r="Q11" s="22"/>
      <c r="R11" s="22"/>
      <c r="S11" s="22"/>
      <c r="T11" s="22"/>
      <c r="U11" s="22"/>
      <c r="V11" s="22"/>
    </row>
    <row r="12" spans="1:22" s="35" customFormat="1" ht="12" customHeight="1">
      <c r="A12" s="22"/>
      <c r="B12" s="22"/>
      <c r="C12" s="66" t="s">
        <v>13</v>
      </c>
      <c r="D12" s="70">
        <v>47868</v>
      </c>
      <c r="E12" s="100">
        <v>8023</v>
      </c>
      <c r="F12" s="101">
        <v>7643</v>
      </c>
      <c r="G12" s="102">
        <v>0</v>
      </c>
      <c r="H12" s="93">
        <v>2259</v>
      </c>
      <c r="I12" s="93">
        <v>2108</v>
      </c>
      <c r="J12" s="70">
        <v>28297</v>
      </c>
      <c r="K12" s="103">
        <v>24283</v>
      </c>
      <c r="L12" s="104">
        <f t="shared" si="2"/>
        <v>0.5911464861703016</v>
      </c>
      <c r="M12" s="97">
        <f t="shared" si="0"/>
        <v>38199</v>
      </c>
      <c r="N12" s="97">
        <f t="shared" si="3"/>
        <v>34414</v>
      </c>
      <c r="O12" s="104">
        <f t="shared" si="4"/>
        <v>0.7980070193030835</v>
      </c>
      <c r="P12" s="104">
        <f t="shared" si="1"/>
        <v>0.7189354056990056</v>
      </c>
      <c r="Q12" s="22"/>
      <c r="R12" s="22"/>
      <c r="S12" s="22"/>
      <c r="T12" s="22"/>
      <c r="U12" s="22"/>
      <c r="V12" s="22"/>
    </row>
    <row r="13" spans="1:22" s="35" customFormat="1" ht="12" customHeight="1">
      <c r="A13" s="22"/>
      <c r="B13" s="22"/>
      <c r="C13" s="66" t="s">
        <v>14</v>
      </c>
      <c r="D13" s="70">
        <v>75947</v>
      </c>
      <c r="E13" s="100">
        <v>24064</v>
      </c>
      <c r="F13" s="101">
        <v>21530</v>
      </c>
      <c r="G13" s="102">
        <v>2104</v>
      </c>
      <c r="H13" s="95">
        <v>827</v>
      </c>
      <c r="I13" s="95">
        <v>667</v>
      </c>
      <c r="J13" s="70">
        <v>36797</v>
      </c>
      <c r="K13" s="103">
        <v>32695</v>
      </c>
      <c r="L13" s="104">
        <f t="shared" si="2"/>
        <v>0.484508933861772</v>
      </c>
      <c r="M13" s="97">
        <f t="shared" si="0"/>
        <v>61258</v>
      </c>
      <c r="N13" s="97">
        <f t="shared" si="3"/>
        <v>59530</v>
      </c>
      <c r="O13" s="104">
        <f t="shared" si="4"/>
        <v>0.8065888053511001</v>
      </c>
      <c r="P13" s="104">
        <f t="shared" si="1"/>
        <v>0.7838360962249991</v>
      </c>
      <c r="Q13" s="22"/>
      <c r="R13" s="22"/>
      <c r="S13" s="22"/>
      <c r="T13" s="22"/>
      <c r="U13" s="22"/>
      <c r="V13" s="22"/>
    </row>
    <row r="14" spans="1:22" s="35" customFormat="1" ht="12" customHeight="1">
      <c r="A14" s="22"/>
      <c r="B14" s="22"/>
      <c r="C14" s="66" t="s">
        <v>15</v>
      </c>
      <c r="D14" s="70">
        <v>77477</v>
      </c>
      <c r="E14" s="100">
        <v>10171</v>
      </c>
      <c r="F14" s="101">
        <v>8631</v>
      </c>
      <c r="G14" s="102">
        <v>1871</v>
      </c>
      <c r="H14" s="93">
        <v>21826</v>
      </c>
      <c r="I14" s="93">
        <v>17544</v>
      </c>
      <c r="J14" s="70">
        <v>35256</v>
      </c>
      <c r="K14" s="103">
        <v>27459</v>
      </c>
      <c r="L14" s="104">
        <f t="shared" si="2"/>
        <v>0.4550511764781806</v>
      </c>
      <c r="M14" s="97">
        <f t="shared" si="0"/>
        <v>67584</v>
      </c>
      <c r="N14" s="97">
        <f t="shared" si="3"/>
        <v>57045</v>
      </c>
      <c r="O14" s="104">
        <f t="shared" si="4"/>
        <v>0.8723104921460563</v>
      </c>
      <c r="P14" s="104">
        <f t="shared" si="1"/>
        <v>0.7362830259302761</v>
      </c>
      <c r="Q14" s="22"/>
      <c r="R14" s="22"/>
      <c r="S14" s="22"/>
      <c r="T14" s="22"/>
      <c r="U14" s="22"/>
      <c r="V14" s="22"/>
    </row>
    <row r="15" spans="1:22" s="35" customFormat="1" ht="12" customHeight="1">
      <c r="A15" s="22"/>
      <c r="B15" s="22"/>
      <c r="C15" s="66" t="s">
        <v>16</v>
      </c>
      <c r="D15" s="70">
        <v>65531</v>
      </c>
      <c r="E15" s="100">
        <v>26548</v>
      </c>
      <c r="F15" s="101">
        <v>23827</v>
      </c>
      <c r="G15" s="102">
        <v>0</v>
      </c>
      <c r="H15" s="95">
        <v>0</v>
      </c>
      <c r="I15" s="95">
        <v>0</v>
      </c>
      <c r="J15" s="70">
        <v>20861</v>
      </c>
      <c r="K15" s="103">
        <v>15866</v>
      </c>
      <c r="L15" s="104">
        <f t="shared" si="2"/>
        <v>0.3183378858860692</v>
      </c>
      <c r="M15" s="97">
        <f t="shared" si="0"/>
        <v>44688</v>
      </c>
      <c r="N15" s="97">
        <f t="shared" si="3"/>
        <v>42414</v>
      </c>
      <c r="O15" s="104">
        <f t="shared" si="4"/>
        <v>0.6819367932734126</v>
      </c>
      <c r="P15" s="104">
        <f t="shared" si="1"/>
        <v>0.6472356594588821</v>
      </c>
      <c r="Q15" s="22"/>
      <c r="R15" s="22"/>
      <c r="S15" s="22"/>
      <c r="T15" s="22"/>
      <c r="U15" s="22"/>
      <c r="V15" s="22"/>
    </row>
    <row r="16" spans="1:22" s="35" customFormat="1" ht="12" customHeight="1">
      <c r="A16" s="22"/>
      <c r="B16" s="22"/>
      <c r="C16" s="66" t="s">
        <v>17</v>
      </c>
      <c r="D16" s="70">
        <v>48627</v>
      </c>
      <c r="E16" s="100">
        <v>15615</v>
      </c>
      <c r="F16" s="101">
        <v>15245</v>
      </c>
      <c r="G16" s="102">
        <v>791</v>
      </c>
      <c r="H16" s="93">
        <v>2077</v>
      </c>
      <c r="I16" s="93">
        <v>1574</v>
      </c>
      <c r="J16" s="70">
        <v>11475</v>
      </c>
      <c r="K16" s="103">
        <v>8757</v>
      </c>
      <c r="L16" s="104">
        <f t="shared" si="2"/>
        <v>0.2359800111049417</v>
      </c>
      <c r="M16" s="97">
        <f t="shared" si="0"/>
        <v>29588</v>
      </c>
      <c r="N16" s="97">
        <f>E16+G16+I16+K16</f>
        <v>26737</v>
      </c>
      <c r="O16" s="104">
        <f t="shared" si="4"/>
        <v>0.6084685462808728</v>
      </c>
      <c r="P16" s="104">
        <f t="shared" si="1"/>
        <v>0.5498385670512267</v>
      </c>
      <c r="Q16" s="22"/>
      <c r="R16" s="22"/>
      <c r="S16" s="22"/>
      <c r="T16" s="22"/>
      <c r="U16" s="22"/>
      <c r="V16" s="22"/>
    </row>
    <row r="17" spans="1:22" s="35" customFormat="1" ht="12" customHeight="1">
      <c r="A17" s="22"/>
      <c r="B17" s="22"/>
      <c r="C17" s="67" t="s">
        <v>18</v>
      </c>
      <c r="D17" s="70">
        <v>57861</v>
      </c>
      <c r="E17" s="100">
        <v>16892</v>
      </c>
      <c r="F17" s="101">
        <v>15336</v>
      </c>
      <c r="G17" s="102">
        <v>0</v>
      </c>
      <c r="H17" s="95">
        <v>0</v>
      </c>
      <c r="I17" s="95">
        <v>0</v>
      </c>
      <c r="J17" s="70">
        <v>21602</v>
      </c>
      <c r="K17" s="103">
        <v>14710</v>
      </c>
      <c r="L17" s="104">
        <f t="shared" si="2"/>
        <v>0.37334301170045453</v>
      </c>
      <c r="M17" s="97">
        <f t="shared" si="0"/>
        <v>36938</v>
      </c>
      <c r="N17" s="97">
        <f t="shared" si="3"/>
        <v>31602</v>
      </c>
      <c r="O17" s="104">
        <f t="shared" si="4"/>
        <v>0.6383920084340057</v>
      </c>
      <c r="P17" s="104">
        <f t="shared" si="1"/>
        <v>0.5461709960076736</v>
      </c>
      <c r="Q17" s="22"/>
      <c r="R17" s="22"/>
      <c r="S17" s="22"/>
      <c r="T17" s="22"/>
      <c r="U17" s="22"/>
      <c r="V17" s="22"/>
    </row>
    <row r="18" spans="1:22" s="35" customFormat="1" ht="12" customHeight="1" thickBot="1">
      <c r="A18" s="22"/>
      <c r="B18" s="22"/>
      <c r="C18" s="67" t="s">
        <v>64</v>
      </c>
      <c r="D18" s="70">
        <v>50526</v>
      </c>
      <c r="E18" s="100">
        <v>17898</v>
      </c>
      <c r="F18" s="101">
        <v>16788</v>
      </c>
      <c r="G18" s="102">
        <v>0</v>
      </c>
      <c r="H18" s="93">
        <v>870</v>
      </c>
      <c r="I18" s="93">
        <v>732</v>
      </c>
      <c r="J18" s="70">
        <v>13211</v>
      </c>
      <c r="K18" s="103">
        <v>9345</v>
      </c>
      <c r="L18" s="104">
        <f t="shared" si="2"/>
        <v>0.26146934251672405</v>
      </c>
      <c r="M18" s="97">
        <f t="shared" si="0"/>
        <v>30869</v>
      </c>
      <c r="N18" s="97">
        <f>E18+G18+I18+K18</f>
        <v>27975</v>
      </c>
      <c r="O18" s="104">
        <f t="shared" si="4"/>
        <v>0.6109527767881883</v>
      </c>
      <c r="P18" s="104">
        <f t="shared" si="1"/>
        <v>0.5536753354708467</v>
      </c>
      <c r="Q18" s="22"/>
      <c r="R18" s="22"/>
      <c r="S18" s="22"/>
      <c r="T18" s="22"/>
      <c r="U18" s="22"/>
      <c r="V18" s="22"/>
    </row>
    <row r="19" spans="3:16" s="22" customFormat="1" ht="12" customHeight="1" thickBot="1" thickTop="1">
      <c r="C19" s="37" t="s">
        <v>42</v>
      </c>
      <c r="D19" s="71">
        <f>SUM(D7:D18)</f>
        <v>1682588</v>
      </c>
      <c r="E19" s="71">
        <f aca="true" t="shared" si="5" ref="E19:K19">SUM(E7:E18)</f>
        <v>327232</v>
      </c>
      <c r="F19" s="71">
        <f t="shared" si="5"/>
        <v>310498</v>
      </c>
      <c r="G19" s="71">
        <f t="shared" si="5"/>
        <v>22234</v>
      </c>
      <c r="H19" s="107">
        <f t="shared" si="5"/>
        <v>94465</v>
      </c>
      <c r="I19" s="71">
        <f t="shared" si="5"/>
        <v>75647</v>
      </c>
      <c r="J19" s="71">
        <f t="shared" si="5"/>
        <v>947909</v>
      </c>
      <c r="K19" s="71">
        <f t="shared" si="5"/>
        <v>847777</v>
      </c>
      <c r="L19" s="61">
        <f t="shared" si="2"/>
        <v>0.5633636992537686</v>
      </c>
      <c r="M19" s="71">
        <f>SUM(M7:M18)</f>
        <v>1375106</v>
      </c>
      <c r="N19" s="71">
        <f>SUM(N7:N18)</f>
        <v>1272890</v>
      </c>
      <c r="O19" s="61">
        <f t="shared" si="4"/>
        <v>0.8172565119922405</v>
      </c>
      <c r="P19" s="61">
        <f t="shared" si="1"/>
        <v>0.7565072376600808</v>
      </c>
    </row>
    <row r="20" spans="1:22" s="35" customFormat="1" ht="12" customHeight="1" thickTop="1">
      <c r="A20" s="22"/>
      <c r="B20" s="22"/>
      <c r="C20" s="34" t="s">
        <v>19</v>
      </c>
      <c r="D20" s="108">
        <v>14626</v>
      </c>
      <c r="E20" s="109">
        <v>3846</v>
      </c>
      <c r="F20" s="110">
        <v>2423</v>
      </c>
      <c r="G20" s="111">
        <v>0</v>
      </c>
      <c r="H20" s="112">
        <v>4523</v>
      </c>
      <c r="I20" s="112">
        <v>2907</v>
      </c>
      <c r="J20" s="108">
        <v>6667</v>
      </c>
      <c r="K20" s="113">
        <v>5072</v>
      </c>
      <c r="L20" s="114">
        <f t="shared" si="2"/>
        <v>0.4558320798577875</v>
      </c>
      <c r="M20" s="115">
        <f>F20+G20+H20+J20</f>
        <v>13613</v>
      </c>
      <c r="N20" s="115">
        <f>E20+G20+I20+K20</f>
        <v>11825</v>
      </c>
      <c r="O20" s="114">
        <f t="shared" si="4"/>
        <v>0.9307397784766853</v>
      </c>
      <c r="P20" s="114">
        <f t="shared" si="1"/>
        <v>0.8084917270613975</v>
      </c>
      <c r="Q20" s="22"/>
      <c r="R20" s="22"/>
      <c r="S20" s="22"/>
      <c r="T20" s="22"/>
      <c r="U20" s="22"/>
      <c r="V20" s="22"/>
    </row>
    <row r="21" spans="1:22" s="35" customFormat="1" ht="12" customHeight="1" thickBot="1">
      <c r="A21" s="22"/>
      <c r="B21" s="22"/>
      <c r="C21" s="36" t="s">
        <v>20</v>
      </c>
      <c r="D21" s="70">
        <v>21471</v>
      </c>
      <c r="E21" s="100">
        <v>6228</v>
      </c>
      <c r="F21" s="96">
        <v>3926</v>
      </c>
      <c r="G21" s="116">
        <v>0</v>
      </c>
      <c r="H21" s="93">
        <v>4122</v>
      </c>
      <c r="I21" s="93">
        <v>2954</v>
      </c>
      <c r="J21" s="70">
        <v>12480</v>
      </c>
      <c r="K21" s="103">
        <v>10074</v>
      </c>
      <c r="L21" s="104">
        <f t="shared" si="2"/>
        <v>0.5812491267290765</v>
      </c>
      <c r="M21" s="97">
        <f>F21+G21+H21+J21</f>
        <v>20528</v>
      </c>
      <c r="N21" s="97">
        <f>E21+G21+I21+K21</f>
        <v>19256</v>
      </c>
      <c r="O21" s="104">
        <f t="shared" si="4"/>
        <v>0.9560802943505193</v>
      </c>
      <c r="P21" s="104">
        <f t="shared" si="1"/>
        <v>0.8968375948954403</v>
      </c>
      <c r="Q21" s="22"/>
      <c r="R21" s="22"/>
      <c r="S21" s="22"/>
      <c r="T21" s="22"/>
      <c r="U21" s="22"/>
      <c r="V21" s="22"/>
    </row>
    <row r="22" spans="3:16" s="22" customFormat="1" ht="12" customHeight="1" thickBot="1" thickTop="1">
      <c r="C22" s="38" t="s">
        <v>50</v>
      </c>
      <c r="D22" s="73">
        <f aca="true" t="shared" si="6" ref="D22:K22">SUM(D20:D21)</f>
        <v>36097</v>
      </c>
      <c r="E22" s="71">
        <f t="shared" si="6"/>
        <v>10074</v>
      </c>
      <c r="F22" s="71">
        <f t="shared" si="6"/>
        <v>6349</v>
      </c>
      <c r="G22" s="71">
        <f t="shared" si="6"/>
        <v>0</v>
      </c>
      <c r="H22" s="107">
        <f t="shared" si="6"/>
        <v>8645</v>
      </c>
      <c r="I22" s="71">
        <f t="shared" si="6"/>
        <v>5861</v>
      </c>
      <c r="J22" s="71">
        <f t="shared" si="6"/>
        <v>19147</v>
      </c>
      <c r="K22" s="71">
        <f t="shared" si="6"/>
        <v>15146</v>
      </c>
      <c r="L22" s="62">
        <f t="shared" si="2"/>
        <v>0.5304318918469679</v>
      </c>
      <c r="M22" s="73">
        <f>SUM(M20:M21)</f>
        <v>34141</v>
      </c>
      <c r="N22" s="73">
        <f>SUM(N20:N21)</f>
        <v>31081</v>
      </c>
      <c r="O22" s="62">
        <f t="shared" si="4"/>
        <v>0.9458126714131369</v>
      </c>
      <c r="P22" s="62">
        <f t="shared" si="1"/>
        <v>0.8610410837465717</v>
      </c>
    </row>
    <row r="23" spans="1:22" s="35" customFormat="1" ht="12" customHeight="1" thickTop="1">
      <c r="A23" s="22"/>
      <c r="B23" s="22"/>
      <c r="C23" s="34" t="s">
        <v>21</v>
      </c>
      <c r="D23" s="108">
        <v>1184</v>
      </c>
      <c r="E23" s="109">
        <v>1148</v>
      </c>
      <c r="F23" s="109">
        <v>1148</v>
      </c>
      <c r="G23" s="111">
        <v>0</v>
      </c>
      <c r="H23" s="117">
        <v>0</v>
      </c>
      <c r="I23" s="117">
        <v>0</v>
      </c>
      <c r="J23" s="117">
        <v>0</v>
      </c>
      <c r="K23" s="117">
        <v>0</v>
      </c>
      <c r="L23" s="118">
        <v>0</v>
      </c>
      <c r="M23" s="115">
        <f>F23+G23+H23+J23</f>
        <v>1148</v>
      </c>
      <c r="N23" s="115">
        <f>E23+G23+I23+K23</f>
        <v>1148</v>
      </c>
      <c r="O23" s="114">
        <f t="shared" si="4"/>
        <v>0.9695945945945946</v>
      </c>
      <c r="P23" s="114">
        <f t="shared" si="1"/>
        <v>0.9695945945945946</v>
      </c>
      <c r="Q23" s="22"/>
      <c r="R23" s="22"/>
      <c r="S23" s="22"/>
      <c r="T23" s="22"/>
      <c r="U23" s="22"/>
      <c r="V23" s="22"/>
    </row>
    <row r="24" spans="1:22" s="35" customFormat="1" ht="12" customHeight="1" thickBot="1">
      <c r="A24" s="22"/>
      <c r="B24" s="22"/>
      <c r="C24" s="39" t="s">
        <v>59</v>
      </c>
      <c r="D24" s="70">
        <v>1829</v>
      </c>
      <c r="E24" s="100">
        <v>897</v>
      </c>
      <c r="F24" s="100">
        <v>897</v>
      </c>
      <c r="G24" s="116">
        <v>0</v>
      </c>
      <c r="H24" s="119">
        <v>0</v>
      </c>
      <c r="I24" s="119">
        <v>0</v>
      </c>
      <c r="J24" s="119">
        <v>0</v>
      </c>
      <c r="K24" s="119">
        <v>0</v>
      </c>
      <c r="L24" s="120">
        <v>0</v>
      </c>
      <c r="M24" s="97">
        <f>F24+G24+H24+J24</f>
        <v>897</v>
      </c>
      <c r="N24" s="97">
        <f>E24+G24+I24+K24</f>
        <v>897</v>
      </c>
      <c r="O24" s="104">
        <f t="shared" si="4"/>
        <v>0.4904319300164024</v>
      </c>
      <c r="P24" s="104">
        <f t="shared" si="1"/>
        <v>0.4904319300164024</v>
      </c>
      <c r="Q24" s="22"/>
      <c r="R24" s="22"/>
      <c r="S24" s="22"/>
      <c r="T24" s="22"/>
      <c r="U24" s="22"/>
      <c r="V24" s="22"/>
    </row>
    <row r="25" spans="1:16" s="22" customFormat="1" ht="12" customHeight="1" thickBot="1" thickTop="1">
      <c r="A25" s="133"/>
      <c r="C25" s="38" t="s">
        <v>51</v>
      </c>
      <c r="D25" s="73">
        <f aca="true" t="shared" si="7" ref="D25:K25">SUM(D23:D24)</f>
        <v>3013</v>
      </c>
      <c r="E25" s="71">
        <f t="shared" si="7"/>
        <v>2045</v>
      </c>
      <c r="F25" s="71">
        <f t="shared" si="7"/>
        <v>2045</v>
      </c>
      <c r="G25" s="71">
        <f t="shared" si="7"/>
        <v>0</v>
      </c>
      <c r="H25" s="71">
        <f t="shared" si="7"/>
        <v>0</v>
      </c>
      <c r="I25" s="71">
        <f t="shared" si="7"/>
        <v>0</v>
      </c>
      <c r="J25" s="71">
        <f t="shared" si="7"/>
        <v>0</v>
      </c>
      <c r="K25" s="71">
        <f t="shared" si="7"/>
        <v>0</v>
      </c>
      <c r="L25" s="62">
        <f>J25/D25</f>
        <v>0</v>
      </c>
      <c r="M25" s="73">
        <f>SUM(M23:M24)</f>
        <v>2045</v>
      </c>
      <c r="N25" s="73">
        <f>SUM(N23:N24)</f>
        <v>2045</v>
      </c>
      <c r="O25" s="62">
        <f t="shared" si="4"/>
        <v>0.6787255227348158</v>
      </c>
      <c r="P25" s="62">
        <f t="shared" si="1"/>
        <v>0.6787255227348158</v>
      </c>
    </row>
    <row r="26" spans="1:22" s="35" customFormat="1" ht="12" customHeight="1" thickTop="1">
      <c r="A26" s="133"/>
      <c r="B26" s="22"/>
      <c r="C26" s="34" t="s">
        <v>22</v>
      </c>
      <c r="D26" s="108">
        <v>7355</v>
      </c>
      <c r="E26" s="109">
        <v>2839</v>
      </c>
      <c r="F26" s="109">
        <v>2839</v>
      </c>
      <c r="G26" s="111">
        <v>0</v>
      </c>
      <c r="H26" s="117">
        <v>0</v>
      </c>
      <c r="I26" s="117">
        <v>0</v>
      </c>
      <c r="J26" s="113">
        <v>0</v>
      </c>
      <c r="K26" s="113">
        <v>0</v>
      </c>
      <c r="L26" s="118">
        <v>0</v>
      </c>
      <c r="M26" s="115">
        <f>F26+G26+H26+J26</f>
        <v>2839</v>
      </c>
      <c r="N26" s="115">
        <f>E26+G26+I26+K26</f>
        <v>2839</v>
      </c>
      <c r="O26" s="114">
        <f t="shared" si="4"/>
        <v>0.3859959211420802</v>
      </c>
      <c r="P26" s="114">
        <f t="shared" si="1"/>
        <v>0.3859959211420802</v>
      </c>
      <c r="Q26" s="22"/>
      <c r="R26" s="22"/>
      <c r="S26" s="22"/>
      <c r="T26" s="22"/>
      <c r="U26" s="22"/>
      <c r="V26" s="22"/>
    </row>
    <row r="27" spans="1:22" s="35" customFormat="1" ht="12" customHeight="1">
      <c r="A27" s="133"/>
      <c r="B27" s="22"/>
      <c r="C27" s="34" t="s">
        <v>23</v>
      </c>
      <c r="D27" s="70">
        <v>1843</v>
      </c>
      <c r="E27" s="100">
        <v>956</v>
      </c>
      <c r="F27" s="100">
        <v>956</v>
      </c>
      <c r="G27" s="116">
        <v>0</v>
      </c>
      <c r="H27" s="119">
        <v>0</v>
      </c>
      <c r="I27" s="119">
        <v>0</v>
      </c>
      <c r="J27" s="119">
        <v>0</v>
      </c>
      <c r="K27" s="119">
        <v>0</v>
      </c>
      <c r="L27" s="120">
        <v>0</v>
      </c>
      <c r="M27" s="97">
        <f>F27+G27+H27+J27</f>
        <v>956</v>
      </c>
      <c r="N27" s="97">
        <f>E27+G27+I27+K27</f>
        <v>956</v>
      </c>
      <c r="O27" s="104">
        <f t="shared" si="4"/>
        <v>0.5187194791101465</v>
      </c>
      <c r="P27" s="104">
        <f t="shared" si="1"/>
        <v>0.5187194791101465</v>
      </c>
      <c r="Q27" s="22"/>
      <c r="R27" s="22"/>
      <c r="S27" s="22"/>
      <c r="T27" s="22"/>
      <c r="U27" s="22"/>
      <c r="V27" s="22"/>
    </row>
    <row r="28" spans="1:22" s="35" customFormat="1" ht="12" customHeight="1" thickBot="1">
      <c r="A28" s="22"/>
      <c r="B28" s="22"/>
      <c r="C28" s="36" t="s">
        <v>24</v>
      </c>
      <c r="D28" s="70">
        <v>13185</v>
      </c>
      <c r="E28" s="100">
        <v>990</v>
      </c>
      <c r="F28" s="100">
        <v>594</v>
      </c>
      <c r="G28" s="116">
        <v>0</v>
      </c>
      <c r="H28" s="93">
        <v>2560</v>
      </c>
      <c r="I28" s="93">
        <v>2228</v>
      </c>
      <c r="J28" s="70">
        <v>9020</v>
      </c>
      <c r="K28" s="103">
        <v>7214</v>
      </c>
      <c r="L28" s="104">
        <f aca="true" t="shared" si="8" ref="L28:L33">J28/D28</f>
        <v>0.6841107318923019</v>
      </c>
      <c r="M28" s="97">
        <f>F28+G28+H28+J28</f>
        <v>12174</v>
      </c>
      <c r="N28" s="97">
        <f>E28+G28+I28+K28</f>
        <v>10432</v>
      </c>
      <c r="O28" s="104">
        <f t="shared" si="4"/>
        <v>0.9233219567690557</v>
      </c>
      <c r="P28" s="104">
        <f t="shared" si="1"/>
        <v>0.7912021236253318</v>
      </c>
      <c r="Q28" s="22"/>
      <c r="R28" s="22"/>
      <c r="S28" s="22"/>
      <c r="T28" s="22"/>
      <c r="U28" s="22"/>
      <c r="V28" s="22"/>
    </row>
    <row r="29" spans="3:16" s="22" customFormat="1" ht="12" customHeight="1" thickBot="1" thickTop="1">
      <c r="C29" s="38" t="s">
        <v>52</v>
      </c>
      <c r="D29" s="73">
        <f aca="true" t="shared" si="9" ref="D29:K29">SUM(D26:D28)</f>
        <v>22383</v>
      </c>
      <c r="E29" s="71">
        <f t="shared" si="9"/>
        <v>4785</v>
      </c>
      <c r="F29" s="71">
        <f t="shared" si="9"/>
        <v>4389</v>
      </c>
      <c r="G29" s="71">
        <f t="shared" si="9"/>
        <v>0</v>
      </c>
      <c r="H29" s="107">
        <f t="shared" si="9"/>
        <v>2560</v>
      </c>
      <c r="I29" s="71">
        <f t="shared" si="9"/>
        <v>2228</v>
      </c>
      <c r="J29" s="71">
        <f t="shared" si="9"/>
        <v>9020</v>
      </c>
      <c r="K29" s="71">
        <f t="shared" si="9"/>
        <v>7214</v>
      </c>
      <c r="L29" s="62">
        <f t="shared" si="8"/>
        <v>0.4029844078094983</v>
      </c>
      <c r="M29" s="73">
        <f>SUM(M26:M28)</f>
        <v>15969</v>
      </c>
      <c r="N29" s="73">
        <f>SUM(N26:N28)</f>
        <v>14227</v>
      </c>
      <c r="O29" s="62">
        <f t="shared" si="4"/>
        <v>0.7134432381718269</v>
      </c>
      <c r="P29" s="62">
        <f t="shared" si="1"/>
        <v>0.6356163159540723</v>
      </c>
    </row>
    <row r="30" spans="1:22" s="35" customFormat="1" ht="12" customHeight="1" thickTop="1">
      <c r="A30" s="22"/>
      <c r="B30" s="22"/>
      <c r="C30" s="68" t="s">
        <v>25</v>
      </c>
      <c r="D30" s="108">
        <v>16033</v>
      </c>
      <c r="E30" s="109">
        <v>2584</v>
      </c>
      <c r="F30" s="109">
        <v>2431</v>
      </c>
      <c r="G30" s="111">
        <v>0</v>
      </c>
      <c r="H30" s="112">
        <v>3320</v>
      </c>
      <c r="I30" s="112">
        <v>3084</v>
      </c>
      <c r="J30" s="108">
        <v>9047</v>
      </c>
      <c r="K30" s="113">
        <v>8056</v>
      </c>
      <c r="L30" s="114">
        <f t="shared" si="8"/>
        <v>0.5642736855236076</v>
      </c>
      <c r="M30" s="115">
        <f aca="true" t="shared" si="10" ref="M30:M35">F30+G30+H30+J30</f>
        <v>14798</v>
      </c>
      <c r="N30" s="115">
        <f aca="true" t="shared" si="11" ref="N30:N35">E30+G30+I30+K30</f>
        <v>13724</v>
      </c>
      <c r="O30" s="114">
        <f t="shared" si="4"/>
        <v>0.922971371546186</v>
      </c>
      <c r="P30" s="114">
        <f t="shared" si="1"/>
        <v>0.8559845319029502</v>
      </c>
      <c r="Q30" s="22"/>
      <c r="R30" s="22"/>
      <c r="S30" s="22"/>
      <c r="T30" s="22"/>
      <c r="U30" s="22"/>
      <c r="V30" s="22"/>
    </row>
    <row r="31" spans="1:22" s="35" customFormat="1" ht="12" customHeight="1">
      <c r="A31" s="22"/>
      <c r="B31" s="22"/>
      <c r="C31" s="66" t="s">
        <v>26</v>
      </c>
      <c r="D31" s="70">
        <v>5558</v>
      </c>
      <c r="E31" s="100">
        <v>1220</v>
      </c>
      <c r="F31" s="100">
        <v>904</v>
      </c>
      <c r="G31" s="116">
        <v>0</v>
      </c>
      <c r="H31" s="93">
        <v>1878</v>
      </c>
      <c r="I31" s="93">
        <v>945</v>
      </c>
      <c r="J31" s="70">
        <v>2222</v>
      </c>
      <c r="K31" s="103">
        <v>1517</v>
      </c>
      <c r="L31" s="104">
        <f t="shared" si="8"/>
        <v>0.3997840949982008</v>
      </c>
      <c r="M31" s="97">
        <f t="shared" si="10"/>
        <v>5004</v>
      </c>
      <c r="N31" s="97">
        <f t="shared" si="11"/>
        <v>3682</v>
      </c>
      <c r="O31" s="104">
        <f t="shared" si="4"/>
        <v>0.9003238575026988</v>
      </c>
      <c r="P31" s="104">
        <f t="shared" si="1"/>
        <v>0.6624685138539043</v>
      </c>
      <c r="Q31" s="22"/>
      <c r="R31" s="22"/>
      <c r="S31" s="22"/>
      <c r="T31" s="22"/>
      <c r="U31" s="22"/>
      <c r="V31" s="22"/>
    </row>
    <row r="32" spans="1:22" s="35" customFormat="1" ht="12" customHeight="1">
      <c r="A32" s="22"/>
      <c r="B32" s="22"/>
      <c r="C32" s="66" t="s">
        <v>27</v>
      </c>
      <c r="D32" s="70">
        <v>9559</v>
      </c>
      <c r="E32" s="100">
        <v>1668</v>
      </c>
      <c r="F32" s="100">
        <v>1639</v>
      </c>
      <c r="G32" s="116">
        <v>0</v>
      </c>
      <c r="H32" s="93">
        <v>2562</v>
      </c>
      <c r="I32" s="93">
        <v>2445</v>
      </c>
      <c r="J32" s="70">
        <v>3906</v>
      </c>
      <c r="K32" s="103">
        <v>3565</v>
      </c>
      <c r="L32" s="104">
        <f t="shared" si="8"/>
        <v>0.4086201485511037</v>
      </c>
      <c r="M32" s="97">
        <f t="shared" si="10"/>
        <v>8107</v>
      </c>
      <c r="N32" s="97">
        <f t="shared" si="11"/>
        <v>7678</v>
      </c>
      <c r="O32" s="104">
        <f t="shared" si="4"/>
        <v>0.8481012658227848</v>
      </c>
      <c r="P32" s="104">
        <f t="shared" si="1"/>
        <v>0.8032220943613348</v>
      </c>
      <c r="Q32" s="22"/>
      <c r="R32" s="22"/>
      <c r="S32" s="22"/>
      <c r="T32" s="22"/>
      <c r="U32" s="22"/>
      <c r="V32" s="22"/>
    </row>
    <row r="33" spans="1:22" s="35" customFormat="1" ht="12" customHeight="1">
      <c r="A33" s="22"/>
      <c r="B33" s="22"/>
      <c r="C33" s="66" t="s">
        <v>28</v>
      </c>
      <c r="D33" s="70">
        <v>6380</v>
      </c>
      <c r="E33" s="100">
        <v>933</v>
      </c>
      <c r="F33" s="100">
        <v>933</v>
      </c>
      <c r="G33" s="116">
        <v>0</v>
      </c>
      <c r="H33" s="94">
        <v>0</v>
      </c>
      <c r="I33" s="94">
        <v>0</v>
      </c>
      <c r="J33" s="70">
        <v>4654</v>
      </c>
      <c r="K33" s="103">
        <v>4636</v>
      </c>
      <c r="L33" s="104">
        <f t="shared" si="8"/>
        <v>0.7294670846394984</v>
      </c>
      <c r="M33" s="97">
        <f t="shared" si="10"/>
        <v>5587</v>
      </c>
      <c r="N33" s="97">
        <f t="shared" si="11"/>
        <v>5569</v>
      </c>
      <c r="O33" s="104">
        <f t="shared" si="4"/>
        <v>0.875705329153605</v>
      </c>
      <c r="P33" s="104">
        <f t="shared" si="1"/>
        <v>0.8728840125391849</v>
      </c>
      <c r="Q33" s="22"/>
      <c r="R33" s="22"/>
      <c r="S33" s="22"/>
      <c r="T33" s="22"/>
      <c r="U33" s="22"/>
      <c r="V33" s="22"/>
    </row>
    <row r="34" spans="1:22" s="35" customFormat="1" ht="12" customHeight="1">
      <c r="A34" s="22"/>
      <c r="B34" s="22"/>
      <c r="C34" s="67" t="s">
        <v>29</v>
      </c>
      <c r="D34" s="70">
        <v>3577</v>
      </c>
      <c r="E34" s="100">
        <v>1350</v>
      </c>
      <c r="F34" s="100">
        <v>1350</v>
      </c>
      <c r="G34" s="116">
        <v>0</v>
      </c>
      <c r="H34" s="93">
        <v>2049</v>
      </c>
      <c r="I34" s="93">
        <v>1398</v>
      </c>
      <c r="J34" s="70">
        <v>0</v>
      </c>
      <c r="K34" s="116">
        <v>0</v>
      </c>
      <c r="L34" s="121">
        <v>0</v>
      </c>
      <c r="M34" s="97">
        <f t="shared" si="10"/>
        <v>3399</v>
      </c>
      <c r="N34" s="97">
        <f t="shared" si="11"/>
        <v>2748</v>
      </c>
      <c r="O34" s="104">
        <f t="shared" si="4"/>
        <v>0.9502376292982947</v>
      </c>
      <c r="P34" s="104">
        <f t="shared" si="1"/>
        <v>0.7682415431926195</v>
      </c>
      <c r="Q34" s="22"/>
      <c r="R34" s="22"/>
      <c r="S34" s="22"/>
      <c r="T34" s="22"/>
      <c r="U34" s="22"/>
      <c r="V34" s="22"/>
    </row>
    <row r="35" spans="1:22" s="35" customFormat="1" ht="12" customHeight="1" thickBot="1">
      <c r="A35" s="22"/>
      <c r="B35" s="22"/>
      <c r="C35" s="67" t="s">
        <v>65</v>
      </c>
      <c r="D35" s="70">
        <v>13800</v>
      </c>
      <c r="E35" s="100">
        <v>5661</v>
      </c>
      <c r="F35" s="100">
        <v>5554</v>
      </c>
      <c r="G35" s="116">
        <v>0</v>
      </c>
      <c r="H35" s="93">
        <v>1970</v>
      </c>
      <c r="I35" s="93">
        <v>1615</v>
      </c>
      <c r="J35" s="70">
        <v>2521</v>
      </c>
      <c r="K35" s="116">
        <v>2046</v>
      </c>
      <c r="L35" s="122">
        <f>J35/D35</f>
        <v>0.18268115942028987</v>
      </c>
      <c r="M35" s="97">
        <f t="shared" si="10"/>
        <v>10045</v>
      </c>
      <c r="N35" s="97">
        <f t="shared" si="11"/>
        <v>9322</v>
      </c>
      <c r="O35" s="104">
        <f t="shared" si="4"/>
        <v>0.7278985507246377</v>
      </c>
      <c r="P35" s="104">
        <f t="shared" si="1"/>
        <v>0.6755072463768116</v>
      </c>
      <c r="Q35" s="22"/>
      <c r="R35" s="22"/>
      <c r="S35" s="22"/>
      <c r="T35" s="22"/>
      <c r="U35" s="22"/>
      <c r="V35" s="22"/>
    </row>
    <row r="36" spans="3:16" s="22" customFormat="1" ht="12" customHeight="1" thickBot="1" thickTop="1">
      <c r="C36" s="38" t="s">
        <v>53</v>
      </c>
      <c r="D36" s="73">
        <f aca="true" t="shared" si="12" ref="D36:K36">SUM(D30:D35)</f>
        <v>54907</v>
      </c>
      <c r="E36" s="71">
        <f t="shared" si="12"/>
        <v>13416</v>
      </c>
      <c r="F36" s="71">
        <f t="shared" si="12"/>
        <v>12811</v>
      </c>
      <c r="G36" s="71">
        <f t="shared" si="12"/>
        <v>0</v>
      </c>
      <c r="H36" s="107">
        <f t="shared" si="12"/>
        <v>11779</v>
      </c>
      <c r="I36" s="71">
        <f t="shared" si="12"/>
        <v>9487</v>
      </c>
      <c r="J36" s="71">
        <f t="shared" si="12"/>
        <v>22350</v>
      </c>
      <c r="K36" s="71">
        <f t="shared" si="12"/>
        <v>19820</v>
      </c>
      <c r="L36" s="62">
        <f>J36/D36</f>
        <v>0.40705192416267505</v>
      </c>
      <c r="M36" s="73">
        <f>SUM(M30:M35)</f>
        <v>46940</v>
      </c>
      <c r="N36" s="73">
        <f>SUM(N30:N35)</f>
        <v>42723</v>
      </c>
      <c r="O36" s="62">
        <f t="shared" si="4"/>
        <v>0.8549001038119001</v>
      </c>
      <c r="P36" s="62">
        <f t="shared" si="1"/>
        <v>0.7780975103356584</v>
      </c>
    </row>
    <row r="37" spans="1:22" s="35" customFormat="1" ht="12" customHeight="1" thickTop="1">
      <c r="A37" s="22"/>
      <c r="B37" s="22"/>
      <c r="C37" s="34" t="s">
        <v>30</v>
      </c>
      <c r="D37" s="108">
        <v>4403</v>
      </c>
      <c r="E37" s="123">
        <v>986</v>
      </c>
      <c r="F37" s="109">
        <v>986</v>
      </c>
      <c r="G37" s="111">
        <v>0</v>
      </c>
      <c r="H37" s="124">
        <v>690</v>
      </c>
      <c r="I37" s="124">
        <v>452</v>
      </c>
      <c r="J37" s="108">
        <v>1263</v>
      </c>
      <c r="K37" s="113">
        <v>958</v>
      </c>
      <c r="L37" s="114">
        <f>J37/D37</f>
        <v>0.2868498750851692</v>
      </c>
      <c r="M37" s="115">
        <f>F37+G37+H37+J37</f>
        <v>2939</v>
      </c>
      <c r="N37" s="115">
        <f>E37+G37+I37+K37</f>
        <v>2396</v>
      </c>
      <c r="O37" s="114">
        <f t="shared" si="4"/>
        <v>0.6674994322053146</v>
      </c>
      <c r="P37" s="114">
        <f t="shared" si="1"/>
        <v>0.5441744265273677</v>
      </c>
      <c r="Q37" s="22"/>
      <c r="R37" s="22"/>
      <c r="S37" s="22"/>
      <c r="T37" s="22"/>
      <c r="U37" s="22"/>
      <c r="V37" s="22"/>
    </row>
    <row r="38" spans="1:22" s="35" customFormat="1" ht="12" customHeight="1">
      <c r="A38" s="22"/>
      <c r="B38" s="22"/>
      <c r="C38" s="34" t="s">
        <v>31</v>
      </c>
      <c r="D38" s="70">
        <v>3272</v>
      </c>
      <c r="E38" s="125">
        <v>273</v>
      </c>
      <c r="F38" s="100">
        <v>190</v>
      </c>
      <c r="G38" s="116">
        <v>0</v>
      </c>
      <c r="H38" s="94">
        <v>0</v>
      </c>
      <c r="I38" s="94">
        <v>0</v>
      </c>
      <c r="J38" s="70">
        <v>2905</v>
      </c>
      <c r="K38" s="103">
        <v>2393</v>
      </c>
      <c r="L38" s="104">
        <f>J38/D38</f>
        <v>0.8878361858190709</v>
      </c>
      <c r="M38" s="97">
        <f>F38+G38+H38+J38</f>
        <v>3095</v>
      </c>
      <c r="N38" s="97">
        <f>E38+G38+I38+K38</f>
        <v>2666</v>
      </c>
      <c r="O38" s="104">
        <f t="shared" si="4"/>
        <v>0.9459046454767727</v>
      </c>
      <c r="P38" s="104">
        <f t="shared" si="1"/>
        <v>0.8147921760391198</v>
      </c>
      <c r="Q38" s="22"/>
      <c r="R38" s="22"/>
      <c r="S38" s="22"/>
      <c r="T38" s="22"/>
      <c r="U38" s="22"/>
      <c r="V38" s="22"/>
    </row>
    <row r="39" spans="1:22" s="35" customFormat="1" ht="12" customHeight="1">
      <c r="A39" s="22"/>
      <c r="B39" s="22"/>
      <c r="C39" s="36" t="s">
        <v>32</v>
      </c>
      <c r="D39" s="70">
        <v>7404</v>
      </c>
      <c r="E39" s="125">
        <v>1374</v>
      </c>
      <c r="F39" s="100">
        <v>1374</v>
      </c>
      <c r="G39" s="116">
        <v>0</v>
      </c>
      <c r="H39" s="94">
        <v>5362</v>
      </c>
      <c r="I39" s="94">
        <v>4432</v>
      </c>
      <c r="J39" s="70">
        <v>0</v>
      </c>
      <c r="K39" s="116">
        <v>0</v>
      </c>
      <c r="L39" s="121">
        <v>0</v>
      </c>
      <c r="M39" s="97">
        <f>F39+G39+H39+J39</f>
        <v>6736</v>
      </c>
      <c r="N39" s="97">
        <f>E39+G39+I39+K39</f>
        <v>5806</v>
      </c>
      <c r="O39" s="104">
        <f t="shared" si="4"/>
        <v>0.9097784981091303</v>
      </c>
      <c r="P39" s="104">
        <f t="shared" si="1"/>
        <v>0.784170718530524</v>
      </c>
      <c r="Q39" s="22"/>
      <c r="R39" s="22"/>
      <c r="S39" s="22"/>
      <c r="T39" s="22"/>
      <c r="U39" s="22"/>
      <c r="V39" s="22"/>
    </row>
    <row r="40" spans="1:22" s="35" customFormat="1" ht="12" customHeight="1" thickBot="1">
      <c r="A40" s="22"/>
      <c r="B40" s="22"/>
      <c r="C40" s="41" t="s">
        <v>66</v>
      </c>
      <c r="D40" s="70">
        <v>18908</v>
      </c>
      <c r="E40" s="125">
        <v>5884</v>
      </c>
      <c r="F40" s="100">
        <v>5782</v>
      </c>
      <c r="G40" s="116">
        <v>0</v>
      </c>
      <c r="H40" s="94">
        <v>32</v>
      </c>
      <c r="I40" s="94">
        <v>28</v>
      </c>
      <c r="J40" s="70">
        <v>8963</v>
      </c>
      <c r="K40" s="116">
        <v>7733</v>
      </c>
      <c r="L40" s="122">
        <f aca="true" t="shared" si="13" ref="L40:L52">J40/D40</f>
        <v>0.4740321557012905</v>
      </c>
      <c r="M40" s="97">
        <f>F40+G40+H40+J40</f>
        <v>14777</v>
      </c>
      <c r="N40" s="97">
        <f>E40+G40+I40+K40</f>
        <v>13645</v>
      </c>
      <c r="O40" s="104">
        <f t="shared" si="4"/>
        <v>0.7815210492913053</v>
      </c>
      <c r="P40" s="104">
        <f t="shared" si="1"/>
        <v>0.7216522107044637</v>
      </c>
      <c r="Q40" s="22"/>
      <c r="R40" s="22"/>
      <c r="S40" s="22"/>
      <c r="T40" s="22"/>
      <c r="U40" s="22"/>
      <c r="V40" s="22"/>
    </row>
    <row r="41" spans="3:16" s="22" customFormat="1" ht="12" customHeight="1" thickBot="1" thickTop="1">
      <c r="C41" s="38" t="s">
        <v>54</v>
      </c>
      <c r="D41" s="73">
        <f aca="true" t="shared" si="14" ref="D41:K41">SUM(D37:D40)</f>
        <v>33987</v>
      </c>
      <c r="E41" s="71">
        <f t="shared" si="14"/>
        <v>8517</v>
      </c>
      <c r="F41" s="71">
        <f t="shared" si="14"/>
        <v>8332</v>
      </c>
      <c r="G41" s="71">
        <f t="shared" si="14"/>
        <v>0</v>
      </c>
      <c r="H41" s="107">
        <f t="shared" si="14"/>
        <v>6084</v>
      </c>
      <c r="I41" s="71">
        <f t="shared" si="14"/>
        <v>4912</v>
      </c>
      <c r="J41" s="71">
        <f t="shared" si="14"/>
        <v>13131</v>
      </c>
      <c r="K41" s="71">
        <f t="shared" si="14"/>
        <v>11084</v>
      </c>
      <c r="L41" s="62">
        <f t="shared" si="13"/>
        <v>0.3863536057904493</v>
      </c>
      <c r="M41" s="73">
        <f>SUM(M37:M40)</f>
        <v>27547</v>
      </c>
      <c r="N41" s="73">
        <f>SUM(N37:N40)</f>
        <v>24513</v>
      </c>
      <c r="O41" s="62">
        <f t="shared" si="4"/>
        <v>0.8105157854473769</v>
      </c>
      <c r="P41" s="62">
        <f t="shared" si="1"/>
        <v>0.7212463589019331</v>
      </c>
    </row>
    <row r="42" spans="1:22" s="35" customFormat="1" ht="12" customHeight="1" thickBot="1" thickTop="1">
      <c r="A42" s="22"/>
      <c r="B42" s="22"/>
      <c r="C42" s="36" t="s">
        <v>33</v>
      </c>
      <c r="D42" s="108">
        <v>36467</v>
      </c>
      <c r="E42" s="109">
        <v>2673</v>
      </c>
      <c r="F42" s="109">
        <v>2001</v>
      </c>
      <c r="G42" s="111">
        <v>0</v>
      </c>
      <c r="H42" s="117">
        <v>0</v>
      </c>
      <c r="I42" s="117">
        <v>0</v>
      </c>
      <c r="J42" s="108">
        <v>29738</v>
      </c>
      <c r="K42" s="113">
        <v>26771</v>
      </c>
      <c r="L42" s="114">
        <f t="shared" si="13"/>
        <v>0.8154770066087147</v>
      </c>
      <c r="M42" s="115">
        <f>F42+G42+H42+J42</f>
        <v>31739</v>
      </c>
      <c r="N42" s="115">
        <f>E42+G42+I42+K42</f>
        <v>29444</v>
      </c>
      <c r="O42" s="114">
        <f t="shared" si="4"/>
        <v>0.870348534291277</v>
      </c>
      <c r="P42" s="114">
        <f t="shared" si="1"/>
        <v>0.8074149230811418</v>
      </c>
      <c r="Q42" s="22"/>
      <c r="R42" s="22"/>
      <c r="S42" s="22"/>
      <c r="T42" s="22"/>
      <c r="U42" s="22"/>
      <c r="V42" s="22"/>
    </row>
    <row r="43" spans="3:16" s="22" customFormat="1" ht="12" customHeight="1" thickBot="1" thickTop="1">
      <c r="C43" s="38" t="s">
        <v>55</v>
      </c>
      <c r="D43" s="73">
        <f aca="true" t="shared" si="15" ref="D43:K43">SUM(D42:D42)</f>
        <v>36467</v>
      </c>
      <c r="E43" s="71">
        <f t="shared" si="15"/>
        <v>2673</v>
      </c>
      <c r="F43" s="71">
        <f t="shared" si="15"/>
        <v>2001</v>
      </c>
      <c r="G43" s="71">
        <f t="shared" si="15"/>
        <v>0</v>
      </c>
      <c r="H43" s="71">
        <f t="shared" si="15"/>
        <v>0</v>
      </c>
      <c r="I43" s="71">
        <f t="shared" si="15"/>
        <v>0</v>
      </c>
      <c r="J43" s="71">
        <f t="shared" si="15"/>
        <v>29738</v>
      </c>
      <c r="K43" s="71">
        <f t="shared" si="15"/>
        <v>26771</v>
      </c>
      <c r="L43" s="62">
        <f t="shared" si="13"/>
        <v>0.8154770066087147</v>
      </c>
      <c r="M43" s="73">
        <f>SUM(M42:M42)</f>
        <v>31739</v>
      </c>
      <c r="N43" s="73">
        <f>SUM(N42:N42)</f>
        <v>29444</v>
      </c>
      <c r="O43" s="62">
        <f t="shared" si="4"/>
        <v>0.870348534291277</v>
      </c>
      <c r="P43" s="62">
        <f t="shared" si="1"/>
        <v>0.8074149230811418</v>
      </c>
    </row>
    <row r="44" spans="1:22" s="35" customFormat="1" ht="12" customHeight="1" thickTop="1">
      <c r="A44" s="22"/>
      <c r="B44" s="22"/>
      <c r="C44" s="40" t="s">
        <v>34</v>
      </c>
      <c r="D44" s="108">
        <v>14607</v>
      </c>
      <c r="E44" s="109">
        <v>9237</v>
      </c>
      <c r="F44" s="109">
        <v>9237</v>
      </c>
      <c r="G44" s="109">
        <v>0</v>
      </c>
      <c r="H44" s="117">
        <v>0</v>
      </c>
      <c r="I44" s="117">
        <v>0</v>
      </c>
      <c r="J44" s="108">
        <v>2388</v>
      </c>
      <c r="K44" s="113">
        <v>2388</v>
      </c>
      <c r="L44" s="114">
        <f t="shared" si="13"/>
        <v>0.16348326144998973</v>
      </c>
      <c r="M44" s="115">
        <f>F44+G44+H44+J44</f>
        <v>11625</v>
      </c>
      <c r="N44" s="115">
        <f>E44+G44+I44+K44</f>
        <v>11625</v>
      </c>
      <c r="O44" s="114">
        <f t="shared" si="4"/>
        <v>0.7958513041692339</v>
      </c>
      <c r="P44" s="114">
        <f t="shared" si="1"/>
        <v>0.7958513041692339</v>
      </c>
      <c r="Q44" s="22"/>
      <c r="R44" s="22"/>
      <c r="S44" s="22"/>
      <c r="T44" s="22"/>
      <c r="U44" s="22"/>
      <c r="V44" s="22"/>
    </row>
    <row r="45" spans="1:22" s="35" customFormat="1" ht="12" customHeight="1">
      <c r="A45" s="22"/>
      <c r="B45" s="22"/>
      <c r="C45" s="34" t="s">
        <v>35</v>
      </c>
      <c r="D45" s="70">
        <v>11290</v>
      </c>
      <c r="E45" s="100">
        <v>3141</v>
      </c>
      <c r="F45" s="100">
        <v>2668</v>
      </c>
      <c r="G45" s="100">
        <v>0</v>
      </c>
      <c r="H45" s="119">
        <v>0</v>
      </c>
      <c r="I45" s="119">
        <v>0</v>
      </c>
      <c r="J45" s="70">
        <v>6040</v>
      </c>
      <c r="K45" s="103">
        <v>4464</v>
      </c>
      <c r="L45" s="104">
        <f t="shared" si="13"/>
        <v>0.5349867139061116</v>
      </c>
      <c r="M45" s="97">
        <f>F45+G45+H45+J45</f>
        <v>8708</v>
      </c>
      <c r="N45" s="97">
        <f>E45+G45+I45+K45</f>
        <v>7605</v>
      </c>
      <c r="O45" s="104">
        <f t="shared" si="4"/>
        <v>0.7713020372010629</v>
      </c>
      <c r="P45" s="104">
        <f t="shared" si="1"/>
        <v>0.6736049601417183</v>
      </c>
      <c r="Q45" s="22"/>
      <c r="R45" s="22"/>
      <c r="S45" s="22"/>
      <c r="T45" s="22"/>
      <c r="U45" s="22"/>
      <c r="V45" s="22"/>
    </row>
    <row r="46" spans="1:22" s="35" customFormat="1" ht="12" customHeight="1">
      <c r="A46" s="22"/>
      <c r="B46" s="22"/>
      <c r="C46" s="34" t="s">
        <v>36</v>
      </c>
      <c r="D46" s="70">
        <v>11372</v>
      </c>
      <c r="E46" s="100">
        <v>3004</v>
      </c>
      <c r="F46" s="100">
        <v>2844</v>
      </c>
      <c r="G46" s="100">
        <v>538</v>
      </c>
      <c r="H46" s="119">
        <v>0</v>
      </c>
      <c r="I46" s="119">
        <v>0</v>
      </c>
      <c r="J46" s="70">
        <v>3239</v>
      </c>
      <c r="K46" s="103">
        <v>1983</v>
      </c>
      <c r="L46" s="104">
        <f t="shared" si="13"/>
        <v>0.28482237073513894</v>
      </c>
      <c r="M46" s="97">
        <f>F46+G46+H46+J46</f>
        <v>6621</v>
      </c>
      <c r="N46" s="97">
        <f>E46+G46+I46+K46</f>
        <v>5525</v>
      </c>
      <c r="O46" s="104">
        <f t="shared" si="4"/>
        <v>0.582219486457967</v>
      </c>
      <c r="P46" s="104">
        <f t="shared" si="1"/>
        <v>0.48584241997889555</v>
      </c>
      <c r="Q46" s="22"/>
      <c r="R46" s="22"/>
      <c r="S46" s="22"/>
      <c r="T46" s="22"/>
      <c r="U46" s="22"/>
      <c r="V46" s="22"/>
    </row>
    <row r="47" spans="1:22" s="35" customFormat="1" ht="12" customHeight="1">
      <c r="A47" s="22"/>
      <c r="B47" s="22"/>
      <c r="C47" s="34" t="s">
        <v>37</v>
      </c>
      <c r="D47" s="70">
        <v>41841</v>
      </c>
      <c r="E47" s="100">
        <v>17702</v>
      </c>
      <c r="F47" s="100">
        <v>17650</v>
      </c>
      <c r="G47" s="100">
        <v>0</v>
      </c>
      <c r="H47" s="119">
        <v>0</v>
      </c>
      <c r="I47" s="119">
        <v>0</v>
      </c>
      <c r="J47" s="70">
        <v>11461</v>
      </c>
      <c r="K47" s="103">
        <v>7724</v>
      </c>
      <c r="L47" s="104">
        <f t="shared" si="13"/>
        <v>0.2739179273917927</v>
      </c>
      <c r="M47" s="97">
        <f>F47+G47+H47+J47</f>
        <v>29111</v>
      </c>
      <c r="N47" s="97">
        <f>E47+G47+I47+K47</f>
        <v>25426</v>
      </c>
      <c r="O47" s="104">
        <f t="shared" si="4"/>
        <v>0.695752969575297</v>
      </c>
      <c r="P47" s="104">
        <f t="shared" si="1"/>
        <v>0.6076814607681461</v>
      </c>
      <c r="Q47" s="22"/>
      <c r="R47" s="22"/>
      <c r="S47" s="22"/>
      <c r="T47" s="22"/>
      <c r="U47" s="22"/>
      <c r="V47" s="22"/>
    </row>
    <row r="48" spans="1:22" s="35" customFormat="1" ht="12" customHeight="1" thickBot="1">
      <c r="A48" s="22"/>
      <c r="B48" s="22"/>
      <c r="C48" s="36" t="s">
        <v>38</v>
      </c>
      <c r="D48" s="70">
        <v>26529</v>
      </c>
      <c r="E48" s="100">
        <v>8488</v>
      </c>
      <c r="F48" s="100">
        <v>8250</v>
      </c>
      <c r="G48" s="100">
        <v>1372</v>
      </c>
      <c r="H48" s="119">
        <v>0</v>
      </c>
      <c r="I48" s="119">
        <v>0</v>
      </c>
      <c r="J48" s="70">
        <v>5997</v>
      </c>
      <c r="K48" s="103">
        <v>4399</v>
      </c>
      <c r="L48" s="104">
        <f t="shared" si="13"/>
        <v>0.2260545063892344</v>
      </c>
      <c r="M48" s="97">
        <f>F48+G48+H48+J48</f>
        <v>15619</v>
      </c>
      <c r="N48" s="97">
        <f>E48+G48+I48+K48</f>
        <v>14259</v>
      </c>
      <c r="O48" s="104">
        <f t="shared" si="4"/>
        <v>0.5887519318481662</v>
      </c>
      <c r="P48" s="104">
        <f t="shared" si="1"/>
        <v>0.5374872780730521</v>
      </c>
      <c r="Q48" s="22"/>
      <c r="R48" s="22"/>
      <c r="S48" s="22"/>
      <c r="T48" s="22"/>
      <c r="U48" s="22"/>
      <c r="V48" s="22"/>
    </row>
    <row r="49" spans="3:21" s="22" customFormat="1" ht="12" customHeight="1" thickBot="1" thickTop="1">
      <c r="C49" s="38" t="s">
        <v>56</v>
      </c>
      <c r="D49" s="73">
        <f aca="true" t="shared" si="16" ref="D49:K49">SUM(D44:D48)</f>
        <v>105639</v>
      </c>
      <c r="E49" s="73">
        <f>SUM(E44:E48)</f>
        <v>41572</v>
      </c>
      <c r="F49" s="73">
        <f t="shared" si="16"/>
        <v>40649</v>
      </c>
      <c r="G49" s="73">
        <f t="shared" si="16"/>
        <v>1910</v>
      </c>
      <c r="H49" s="73">
        <f t="shared" si="16"/>
        <v>0</v>
      </c>
      <c r="I49" s="71">
        <f t="shared" si="16"/>
        <v>0</v>
      </c>
      <c r="J49" s="73">
        <f t="shared" si="16"/>
        <v>29125</v>
      </c>
      <c r="K49" s="73">
        <f t="shared" si="16"/>
        <v>20958</v>
      </c>
      <c r="L49" s="62">
        <f t="shared" si="13"/>
        <v>0.27570310207404464</v>
      </c>
      <c r="M49" s="73">
        <f>SUM(M44:M48)</f>
        <v>71684</v>
      </c>
      <c r="N49" s="73">
        <f>SUM(N44:N48)</f>
        <v>64440</v>
      </c>
      <c r="O49" s="62">
        <f t="shared" si="4"/>
        <v>0.6785751474360795</v>
      </c>
      <c r="P49" s="62">
        <f t="shared" si="1"/>
        <v>0.6100019879021952</v>
      </c>
      <c r="R49" s="86"/>
      <c r="S49" s="86"/>
      <c r="T49" s="86"/>
      <c r="U49" s="86"/>
    </row>
    <row r="50" spans="3:21" s="22" customFormat="1" ht="12" customHeight="1" thickTop="1">
      <c r="C50" s="45" t="s">
        <v>58</v>
      </c>
      <c r="D50" s="126">
        <f>SUM(D51:D52)</f>
        <v>1975081</v>
      </c>
      <c r="E50" s="126">
        <f>SUM(E51:E52)</f>
        <v>410314</v>
      </c>
      <c r="F50" s="126">
        <f aca="true" t="shared" si="17" ref="F50:K50">SUM(F51:F52)</f>
        <v>387074</v>
      </c>
      <c r="G50" s="126">
        <f t="shared" si="17"/>
        <v>24144</v>
      </c>
      <c r="H50" s="126">
        <f t="shared" si="17"/>
        <v>123533</v>
      </c>
      <c r="I50" s="127">
        <f t="shared" si="17"/>
        <v>98135</v>
      </c>
      <c r="J50" s="126">
        <f t="shared" si="17"/>
        <v>1070420</v>
      </c>
      <c r="K50" s="126">
        <f t="shared" si="17"/>
        <v>948770</v>
      </c>
      <c r="L50" s="46">
        <f>J50/D50</f>
        <v>0.5419625828004015</v>
      </c>
      <c r="M50" s="75">
        <f>SUM(M51:M52)</f>
        <v>1605171</v>
      </c>
      <c r="N50" s="75">
        <f>SUM(N51:N52)</f>
        <v>1481363</v>
      </c>
      <c r="O50" s="46">
        <f>M50/D50</f>
        <v>0.8127114786684698</v>
      </c>
      <c r="P50" s="46">
        <f>N50/D50</f>
        <v>0.7500264546112286</v>
      </c>
      <c r="R50" s="99"/>
      <c r="S50" s="99"/>
      <c r="T50" s="99"/>
      <c r="U50" s="99"/>
    </row>
    <row r="51" spans="3:16" s="22" customFormat="1" ht="12" customHeight="1">
      <c r="C51" s="42" t="s">
        <v>42</v>
      </c>
      <c r="D51" s="128">
        <f>D19</f>
        <v>1682588</v>
      </c>
      <c r="E51" s="128">
        <f>E19</f>
        <v>327232</v>
      </c>
      <c r="F51" s="128">
        <f aca="true" t="shared" si="18" ref="F51:K51">F19</f>
        <v>310498</v>
      </c>
      <c r="G51" s="128">
        <f t="shared" si="18"/>
        <v>22234</v>
      </c>
      <c r="H51" s="128">
        <f t="shared" si="18"/>
        <v>94465</v>
      </c>
      <c r="I51" s="129">
        <f t="shared" si="18"/>
        <v>75647</v>
      </c>
      <c r="J51" s="128">
        <f t="shared" si="18"/>
        <v>947909</v>
      </c>
      <c r="K51" s="128">
        <f t="shared" si="18"/>
        <v>847777</v>
      </c>
      <c r="L51" s="43">
        <f t="shared" si="13"/>
        <v>0.5633636992537686</v>
      </c>
      <c r="M51" s="74">
        <f>M19</f>
        <v>1375106</v>
      </c>
      <c r="N51" s="74">
        <f>N19</f>
        <v>1272890</v>
      </c>
      <c r="O51" s="43">
        <f t="shared" si="4"/>
        <v>0.8172565119922405</v>
      </c>
      <c r="P51" s="43">
        <f t="shared" si="1"/>
        <v>0.7565072376600808</v>
      </c>
    </row>
    <row r="52" spans="3:16" s="22" customFormat="1" ht="12" customHeight="1">
      <c r="C52" s="44" t="s">
        <v>57</v>
      </c>
      <c r="D52" s="130">
        <f>D22+D25+D29+D36+D41+D43+D49</f>
        <v>292493</v>
      </c>
      <c r="E52" s="130">
        <f aca="true" t="shared" si="19" ref="E52:N52">E22+E25+E29+E36+E41+E43+E49</f>
        <v>83082</v>
      </c>
      <c r="F52" s="130">
        <f t="shared" si="19"/>
        <v>76576</v>
      </c>
      <c r="G52" s="130">
        <f t="shared" si="19"/>
        <v>1910</v>
      </c>
      <c r="H52" s="130">
        <f t="shared" si="19"/>
        <v>29068</v>
      </c>
      <c r="I52" s="130">
        <f t="shared" si="19"/>
        <v>22488</v>
      </c>
      <c r="J52" s="130">
        <f t="shared" si="19"/>
        <v>122511</v>
      </c>
      <c r="K52" s="130">
        <f t="shared" si="19"/>
        <v>100993</v>
      </c>
      <c r="L52" s="43">
        <f t="shared" si="13"/>
        <v>0.4188510494268239</v>
      </c>
      <c r="M52" s="72">
        <f t="shared" si="19"/>
        <v>230065</v>
      </c>
      <c r="N52" s="72">
        <f t="shared" si="19"/>
        <v>208473</v>
      </c>
      <c r="O52" s="43">
        <f>M52/D52</f>
        <v>0.7865658323447057</v>
      </c>
      <c r="P52" s="43">
        <f>N52/D52</f>
        <v>0.7127452622797811</v>
      </c>
    </row>
    <row r="53" spans="3:16" s="22" customFormat="1" ht="12" customHeight="1">
      <c r="C53" s="57"/>
      <c r="D53" s="54"/>
      <c r="E53" s="54"/>
      <c r="F53" s="54"/>
      <c r="G53" s="54"/>
      <c r="H53" s="54"/>
      <c r="I53" s="55"/>
      <c r="J53" s="54"/>
      <c r="K53" s="54"/>
      <c r="L53" s="56"/>
      <c r="M53" s="54"/>
      <c r="N53" s="54"/>
      <c r="O53" s="56"/>
      <c r="P53" s="56"/>
    </row>
    <row r="54" spans="3:16" s="22" customFormat="1" ht="12" customHeight="1">
      <c r="C54" s="57"/>
      <c r="D54" s="54"/>
      <c r="E54" s="54"/>
      <c r="F54" s="54"/>
      <c r="G54" s="54"/>
      <c r="H54" s="54"/>
      <c r="I54" s="55"/>
      <c r="J54" s="54"/>
      <c r="K54" s="58"/>
      <c r="L54" s="56"/>
      <c r="M54" s="54"/>
      <c r="N54" s="54"/>
      <c r="O54" s="56"/>
      <c r="P54" s="54"/>
    </row>
    <row r="55" spans="3:16" s="22" customFormat="1" ht="19.5" customHeight="1">
      <c r="C55" s="57"/>
      <c r="D55" s="54"/>
      <c r="E55" s="54"/>
      <c r="F55" s="54"/>
      <c r="G55" s="54"/>
      <c r="H55" s="54"/>
      <c r="I55" s="132"/>
      <c r="J55" s="132"/>
      <c r="K55" s="58"/>
      <c r="L55" s="56"/>
      <c r="M55" s="54"/>
      <c r="N55" s="54"/>
      <c r="O55" s="56"/>
      <c r="P55" s="54"/>
    </row>
    <row r="56" spans="3:16" s="22" customFormat="1" ht="19.5" customHeight="1">
      <c r="C56" s="1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</row>
    <row r="57" spans="3:16" s="22" customFormat="1" ht="19.5" customHeight="1">
      <c r="C57" s="57"/>
      <c r="D57" s="54"/>
      <c r="E57" s="54"/>
      <c r="F57" s="54"/>
      <c r="G57" s="54"/>
      <c r="H57" s="54"/>
      <c r="I57" s="89"/>
      <c r="J57" s="79"/>
      <c r="K57" s="89"/>
      <c r="L57" s="56"/>
      <c r="M57" s="54"/>
      <c r="N57" s="89"/>
      <c r="O57" s="56"/>
      <c r="P57" s="54"/>
    </row>
    <row r="58" spans="3:16" s="22" customFormat="1" ht="19.5" customHeight="1">
      <c r="C58" s="57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</row>
    <row r="59" spans="3:16" s="22" customFormat="1" ht="19.5" customHeight="1">
      <c r="C59" s="57"/>
      <c r="D59" s="54"/>
      <c r="E59" s="54"/>
      <c r="F59" s="54"/>
      <c r="G59" s="54"/>
      <c r="H59" s="54"/>
      <c r="I59" s="79"/>
      <c r="J59" s="79"/>
      <c r="K59" s="58"/>
      <c r="L59" s="56"/>
      <c r="M59" s="54"/>
      <c r="N59" s="54"/>
      <c r="O59" s="56"/>
      <c r="P59" s="54"/>
    </row>
    <row r="60" spans="4:16" ht="13.5">
      <c r="D60" s="83"/>
      <c r="E60" s="81"/>
      <c r="F60" s="82"/>
      <c r="G60" s="75"/>
      <c r="H60" s="11"/>
      <c r="I60" s="84"/>
      <c r="J60" s="84"/>
      <c r="K60" s="10"/>
      <c r="L60" s="12"/>
      <c r="M60" s="11"/>
      <c r="N60" s="80"/>
      <c r="O60" s="11"/>
      <c r="P60" s="9"/>
    </row>
    <row r="61" spans="4:16" ht="13.5">
      <c r="D61" s="9"/>
      <c r="E61" s="13"/>
      <c r="F61" s="10"/>
      <c r="G61" s="13"/>
      <c r="H61" s="9"/>
      <c r="I61" s="52"/>
      <c r="J61" s="9"/>
      <c r="K61" s="13"/>
      <c r="L61" s="12"/>
      <c r="M61" s="9"/>
      <c r="N61" s="13"/>
      <c r="O61" s="9"/>
      <c r="P61" s="13"/>
    </row>
    <row r="62" spans="3:16" ht="13.5">
      <c r="C62" s="14"/>
      <c r="D62" s="9"/>
      <c r="E62" s="10"/>
      <c r="F62" s="10"/>
      <c r="G62" s="10"/>
      <c r="H62" s="9"/>
      <c r="I62" s="51"/>
      <c r="J62" s="15"/>
      <c r="K62" s="9"/>
      <c r="L62" s="16"/>
      <c r="M62" s="9"/>
      <c r="N62" s="9"/>
      <c r="O62" s="9"/>
      <c r="P62" s="9"/>
    </row>
    <row r="63" spans="12:16" ht="13.5">
      <c r="L63" s="20"/>
      <c r="O63" s="20"/>
      <c r="P63" s="20"/>
    </row>
    <row r="64" spans="4:16" ht="13.5">
      <c r="D64" s="17"/>
      <c r="E64" s="17"/>
      <c r="F64" s="17"/>
      <c r="G64" s="17"/>
      <c r="H64" s="17"/>
      <c r="I64" s="17"/>
      <c r="J64" s="17"/>
      <c r="K64" s="17"/>
      <c r="L64" s="20"/>
      <c r="M64" s="17"/>
      <c r="N64" s="17"/>
      <c r="O64" s="20"/>
      <c r="P64" s="20"/>
    </row>
    <row r="65" spans="4:16" s="18" customFormat="1" ht="13.5">
      <c r="D65" s="19"/>
      <c r="E65" s="19"/>
      <c r="F65" s="19"/>
      <c r="G65" s="19"/>
      <c r="H65" s="19"/>
      <c r="I65" s="53"/>
      <c r="J65" s="19"/>
      <c r="K65" s="19"/>
      <c r="L65" s="20"/>
      <c r="M65" s="19"/>
      <c r="N65" s="19"/>
      <c r="O65" s="20"/>
      <c r="P65" s="20"/>
    </row>
    <row r="67" spans="8:13" ht="13.5">
      <c r="H67" s="2"/>
      <c r="J67" s="2"/>
      <c r="K67" s="2"/>
      <c r="M67" s="2"/>
    </row>
    <row r="68" spans="7:10" ht="13.5">
      <c r="G68" s="76"/>
      <c r="I68" s="51"/>
      <c r="J68" s="20"/>
    </row>
    <row r="70" spans="6:10" ht="13.5">
      <c r="F70" s="77"/>
      <c r="G70" s="76"/>
      <c r="H70" s="78"/>
      <c r="I70" s="51"/>
      <c r="J70" s="20"/>
    </row>
    <row r="73" spans="6:7" ht="13.5">
      <c r="F73" s="87"/>
      <c r="G73" s="10"/>
    </row>
    <row r="74" spans="6:10" ht="13.5">
      <c r="F74" s="87"/>
      <c r="G74" s="10"/>
      <c r="H74" s="88"/>
      <c r="I74" s="51"/>
      <c r="J74" s="20"/>
    </row>
  </sheetData>
  <sheetProtection/>
  <mergeCells count="3">
    <mergeCell ref="O3:P3"/>
    <mergeCell ref="I55:J55"/>
    <mergeCell ref="A25:A27"/>
  </mergeCells>
  <dataValidations count="1">
    <dataValidation allowBlank="1" showInputMessage="1" showErrorMessage="1" imeMode="off" sqref="D37:D40 D42 D7:D18 D23:D24 D26:D28 D30:D35 J7:J18 J20:J21 D20:D21 J28 J30:J35 J37:J40 J42 D44:D48 J44:J48"/>
  </dataValidations>
  <printOptions horizontalCentered="1" verticalCentered="1"/>
  <pageMargins left="0.1968503937007874" right="0.3937007874015748" top="0.3937007874015748" bottom="0.3937007874015748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章郎２９</dc:creator>
  <cp:keywords/>
  <dc:description/>
  <cp:lastModifiedBy>小林 緑２６</cp:lastModifiedBy>
  <cp:lastPrinted>2017-07-05T02:26:18Z</cp:lastPrinted>
  <dcterms:created xsi:type="dcterms:W3CDTF">2002-02-20T02:57:50Z</dcterms:created>
  <dcterms:modified xsi:type="dcterms:W3CDTF">2019-09-05T01:08:59Z</dcterms:modified>
  <cp:category/>
  <cp:version/>
  <cp:contentType/>
  <cp:contentStatus/>
</cp:coreProperties>
</file>