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表２～３" sheetId="1" r:id="rId1"/>
  </sheets>
  <definedNames>
    <definedName name="_xlnm.Print_Area" localSheetId="0">'表２～３'!$A$1:$M$52</definedName>
  </definedNames>
  <calcPr fullCalcOnLoad="1"/>
</workbook>
</file>

<file path=xl/sharedStrings.xml><?xml version="1.0" encoding="utf-8"?>
<sst xmlns="http://schemas.openxmlformats.org/spreadsheetml/2006/main" count="77" uniqueCount="39">
  <si>
    <t>　鉱業</t>
  </si>
  <si>
    <t>第２次産業</t>
  </si>
  <si>
    <t>　建設業</t>
  </si>
  <si>
    <t>　製造業</t>
  </si>
  <si>
    <t>第３次産業</t>
  </si>
  <si>
    <t>　電気･ｶﾞｽ･熱供給･水道業</t>
  </si>
  <si>
    <t>　金融･保険業</t>
  </si>
  <si>
    <t>　不動産業</t>
  </si>
  <si>
    <t>全　産　業</t>
  </si>
  <si>
    <t>第１次産業（農林漁業）</t>
  </si>
  <si>
    <t>　　　　構成比（％）</t>
  </si>
  <si>
    <t>　　産業大分類</t>
  </si>
  <si>
    <t>増加率（％）</t>
  </si>
  <si>
    <t>　　　　　　　　　</t>
  </si>
  <si>
    <t>増加率（％）</t>
  </si>
  <si>
    <t>13年</t>
  </si>
  <si>
    <t>平成13～</t>
  </si>
  <si>
    <t>　運輸業</t>
  </si>
  <si>
    <t>　卸売・小売業</t>
  </si>
  <si>
    <t>　教育，学習支援業</t>
  </si>
  <si>
    <t>　医療，福祉</t>
  </si>
  <si>
    <t>　飲食店，宿泊業</t>
  </si>
  <si>
    <t>　複合サービス事業</t>
  </si>
  <si>
    <t>　ｻｰﾋﾞｽ業(他に分類されないもの)</t>
  </si>
  <si>
    <t>平成 8年</t>
  </si>
  <si>
    <t>11年</t>
  </si>
  <si>
    <t>平成8～</t>
  </si>
  <si>
    <t>11年</t>
  </si>
  <si>
    <t>平成11～</t>
  </si>
  <si>
    <t xml:space="preserve">  増　　加　　率　（年　率　％）</t>
  </si>
  <si>
    <t xml:space="preserve">      実　　　　数</t>
  </si>
  <si>
    <t>　情報通信業</t>
  </si>
  <si>
    <t>　情報通信業</t>
  </si>
  <si>
    <t>13年</t>
  </si>
  <si>
    <t>　電気・ｶﾞｽ･熱供給･水道業</t>
  </si>
  <si>
    <t>18年</t>
  </si>
  <si>
    <t>18年</t>
  </si>
  <si>
    <t>表２　産業大分類別民営事業所数の推移（平成８年～平成18年)</t>
  </si>
  <si>
    <t>表３　産業大分類別従業者数の推移（平成８年～平成18年)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</si>
</sst>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9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b/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 quotePrefix="1">
      <alignment horizontal="right"/>
    </xf>
    <xf numFmtId="0" fontId="4" fillId="2" borderId="8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 quotePrefix="1">
      <alignment horizontal="right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 quotePrefix="1">
      <alignment horizontal="right"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 quotePrefix="1">
      <alignment horizontal="right"/>
    </xf>
    <xf numFmtId="0" fontId="3" fillId="3" borderId="15" xfId="0" applyFont="1" applyFill="1" applyBorder="1" applyAlignment="1">
      <alignment shrinkToFit="1"/>
    </xf>
    <xf numFmtId="0" fontId="3" fillId="4" borderId="16" xfId="0" applyFont="1" applyFill="1" applyBorder="1" applyAlignment="1">
      <alignment shrinkToFit="1"/>
    </xf>
    <xf numFmtId="0" fontId="3" fillId="5" borderId="4" xfId="0" applyFont="1" applyFill="1" applyBorder="1" applyAlignment="1">
      <alignment shrinkToFit="1"/>
    </xf>
    <xf numFmtId="0" fontId="3" fillId="5" borderId="17" xfId="0" applyFont="1" applyFill="1" applyBorder="1" applyAlignment="1">
      <alignment shrinkToFit="1"/>
    </xf>
    <xf numFmtId="0" fontId="3" fillId="6" borderId="4" xfId="0" applyFont="1" applyFill="1" applyBorder="1" applyAlignment="1">
      <alignment shrinkToFit="1"/>
    </xf>
    <xf numFmtId="0" fontId="3" fillId="6" borderId="18" xfId="0" applyFont="1" applyFill="1" applyBorder="1" applyAlignment="1">
      <alignment shrinkToFit="1"/>
    </xf>
    <xf numFmtId="176" fontId="3" fillId="3" borderId="19" xfId="0" applyNumberFormat="1" applyFont="1" applyFill="1" applyBorder="1" applyAlignment="1">
      <alignment/>
    </xf>
    <xf numFmtId="176" fontId="2" fillId="3" borderId="20" xfId="0" applyNumberFormat="1" applyFont="1" applyFill="1" applyBorder="1" applyAlignment="1">
      <alignment/>
    </xf>
    <xf numFmtId="176" fontId="3" fillId="0" borderId="7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177" fontId="3" fillId="3" borderId="27" xfId="0" applyNumberFormat="1" applyFont="1" applyFill="1" applyBorder="1" applyAlignment="1">
      <alignment/>
    </xf>
    <xf numFmtId="177" fontId="2" fillId="3" borderId="28" xfId="0" applyNumberFormat="1" applyFont="1" applyFill="1" applyBorder="1" applyAlignment="1">
      <alignment/>
    </xf>
    <xf numFmtId="177" fontId="3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3" borderId="35" xfId="0" applyNumberFormat="1" applyFont="1" applyFill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3" fillId="3" borderId="19" xfId="0" applyNumberFormat="1" applyFont="1" applyFill="1" applyBorder="1" applyAlignment="1">
      <alignment/>
    </xf>
    <xf numFmtId="177" fontId="3" fillId="0" borderId="21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3" fillId="3" borderId="39" xfId="0" applyNumberFormat="1" applyFont="1" applyFill="1" applyBorder="1" applyAlignment="1">
      <alignment/>
    </xf>
    <xf numFmtId="0" fontId="4" fillId="2" borderId="2" xfId="0" applyFont="1" applyFill="1" applyBorder="1" applyAlignment="1">
      <alignment shrinkToFit="1"/>
    </xf>
    <xf numFmtId="0" fontId="8" fillId="0" borderId="0" xfId="0" applyFont="1" applyAlignment="1">
      <alignment/>
    </xf>
    <xf numFmtId="176" fontId="6" fillId="0" borderId="2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shrinkToFit="1"/>
    </xf>
    <xf numFmtId="0" fontId="4" fillId="2" borderId="6" xfId="0" applyFont="1" applyFill="1" applyBorder="1" applyAlignment="1" quotePrefix="1">
      <alignment/>
    </xf>
    <xf numFmtId="0" fontId="4" fillId="2" borderId="10" xfId="0" applyFont="1" applyFill="1" applyBorder="1" applyAlignment="1" quotePrefix="1">
      <alignment horizontal="right"/>
    </xf>
    <xf numFmtId="0" fontId="5" fillId="2" borderId="40" xfId="0" applyFont="1" applyFill="1" applyBorder="1" applyAlignment="1" quotePrefix="1">
      <alignment/>
    </xf>
    <xf numFmtId="0" fontId="5" fillId="2" borderId="41" xfId="0" applyFont="1" applyFill="1" applyBorder="1" applyAlignment="1" quotePrefix="1">
      <alignment horizontal="right"/>
    </xf>
    <xf numFmtId="0" fontId="4" fillId="2" borderId="5" xfId="0" applyFont="1" applyFill="1" applyBorder="1" applyAlignment="1" quotePrefix="1">
      <alignment/>
    </xf>
    <xf numFmtId="0" fontId="4" fillId="2" borderId="42" xfId="0" applyFont="1" applyFill="1" applyBorder="1" applyAlignment="1" quotePrefix="1">
      <alignment horizontal="right"/>
    </xf>
    <xf numFmtId="177" fontId="2" fillId="0" borderId="4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P50"/>
  <sheetViews>
    <sheetView tabSelected="1" zoomScale="120" zoomScaleNormal="120" workbookViewId="0" topLeftCell="A1">
      <pane xSplit="2" ySplit="4" topLeftCell="C5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H1" sqref="H1"/>
    </sheetView>
  </sheetViews>
  <sheetFormatPr defaultColWidth="8.796875" defaultRowHeight="14.25"/>
  <cols>
    <col min="1" max="1" width="0.59375" style="1" customWidth="1"/>
    <col min="2" max="2" width="18.59765625" style="1" customWidth="1"/>
    <col min="3" max="5" width="9" style="1" customWidth="1"/>
    <col min="6" max="6" width="9" style="11" customWidth="1"/>
    <col min="7" max="7" width="9" style="1" customWidth="1"/>
    <col min="8" max="9" width="9" style="11" customWidth="1"/>
    <col min="10" max="11" width="9" style="1" customWidth="1"/>
    <col min="12" max="12" width="9" style="11" customWidth="1"/>
    <col min="13" max="13" width="0.8984375" style="1" customWidth="1"/>
    <col min="14" max="16384" width="9" style="1" customWidth="1"/>
  </cols>
  <sheetData>
    <row r="1" ht="14.25" thickBot="1">
      <c r="B1" s="60" t="s">
        <v>37</v>
      </c>
    </row>
    <row r="2" spans="2:12" ht="11.25">
      <c r="B2" s="2"/>
      <c r="C2" s="3"/>
      <c r="D2" s="3" t="s">
        <v>30</v>
      </c>
      <c r="E2" s="3"/>
      <c r="F2" s="12"/>
      <c r="G2" s="4" t="s">
        <v>10</v>
      </c>
      <c r="H2" s="15"/>
      <c r="I2" s="59" t="s">
        <v>12</v>
      </c>
      <c r="J2" s="4" t="s">
        <v>29</v>
      </c>
      <c r="K2" s="3"/>
      <c r="L2" s="15"/>
    </row>
    <row r="3" spans="2:12" ht="11.25">
      <c r="B3" s="5" t="s">
        <v>11</v>
      </c>
      <c r="C3" s="6"/>
      <c r="D3" s="6"/>
      <c r="E3" s="6"/>
      <c r="F3" s="13"/>
      <c r="G3" s="7"/>
      <c r="H3" s="16"/>
      <c r="I3" s="18" t="s">
        <v>16</v>
      </c>
      <c r="J3" s="69" t="s">
        <v>26</v>
      </c>
      <c r="K3" s="73" t="s">
        <v>28</v>
      </c>
      <c r="L3" s="71" t="s">
        <v>16</v>
      </c>
    </row>
    <row r="4" spans="2:12" ht="12" thickBot="1">
      <c r="B4" s="5"/>
      <c r="C4" s="8" t="s">
        <v>24</v>
      </c>
      <c r="D4" s="9" t="s">
        <v>25</v>
      </c>
      <c r="E4" s="9" t="s">
        <v>15</v>
      </c>
      <c r="F4" s="14" t="s">
        <v>35</v>
      </c>
      <c r="G4" s="10" t="s">
        <v>15</v>
      </c>
      <c r="H4" s="17" t="s">
        <v>35</v>
      </c>
      <c r="I4" s="19" t="s">
        <v>35</v>
      </c>
      <c r="J4" s="10" t="s">
        <v>27</v>
      </c>
      <c r="K4" s="74" t="s">
        <v>33</v>
      </c>
      <c r="L4" s="72" t="s">
        <v>36</v>
      </c>
    </row>
    <row r="5" spans="2:12" ht="12" thickTop="1">
      <c r="B5" s="20" t="s">
        <v>8</v>
      </c>
      <c r="C5" s="26">
        <f>C6+C7+C11</f>
        <v>112559</v>
      </c>
      <c r="D5" s="26">
        <f>D6+D7+D11</f>
        <v>106554</v>
      </c>
      <c r="E5" s="26">
        <f>E6+E7+E11</f>
        <v>106034</v>
      </c>
      <c r="F5" s="27">
        <f>F6+F7+F11</f>
        <v>99421</v>
      </c>
      <c r="G5" s="38">
        <v>100</v>
      </c>
      <c r="H5" s="39">
        <v>100</v>
      </c>
      <c r="I5" s="48">
        <f aca="true" t="shared" si="0" ref="I5:I22">ROUND((F5/E5-1)*100,1)</f>
        <v>-6.2</v>
      </c>
      <c r="J5" s="38">
        <f aca="true" t="shared" si="1" ref="J5:J22">ROUND((D5/C5-1)*12/33*100,1)</f>
        <v>-1.9</v>
      </c>
      <c r="K5" s="58">
        <f aca="true" t="shared" si="2" ref="K5:K22">ROUND((E5/D5-1)*12/27*100,1)</f>
        <v>-0.2</v>
      </c>
      <c r="L5" s="39">
        <f>ROUND((F5/E5-1)*12/60*100,1)</f>
        <v>-1.2</v>
      </c>
    </row>
    <row r="6" spans="2:12" ht="11.25">
      <c r="B6" s="21" t="s">
        <v>9</v>
      </c>
      <c r="C6" s="30">
        <v>310</v>
      </c>
      <c r="D6" s="30">
        <v>320</v>
      </c>
      <c r="E6" s="61">
        <v>339</v>
      </c>
      <c r="F6" s="31">
        <v>362</v>
      </c>
      <c r="G6" s="40">
        <f>ROUND(E6/$E$5*100,1)</f>
        <v>0.3</v>
      </c>
      <c r="H6" s="75">
        <f>ROUND(F6/$F$5*100,1)</f>
        <v>0.4</v>
      </c>
      <c r="I6" s="49">
        <f t="shared" si="0"/>
        <v>6.8</v>
      </c>
      <c r="J6" s="40">
        <f t="shared" si="1"/>
        <v>1.2</v>
      </c>
      <c r="K6" s="54">
        <f t="shared" si="2"/>
        <v>2.6</v>
      </c>
      <c r="L6" s="41">
        <f aca="true" t="shared" si="3" ref="L6:L22">ROUND((F6/E6-1)*12/60*100,1)</f>
        <v>1.4</v>
      </c>
    </row>
    <row r="7" spans="2:12" ht="11.25">
      <c r="B7" s="22" t="s">
        <v>1</v>
      </c>
      <c r="C7" s="28">
        <f>SUM(C8:C10)</f>
        <v>32341</v>
      </c>
      <c r="D7" s="28">
        <f>SUM(D8:D10)</f>
        <v>29458</v>
      </c>
      <c r="E7" s="28">
        <f>SUM(E8:E10)</f>
        <v>28627</v>
      </c>
      <c r="F7" s="29">
        <f>SUM(F8:F10)</f>
        <v>25112</v>
      </c>
      <c r="G7" s="42">
        <f aca="true" t="shared" si="4" ref="G7:G22">ROUND(E7/$E$5*100,1)</f>
        <v>27</v>
      </c>
      <c r="H7" s="43">
        <f aca="true" t="shared" si="5" ref="H7:H22">ROUND(F7/$F$5*100,1)</f>
        <v>25.3</v>
      </c>
      <c r="I7" s="50">
        <f t="shared" si="0"/>
        <v>-12.3</v>
      </c>
      <c r="J7" s="42">
        <f t="shared" si="1"/>
        <v>-3.2</v>
      </c>
      <c r="K7" s="55">
        <f t="shared" si="2"/>
        <v>-1.3</v>
      </c>
      <c r="L7" s="43">
        <f t="shared" si="3"/>
        <v>-2.5</v>
      </c>
    </row>
    <row r="8" spans="2:12" ht="11.25">
      <c r="B8" s="22" t="s">
        <v>0</v>
      </c>
      <c r="C8" s="32">
        <v>100</v>
      </c>
      <c r="D8" s="32">
        <v>81</v>
      </c>
      <c r="E8" s="62">
        <v>74</v>
      </c>
      <c r="F8" s="33">
        <v>69</v>
      </c>
      <c r="G8" s="42">
        <f t="shared" si="4"/>
        <v>0.1</v>
      </c>
      <c r="H8" s="43">
        <f t="shared" si="5"/>
        <v>0.1</v>
      </c>
      <c r="I8" s="50">
        <f t="shared" si="0"/>
        <v>-6.8</v>
      </c>
      <c r="J8" s="42">
        <f t="shared" si="1"/>
        <v>-6.9</v>
      </c>
      <c r="K8" s="55">
        <f t="shared" si="2"/>
        <v>-3.8</v>
      </c>
      <c r="L8" s="43">
        <f t="shared" si="3"/>
        <v>-1.4</v>
      </c>
    </row>
    <row r="9" spans="2:12" ht="11.25">
      <c r="B9" s="22" t="s">
        <v>2</v>
      </c>
      <c r="C9" s="32">
        <v>14283</v>
      </c>
      <c r="D9" s="32">
        <v>13430</v>
      </c>
      <c r="E9" s="62">
        <v>13212</v>
      </c>
      <c r="F9" s="33">
        <v>11939</v>
      </c>
      <c r="G9" s="42">
        <f t="shared" si="4"/>
        <v>12.5</v>
      </c>
      <c r="H9" s="43">
        <f t="shared" si="5"/>
        <v>12</v>
      </c>
      <c r="I9" s="50">
        <f t="shared" si="0"/>
        <v>-9.6</v>
      </c>
      <c r="J9" s="42">
        <f t="shared" si="1"/>
        <v>-2.2</v>
      </c>
      <c r="K9" s="55">
        <f t="shared" si="2"/>
        <v>-0.7</v>
      </c>
      <c r="L9" s="43">
        <f t="shared" si="3"/>
        <v>-1.9</v>
      </c>
    </row>
    <row r="10" spans="2:12" ht="11.25">
      <c r="B10" s="23" t="s">
        <v>3</v>
      </c>
      <c r="C10" s="34">
        <v>17958</v>
      </c>
      <c r="D10" s="34">
        <v>15947</v>
      </c>
      <c r="E10" s="63">
        <v>15341</v>
      </c>
      <c r="F10" s="35">
        <v>13104</v>
      </c>
      <c r="G10" s="44">
        <f t="shared" si="4"/>
        <v>14.5</v>
      </c>
      <c r="H10" s="45">
        <f t="shared" si="5"/>
        <v>13.2</v>
      </c>
      <c r="I10" s="51">
        <f t="shared" si="0"/>
        <v>-14.6</v>
      </c>
      <c r="J10" s="44">
        <f t="shared" si="1"/>
        <v>-4.1</v>
      </c>
      <c r="K10" s="56">
        <f t="shared" si="2"/>
        <v>-1.7</v>
      </c>
      <c r="L10" s="45">
        <f t="shared" si="3"/>
        <v>-2.9</v>
      </c>
    </row>
    <row r="11" spans="2:12" ht="11.25">
      <c r="B11" s="24" t="s">
        <v>4</v>
      </c>
      <c r="C11" s="28">
        <f>SUM(C12:C22)</f>
        <v>79908</v>
      </c>
      <c r="D11" s="28">
        <f>SUM(D12:D22)</f>
        <v>76776</v>
      </c>
      <c r="E11" s="28">
        <f>SUM(E12:E22)</f>
        <v>77068</v>
      </c>
      <c r="F11" s="29">
        <f>SUM(F12:F22)</f>
        <v>73947</v>
      </c>
      <c r="G11" s="42">
        <f t="shared" si="4"/>
        <v>72.7</v>
      </c>
      <c r="H11" s="43">
        <f t="shared" si="5"/>
        <v>74.4</v>
      </c>
      <c r="I11" s="50">
        <f t="shared" si="0"/>
        <v>-4</v>
      </c>
      <c r="J11" s="42">
        <f t="shared" si="1"/>
        <v>-1.4</v>
      </c>
      <c r="K11" s="55">
        <f t="shared" si="2"/>
        <v>0.2</v>
      </c>
      <c r="L11" s="43">
        <f t="shared" si="3"/>
        <v>-0.8</v>
      </c>
    </row>
    <row r="12" spans="2:12" ht="11.25">
      <c r="B12" s="24" t="s">
        <v>34</v>
      </c>
      <c r="C12" s="32">
        <v>57</v>
      </c>
      <c r="D12" s="32">
        <v>55</v>
      </c>
      <c r="E12" s="62">
        <v>58</v>
      </c>
      <c r="F12" s="33">
        <v>53</v>
      </c>
      <c r="G12" s="42">
        <f t="shared" si="4"/>
        <v>0.1</v>
      </c>
      <c r="H12" s="43">
        <f t="shared" si="5"/>
        <v>0.1</v>
      </c>
      <c r="I12" s="50">
        <f t="shared" si="0"/>
        <v>-8.6</v>
      </c>
      <c r="J12" s="42">
        <f t="shared" si="1"/>
        <v>-1.3</v>
      </c>
      <c r="K12" s="55">
        <f t="shared" si="2"/>
        <v>2.4</v>
      </c>
      <c r="L12" s="43">
        <f t="shared" si="3"/>
        <v>-1.7</v>
      </c>
    </row>
    <row r="13" spans="2:12" ht="11.25">
      <c r="B13" s="24" t="s">
        <v>31</v>
      </c>
      <c r="C13" s="32">
        <v>395</v>
      </c>
      <c r="D13" s="32">
        <v>402</v>
      </c>
      <c r="E13" s="62">
        <v>556</v>
      </c>
      <c r="F13" s="33">
        <v>519</v>
      </c>
      <c r="G13" s="42">
        <f t="shared" si="4"/>
        <v>0.5</v>
      </c>
      <c r="H13" s="43">
        <f t="shared" si="5"/>
        <v>0.5</v>
      </c>
      <c r="I13" s="50">
        <f t="shared" si="0"/>
        <v>-6.7</v>
      </c>
      <c r="J13" s="42">
        <f t="shared" si="1"/>
        <v>0.6</v>
      </c>
      <c r="K13" s="55">
        <f t="shared" si="2"/>
        <v>17</v>
      </c>
      <c r="L13" s="43">
        <f t="shared" si="3"/>
        <v>-1.3</v>
      </c>
    </row>
    <row r="14" spans="2:12" ht="11.25">
      <c r="B14" s="24" t="s">
        <v>17</v>
      </c>
      <c r="C14" s="32">
        <v>1804</v>
      </c>
      <c r="D14" s="32">
        <v>1787</v>
      </c>
      <c r="E14" s="62">
        <v>1810</v>
      </c>
      <c r="F14" s="33">
        <v>1757</v>
      </c>
      <c r="G14" s="42">
        <f t="shared" si="4"/>
        <v>1.7</v>
      </c>
      <c r="H14" s="43">
        <f t="shared" si="5"/>
        <v>1.8</v>
      </c>
      <c r="I14" s="50">
        <f t="shared" si="0"/>
        <v>-2.9</v>
      </c>
      <c r="J14" s="42">
        <f t="shared" si="1"/>
        <v>-0.3</v>
      </c>
      <c r="K14" s="55">
        <f t="shared" si="2"/>
        <v>0.6</v>
      </c>
      <c r="L14" s="43">
        <f t="shared" si="3"/>
        <v>-0.6</v>
      </c>
    </row>
    <row r="15" spans="2:12" ht="11.25">
      <c r="B15" s="24" t="s">
        <v>18</v>
      </c>
      <c r="C15" s="32">
        <v>31705</v>
      </c>
      <c r="D15" s="32">
        <v>29787</v>
      </c>
      <c r="E15" s="62">
        <v>28925</v>
      </c>
      <c r="F15" s="33">
        <v>26811</v>
      </c>
      <c r="G15" s="42">
        <f t="shared" si="4"/>
        <v>27.3</v>
      </c>
      <c r="H15" s="43">
        <f t="shared" si="5"/>
        <v>27</v>
      </c>
      <c r="I15" s="50">
        <f t="shared" si="0"/>
        <v>-7.3</v>
      </c>
      <c r="J15" s="42">
        <f t="shared" si="1"/>
        <v>-2.2</v>
      </c>
      <c r="K15" s="55">
        <f t="shared" si="2"/>
        <v>-1.3</v>
      </c>
      <c r="L15" s="43">
        <f t="shared" si="3"/>
        <v>-1.5</v>
      </c>
    </row>
    <row r="16" spans="2:12" ht="11.25">
      <c r="B16" s="24" t="s">
        <v>6</v>
      </c>
      <c r="C16" s="32">
        <v>1637</v>
      </c>
      <c r="D16" s="32">
        <v>1550</v>
      </c>
      <c r="E16" s="62">
        <v>1557</v>
      </c>
      <c r="F16" s="33">
        <v>1396</v>
      </c>
      <c r="G16" s="42">
        <f t="shared" si="4"/>
        <v>1.5</v>
      </c>
      <c r="H16" s="43">
        <f t="shared" si="5"/>
        <v>1.4</v>
      </c>
      <c r="I16" s="50">
        <f t="shared" si="0"/>
        <v>-10.3</v>
      </c>
      <c r="J16" s="42">
        <f t="shared" si="1"/>
        <v>-1.9</v>
      </c>
      <c r="K16" s="55">
        <f t="shared" si="2"/>
        <v>0.2</v>
      </c>
      <c r="L16" s="43">
        <f t="shared" si="3"/>
        <v>-2.1</v>
      </c>
    </row>
    <row r="17" spans="2:12" ht="11.25">
      <c r="B17" s="24" t="s">
        <v>7</v>
      </c>
      <c r="C17" s="32">
        <v>5177</v>
      </c>
      <c r="D17" s="32">
        <v>5043</v>
      </c>
      <c r="E17" s="62">
        <v>5208</v>
      </c>
      <c r="F17" s="33">
        <v>5170</v>
      </c>
      <c r="G17" s="42">
        <f t="shared" si="4"/>
        <v>4.9</v>
      </c>
      <c r="H17" s="43">
        <f t="shared" si="5"/>
        <v>5.2</v>
      </c>
      <c r="I17" s="50">
        <f t="shared" si="0"/>
        <v>-0.7</v>
      </c>
      <c r="J17" s="42">
        <f t="shared" si="1"/>
        <v>-0.9</v>
      </c>
      <c r="K17" s="55">
        <f t="shared" si="2"/>
        <v>1.5</v>
      </c>
      <c r="L17" s="43">
        <f t="shared" si="3"/>
        <v>-0.1</v>
      </c>
    </row>
    <row r="18" spans="2:12" ht="11.25">
      <c r="B18" s="24" t="s">
        <v>21</v>
      </c>
      <c r="C18" s="32">
        <v>14479</v>
      </c>
      <c r="D18" s="32">
        <v>13938</v>
      </c>
      <c r="E18" s="62">
        <v>13752</v>
      </c>
      <c r="F18" s="33">
        <v>12440</v>
      </c>
      <c r="G18" s="42">
        <f t="shared" si="4"/>
        <v>13</v>
      </c>
      <c r="H18" s="43">
        <f t="shared" si="5"/>
        <v>12.5</v>
      </c>
      <c r="I18" s="50">
        <f t="shared" si="0"/>
        <v>-9.5</v>
      </c>
      <c r="J18" s="42">
        <f t="shared" si="1"/>
        <v>-1.4</v>
      </c>
      <c r="K18" s="55">
        <f t="shared" si="2"/>
        <v>-0.6</v>
      </c>
      <c r="L18" s="43">
        <f t="shared" si="3"/>
        <v>-1.9</v>
      </c>
    </row>
    <row r="19" spans="2:12" ht="11.25">
      <c r="B19" s="24" t="s">
        <v>20</v>
      </c>
      <c r="C19" s="32">
        <v>3761</v>
      </c>
      <c r="D19" s="32">
        <v>3839</v>
      </c>
      <c r="E19" s="62">
        <v>4149</v>
      </c>
      <c r="F19" s="33">
        <v>4885</v>
      </c>
      <c r="G19" s="42">
        <f t="shared" si="4"/>
        <v>3.9</v>
      </c>
      <c r="H19" s="43">
        <f t="shared" si="5"/>
        <v>4.9</v>
      </c>
      <c r="I19" s="50">
        <f t="shared" si="0"/>
        <v>17.7</v>
      </c>
      <c r="J19" s="42">
        <f t="shared" si="1"/>
        <v>0.8</v>
      </c>
      <c r="K19" s="55">
        <f t="shared" si="2"/>
        <v>3.6</v>
      </c>
      <c r="L19" s="43">
        <f t="shared" si="3"/>
        <v>3.5</v>
      </c>
    </row>
    <row r="20" spans="2:12" ht="11.25">
      <c r="B20" s="24" t="s">
        <v>19</v>
      </c>
      <c r="C20" s="32">
        <v>2778</v>
      </c>
      <c r="D20" s="32">
        <v>2641</v>
      </c>
      <c r="E20" s="62">
        <v>2683</v>
      </c>
      <c r="F20" s="33">
        <v>2627</v>
      </c>
      <c r="G20" s="42">
        <f t="shared" si="4"/>
        <v>2.5</v>
      </c>
      <c r="H20" s="43">
        <f t="shared" si="5"/>
        <v>2.6</v>
      </c>
      <c r="I20" s="50">
        <f t="shared" si="0"/>
        <v>-2.1</v>
      </c>
      <c r="J20" s="42">
        <f t="shared" si="1"/>
        <v>-1.8</v>
      </c>
      <c r="K20" s="55">
        <f t="shared" si="2"/>
        <v>0.7</v>
      </c>
      <c r="L20" s="43">
        <f t="shared" si="3"/>
        <v>-0.4</v>
      </c>
    </row>
    <row r="21" spans="2:12" ht="11.25">
      <c r="B21" s="24" t="s">
        <v>22</v>
      </c>
      <c r="C21" s="32">
        <v>446</v>
      </c>
      <c r="D21" s="32">
        <v>431</v>
      </c>
      <c r="E21" s="62">
        <v>437</v>
      </c>
      <c r="F21" s="33">
        <v>715</v>
      </c>
      <c r="G21" s="42">
        <f t="shared" si="4"/>
        <v>0.4</v>
      </c>
      <c r="H21" s="43">
        <f t="shared" si="5"/>
        <v>0.7</v>
      </c>
      <c r="I21" s="50">
        <f t="shared" si="0"/>
        <v>63.6</v>
      </c>
      <c r="J21" s="42">
        <f t="shared" si="1"/>
        <v>-1.2</v>
      </c>
      <c r="K21" s="55">
        <f t="shared" si="2"/>
        <v>0.6</v>
      </c>
      <c r="L21" s="43">
        <f t="shared" si="3"/>
        <v>12.7</v>
      </c>
    </row>
    <row r="22" spans="2:12" ht="12" thickBot="1">
      <c r="B22" s="25" t="s">
        <v>23</v>
      </c>
      <c r="C22" s="36">
        <v>17669</v>
      </c>
      <c r="D22" s="36">
        <v>17303</v>
      </c>
      <c r="E22" s="64">
        <v>17933</v>
      </c>
      <c r="F22" s="37">
        <v>17574</v>
      </c>
      <c r="G22" s="46">
        <f t="shared" si="4"/>
        <v>16.9</v>
      </c>
      <c r="H22" s="47">
        <f t="shared" si="5"/>
        <v>17.7</v>
      </c>
      <c r="I22" s="52">
        <f t="shared" si="0"/>
        <v>-2</v>
      </c>
      <c r="J22" s="46">
        <f t="shared" si="1"/>
        <v>-0.8</v>
      </c>
      <c r="K22" s="57">
        <f t="shared" si="2"/>
        <v>1.6</v>
      </c>
      <c r="L22" s="47">
        <f t="shared" si="3"/>
        <v>-0.4</v>
      </c>
    </row>
    <row r="23" ht="6.75" customHeight="1">
      <c r="P23" s="1" t="s">
        <v>13</v>
      </c>
    </row>
    <row r="28" ht="14.25" thickBot="1">
      <c r="B28" s="60" t="s">
        <v>38</v>
      </c>
    </row>
    <row r="29" spans="2:12" ht="11.25">
      <c r="B29" s="2"/>
      <c r="C29" s="3"/>
      <c r="D29" s="3" t="s">
        <v>30</v>
      </c>
      <c r="E29" s="3"/>
      <c r="F29" s="12"/>
      <c r="G29" s="4" t="s">
        <v>10</v>
      </c>
      <c r="H29" s="15"/>
      <c r="I29" s="59" t="s">
        <v>14</v>
      </c>
      <c r="J29" s="4" t="s">
        <v>29</v>
      </c>
      <c r="K29" s="3"/>
      <c r="L29" s="15"/>
    </row>
    <row r="30" spans="2:12" ht="11.25">
      <c r="B30" s="5" t="s">
        <v>11</v>
      </c>
      <c r="C30" s="6"/>
      <c r="D30" s="6"/>
      <c r="E30" s="6"/>
      <c r="F30" s="13"/>
      <c r="G30" s="7"/>
      <c r="H30" s="16"/>
      <c r="I30" s="18" t="s">
        <v>16</v>
      </c>
      <c r="J30" s="69" t="s">
        <v>26</v>
      </c>
      <c r="K30" s="73" t="s">
        <v>28</v>
      </c>
      <c r="L30" s="71" t="s">
        <v>16</v>
      </c>
    </row>
    <row r="31" spans="2:12" ht="12" thickBot="1">
      <c r="B31" s="5"/>
      <c r="C31" s="8" t="s">
        <v>24</v>
      </c>
      <c r="D31" s="9" t="s">
        <v>25</v>
      </c>
      <c r="E31" s="70" t="s">
        <v>15</v>
      </c>
      <c r="F31" s="14" t="s">
        <v>35</v>
      </c>
      <c r="G31" s="10" t="s">
        <v>15</v>
      </c>
      <c r="H31" s="17" t="s">
        <v>35</v>
      </c>
      <c r="I31" s="19" t="s">
        <v>35</v>
      </c>
      <c r="J31" s="10" t="s">
        <v>27</v>
      </c>
      <c r="K31" s="74" t="s">
        <v>33</v>
      </c>
      <c r="L31" s="72" t="s">
        <v>36</v>
      </c>
    </row>
    <row r="32" spans="2:12" ht="12" thickTop="1">
      <c r="B32" s="20" t="s">
        <v>8</v>
      </c>
      <c r="C32" s="26">
        <f>C33+C34+C38</f>
        <v>932396</v>
      </c>
      <c r="D32" s="26">
        <f>D33+D34+D38</f>
        <v>884050</v>
      </c>
      <c r="E32" s="26">
        <f>E33+E34+E38</f>
        <v>904714</v>
      </c>
      <c r="F32" s="27">
        <f>F33+F34+F38</f>
        <v>885509</v>
      </c>
      <c r="G32" s="38">
        <v>100</v>
      </c>
      <c r="H32" s="39">
        <v>100</v>
      </c>
      <c r="I32" s="48">
        <f aca="true" t="shared" si="6" ref="I32:I49">ROUND((F32/E32-1)*100,1)</f>
        <v>-2.1</v>
      </c>
      <c r="J32" s="38">
        <f aca="true" t="shared" si="7" ref="J32:J49">ROUND((D32/C32-1)*12/33*100,1)</f>
        <v>-1.9</v>
      </c>
      <c r="K32" s="53">
        <f aca="true" t="shared" si="8" ref="K32:K49">ROUND((E32/D32-1)*12/27*100,1)</f>
        <v>1</v>
      </c>
      <c r="L32" s="39">
        <f>ROUND((F32/E32-1)*12/60*100,1)</f>
        <v>-0.4</v>
      </c>
    </row>
    <row r="33" spans="2:12" ht="11.25">
      <c r="B33" s="21" t="s">
        <v>9</v>
      </c>
      <c r="C33" s="30">
        <v>3060</v>
      </c>
      <c r="D33" s="30">
        <v>3215</v>
      </c>
      <c r="E33" s="61">
        <v>3982</v>
      </c>
      <c r="F33" s="31">
        <v>4039</v>
      </c>
      <c r="G33" s="40">
        <f>ROUND(E33/$E$32*100,1)</f>
        <v>0.4</v>
      </c>
      <c r="H33" s="41">
        <f>ROUND(F33/$F$32*100,1)</f>
        <v>0.5</v>
      </c>
      <c r="I33" s="49">
        <f t="shared" si="6"/>
        <v>1.4</v>
      </c>
      <c r="J33" s="40">
        <f t="shared" si="7"/>
        <v>1.8</v>
      </c>
      <c r="K33" s="54">
        <f t="shared" si="8"/>
        <v>10.6</v>
      </c>
      <c r="L33" s="41">
        <f aca="true" t="shared" si="9" ref="L33:L49">ROUND((F33/E33-1)*12/60*100,1)</f>
        <v>0.3</v>
      </c>
    </row>
    <row r="34" spans="2:12" ht="11.25">
      <c r="B34" s="22" t="s">
        <v>1</v>
      </c>
      <c r="C34" s="28">
        <f>SUM(C35:C37)</f>
        <v>394357</v>
      </c>
      <c r="D34" s="28">
        <f>SUM(D35:D37)</f>
        <v>361128</v>
      </c>
      <c r="E34" s="28">
        <f>SUM(E35:E37)</f>
        <v>350593</v>
      </c>
      <c r="F34" s="29">
        <f>SUM(F35:F37)</f>
        <v>310854</v>
      </c>
      <c r="G34" s="42">
        <f aca="true" t="shared" si="10" ref="G34:G39">ROUND(E34/$E$32*100,1)</f>
        <v>38.8</v>
      </c>
      <c r="H34" s="43">
        <f aca="true" t="shared" si="11" ref="H34:H39">ROUND(F34/$F$32*100,1)</f>
        <v>35.1</v>
      </c>
      <c r="I34" s="50">
        <f t="shared" si="6"/>
        <v>-11.3</v>
      </c>
      <c r="J34" s="42">
        <f t="shared" si="7"/>
        <v>-3.1</v>
      </c>
      <c r="K34" s="55">
        <f t="shared" si="8"/>
        <v>-1.3</v>
      </c>
      <c r="L34" s="43">
        <f t="shared" si="9"/>
        <v>-2.3</v>
      </c>
    </row>
    <row r="35" spans="2:12" ht="11.25">
      <c r="B35" s="22" t="s">
        <v>0</v>
      </c>
      <c r="C35" s="32">
        <v>922</v>
      </c>
      <c r="D35" s="32">
        <v>824</v>
      </c>
      <c r="E35" s="62">
        <v>567</v>
      </c>
      <c r="F35" s="33">
        <v>543</v>
      </c>
      <c r="G35" s="42">
        <f t="shared" si="10"/>
        <v>0.1</v>
      </c>
      <c r="H35" s="43">
        <f t="shared" si="11"/>
        <v>0.1</v>
      </c>
      <c r="I35" s="50">
        <f t="shared" si="6"/>
        <v>-4.2</v>
      </c>
      <c r="J35" s="42">
        <f t="shared" si="7"/>
        <v>-3.9</v>
      </c>
      <c r="K35" s="55">
        <f t="shared" si="8"/>
        <v>-13.9</v>
      </c>
      <c r="L35" s="43">
        <f t="shared" si="9"/>
        <v>-0.8</v>
      </c>
    </row>
    <row r="36" spans="2:12" ht="11.25">
      <c r="B36" s="22" t="s">
        <v>2</v>
      </c>
      <c r="C36" s="32">
        <v>95639</v>
      </c>
      <c r="D36" s="32">
        <v>82160</v>
      </c>
      <c r="E36" s="62">
        <v>80207</v>
      </c>
      <c r="F36" s="33">
        <v>67981</v>
      </c>
      <c r="G36" s="42">
        <f t="shared" si="10"/>
        <v>8.9</v>
      </c>
      <c r="H36" s="43">
        <f t="shared" si="11"/>
        <v>7.7</v>
      </c>
      <c r="I36" s="50">
        <f t="shared" si="6"/>
        <v>-15.2</v>
      </c>
      <c r="J36" s="42">
        <f t="shared" si="7"/>
        <v>-5.1</v>
      </c>
      <c r="K36" s="55">
        <f t="shared" si="8"/>
        <v>-1.1</v>
      </c>
      <c r="L36" s="43">
        <f t="shared" si="9"/>
        <v>-3</v>
      </c>
    </row>
    <row r="37" spans="2:12" ht="11.25">
      <c r="B37" s="23" t="s">
        <v>3</v>
      </c>
      <c r="C37" s="34">
        <v>297796</v>
      </c>
      <c r="D37" s="34">
        <v>278144</v>
      </c>
      <c r="E37" s="63">
        <v>269819</v>
      </c>
      <c r="F37" s="35">
        <v>242330</v>
      </c>
      <c r="G37" s="44">
        <f t="shared" si="10"/>
        <v>29.8</v>
      </c>
      <c r="H37" s="45">
        <f t="shared" si="11"/>
        <v>27.4</v>
      </c>
      <c r="I37" s="51">
        <f t="shared" si="6"/>
        <v>-10.2</v>
      </c>
      <c r="J37" s="44">
        <f t="shared" si="7"/>
        <v>-2.4</v>
      </c>
      <c r="K37" s="56">
        <f t="shared" si="8"/>
        <v>-1.3</v>
      </c>
      <c r="L37" s="45">
        <f t="shared" si="9"/>
        <v>-2</v>
      </c>
    </row>
    <row r="38" spans="2:12" ht="11.25">
      <c r="B38" s="24" t="s">
        <v>4</v>
      </c>
      <c r="C38" s="28">
        <f>SUM(C39:C49)</f>
        <v>534979</v>
      </c>
      <c r="D38" s="28">
        <f>SUM(D39:D49)</f>
        <v>519707</v>
      </c>
      <c r="E38" s="28">
        <f>SUM(E39:E49)</f>
        <v>550139</v>
      </c>
      <c r="F38" s="29">
        <f>SUM(F39:F49)</f>
        <v>570616</v>
      </c>
      <c r="G38" s="42">
        <f t="shared" si="10"/>
        <v>60.8</v>
      </c>
      <c r="H38" s="43">
        <f t="shared" si="11"/>
        <v>64.4</v>
      </c>
      <c r="I38" s="50">
        <f t="shared" si="6"/>
        <v>3.7</v>
      </c>
      <c r="J38" s="42">
        <f t="shared" si="7"/>
        <v>-1</v>
      </c>
      <c r="K38" s="55">
        <f t="shared" si="8"/>
        <v>2.6</v>
      </c>
      <c r="L38" s="43">
        <f t="shared" si="9"/>
        <v>0.7</v>
      </c>
    </row>
    <row r="39" spans="2:12" ht="11.25">
      <c r="B39" s="24" t="s">
        <v>5</v>
      </c>
      <c r="C39" s="32">
        <v>3020</v>
      </c>
      <c r="D39" s="32">
        <v>3132</v>
      </c>
      <c r="E39" s="62">
        <v>2994</v>
      </c>
      <c r="F39" s="33">
        <v>2719</v>
      </c>
      <c r="G39" s="42">
        <f t="shared" si="10"/>
        <v>0.3</v>
      </c>
      <c r="H39" s="43">
        <f t="shared" si="11"/>
        <v>0.3</v>
      </c>
      <c r="I39" s="50">
        <f t="shared" si="6"/>
        <v>-9.2</v>
      </c>
      <c r="J39" s="42">
        <f t="shared" si="7"/>
        <v>1.3</v>
      </c>
      <c r="K39" s="55">
        <f t="shared" si="8"/>
        <v>-2</v>
      </c>
      <c r="L39" s="43">
        <f t="shared" si="9"/>
        <v>-1.8</v>
      </c>
    </row>
    <row r="40" spans="2:12" ht="11.25">
      <c r="B40" s="24" t="s">
        <v>32</v>
      </c>
      <c r="C40" s="32">
        <v>10433</v>
      </c>
      <c r="D40" s="32">
        <v>9590</v>
      </c>
      <c r="E40" s="62">
        <v>11427</v>
      </c>
      <c r="F40" s="33">
        <v>10605</v>
      </c>
      <c r="G40" s="42">
        <f aca="true" t="shared" si="12" ref="G40:G49">ROUND(E40/$E$32*100,1)</f>
        <v>1.3</v>
      </c>
      <c r="H40" s="43">
        <f aca="true" t="shared" si="13" ref="H40:H49">ROUND(F40/$F$32*100,1)</f>
        <v>1.2</v>
      </c>
      <c r="I40" s="50">
        <f t="shared" si="6"/>
        <v>-7.2</v>
      </c>
      <c r="J40" s="42">
        <f t="shared" si="7"/>
        <v>-2.9</v>
      </c>
      <c r="K40" s="55">
        <f t="shared" si="8"/>
        <v>8.5</v>
      </c>
      <c r="L40" s="43">
        <f t="shared" si="9"/>
        <v>-1.4</v>
      </c>
    </row>
    <row r="41" spans="2:12" ht="11.25">
      <c r="B41" s="24" t="s">
        <v>17</v>
      </c>
      <c r="C41" s="32">
        <v>42908</v>
      </c>
      <c r="D41" s="32">
        <v>39503</v>
      </c>
      <c r="E41" s="62">
        <v>42202</v>
      </c>
      <c r="F41" s="33">
        <v>42733</v>
      </c>
      <c r="G41" s="42">
        <f t="shared" si="12"/>
        <v>4.7</v>
      </c>
      <c r="H41" s="43">
        <f t="shared" si="13"/>
        <v>4.8</v>
      </c>
      <c r="I41" s="50">
        <f t="shared" si="6"/>
        <v>1.3</v>
      </c>
      <c r="J41" s="42">
        <f t="shared" si="7"/>
        <v>-2.9</v>
      </c>
      <c r="K41" s="55">
        <f t="shared" si="8"/>
        <v>3</v>
      </c>
      <c r="L41" s="43">
        <f t="shared" si="9"/>
        <v>0.3</v>
      </c>
    </row>
    <row r="42" spans="2:12" ht="11.25">
      <c r="B42" s="24" t="s">
        <v>18</v>
      </c>
      <c r="C42" s="32">
        <v>199971</v>
      </c>
      <c r="D42" s="32">
        <v>190766</v>
      </c>
      <c r="E42" s="62">
        <v>193848</v>
      </c>
      <c r="F42" s="33">
        <v>183599</v>
      </c>
      <c r="G42" s="42">
        <f t="shared" si="12"/>
        <v>21.4</v>
      </c>
      <c r="H42" s="43">
        <f t="shared" si="13"/>
        <v>20.7</v>
      </c>
      <c r="I42" s="50">
        <f t="shared" si="6"/>
        <v>-5.3</v>
      </c>
      <c r="J42" s="42">
        <f t="shared" si="7"/>
        <v>-1.7</v>
      </c>
      <c r="K42" s="55">
        <f t="shared" si="8"/>
        <v>0.7</v>
      </c>
      <c r="L42" s="43">
        <f t="shared" si="9"/>
        <v>-1.1</v>
      </c>
    </row>
    <row r="43" spans="2:12" ht="11.25">
      <c r="B43" s="24" t="s">
        <v>6</v>
      </c>
      <c r="C43" s="32">
        <v>25776</v>
      </c>
      <c r="D43" s="32">
        <v>22430</v>
      </c>
      <c r="E43" s="62">
        <v>21359</v>
      </c>
      <c r="F43" s="33">
        <v>18686</v>
      </c>
      <c r="G43" s="42">
        <f t="shared" si="12"/>
        <v>2.4</v>
      </c>
      <c r="H43" s="43">
        <f t="shared" si="13"/>
        <v>2.1</v>
      </c>
      <c r="I43" s="50">
        <f t="shared" si="6"/>
        <v>-12.5</v>
      </c>
      <c r="J43" s="42">
        <f t="shared" si="7"/>
        <v>-4.7</v>
      </c>
      <c r="K43" s="55">
        <f t="shared" si="8"/>
        <v>-2.1</v>
      </c>
      <c r="L43" s="43">
        <f t="shared" si="9"/>
        <v>-2.5</v>
      </c>
    </row>
    <row r="44" spans="2:12" ht="11.25">
      <c r="B44" s="24" t="s">
        <v>7</v>
      </c>
      <c r="C44" s="32">
        <v>11608</v>
      </c>
      <c r="D44" s="32">
        <v>10391</v>
      </c>
      <c r="E44" s="62">
        <v>11224</v>
      </c>
      <c r="F44" s="33">
        <v>11211</v>
      </c>
      <c r="G44" s="42">
        <f t="shared" si="12"/>
        <v>1.2</v>
      </c>
      <c r="H44" s="43">
        <f t="shared" si="13"/>
        <v>1.3</v>
      </c>
      <c r="I44" s="50">
        <f t="shared" si="6"/>
        <v>-0.1</v>
      </c>
      <c r="J44" s="42">
        <f t="shared" si="7"/>
        <v>-3.8</v>
      </c>
      <c r="K44" s="55">
        <f t="shared" si="8"/>
        <v>3.6</v>
      </c>
      <c r="L44" s="43">
        <f t="shared" si="9"/>
        <v>0</v>
      </c>
    </row>
    <row r="45" spans="2:12" ht="11.25">
      <c r="B45" s="24" t="s">
        <v>21</v>
      </c>
      <c r="C45" s="32">
        <v>75394</v>
      </c>
      <c r="D45" s="32">
        <v>73120</v>
      </c>
      <c r="E45" s="62">
        <v>77699</v>
      </c>
      <c r="F45" s="33">
        <v>71982</v>
      </c>
      <c r="G45" s="42">
        <f t="shared" si="12"/>
        <v>8.6</v>
      </c>
      <c r="H45" s="43">
        <f t="shared" si="13"/>
        <v>8.1</v>
      </c>
      <c r="I45" s="50">
        <f t="shared" si="6"/>
        <v>-7.4</v>
      </c>
      <c r="J45" s="42">
        <f t="shared" si="7"/>
        <v>-1.1</v>
      </c>
      <c r="K45" s="55">
        <f t="shared" si="8"/>
        <v>2.8</v>
      </c>
      <c r="L45" s="43">
        <f t="shared" si="9"/>
        <v>-1.5</v>
      </c>
    </row>
    <row r="46" spans="2:12" ht="11.25">
      <c r="B46" s="24" t="s">
        <v>20</v>
      </c>
      <c r="C46" s="32">
        <v>45107</v>
      </c>
      <c r="D46" s="32">
        <v>49370</v>
      </c>
      <c r="E46" s="62">
        <v>56681</v>
      </c>
      <c r="F46" s="33">
        <v>72994</v>
      </c>
      <c r="G46" s="42">
        <f t="shared" si="12"/>
        <v>6.3</v>
      </c>
      <c r="H46" s="43">
        <f t="shared" si="13"/>
        <v>8.2</v>
      </c>
      <c r="I46" s="50">
        <f t="shared" si="6"/>
        <v>28.8</v>
      </c>
      <c r="J46" s="42">
        <f t="shared" si="7"/>
        <v>3.4</v>
      </c>
      <c r="K46" s="55">
        <f t="shared" si="8"/>
        <v>6.6</v>
      </c>
      <c r="L46" s="43">
        <f t="shared" si="9"/>
        <v>5.8</v>
      </c>
    </row>
    <row r="47" spans="2:12" ht="11.25">
      <c r="B47" s="24" t="s">
        <v>19</v>
      </c>
      <c r="C47" s="32">
        <v>15248</v>
      </c>
      <c r="D47" s="32">
        <v>14605</v>
      </c>
      <c r="E47" s="62">
        <v>15196</v>
      </c>
      <c r="F47" s="33">
        <v>17520</v>
      </c>
      <c r="G47" s="42">
        <f t="shared" si="12"/>
        <v>1.7</v>
      </c>
      <c r="H47" s="43">
        <f t="shared" si="13"/>
        <v>2</v>
      </c>
      <c r="I47" s="50">
        <f t="shared" si="6"/>
        <v>15.3</v>
      </c>
      <c r="J47" s="42">
        <f t="shared" si="7"/>
        <v>-1.5</v>
      </c>
      <c r="K47" s="55">
        <f t="shared" si="8"/>
        <v>1.8</v>
      </c>
      <c r="L47" s="43">
        <f t="shared" si="9"/>
        <v>3.1</v>
      </c>
    </row>
    <row r="48" spans="2:12" ht="11.25">
      <c r="B48" s="24" t="s">
        <v>22</v>
      </c>
      <c r="C48" s="32">
        <v>6813</v>
      </c>
      <c r="D48" s="32">
        <v>6908</v>
      </c>
      <c r="E48" s="62">
        <v>8362</v>
      </c>
      <c r="F48" s="33">
        <v>11018</v>
      </c>
      <c r="G48" s="42">
        <f t="shared" si="12"/>
        <v>0.9</v>
      </c>
      <c r="H48" s="43">
        <f t="shared" si="13"/>
        <v>1.2</v>
      </c>
      <c r="I48" s="50">
        <f t="shared" si="6"/>
        <v>31.8</v>
      </c>
      <c r="J48" s="42">
        <f t="shared" si="7"/>
        <v>0.5</v>
      </c>
      <c r="K48" s="55">
        <f t="shared" si="8"/>
        <v>9.4</v>
      </c>
      <c r="L48" s="43">
        <f t="shared" si="9"/>
        <v>6.4</v>
      </c>
    </row>
    <row r="49" spans="2:12" ht="12" thickBot="1">
      <c r="B49" s="25" t="s">
        <v>23</v>
      </c>
      <c r="C49" s="36">
        <v>98701</v>
      </c>
      <c r="D49" s="36">
        <v>99892</v>
      </c>
      <c r="E49" s="64">
        <v>109147</v>
      </c>
      <c r="F49" s="37">
        <v>127549</v>
      </c>
      <c r="G49" s="46">
        <f t="shared" si="12"/>
        <v>12.1</v>
      </c>
      <c r="H49" s="47">
        <f t="shared" si="13"/>
        <v>14.4</v>
      </c>
      <c r="I49" s="52">
        <f t="shared" si="6"/>
        <v>16.9</v>
      </c>
      <c r="J49" s="46">
        <f t="shared" si="7"/>
        <v>0.4</v>
      </c>
      <c r="K49" s="57">
        <f t="shared" si="8"/>
        <v>4.1</v>
      </c>
      <c r="L49" s="47">
        <f t="shared" si="9"/>
        <v>3.4</v>
      </c>
    </row>
    <row r="50" spans="2:12" ht="6.75" customHeight="1">
      <c r="B50" s="68"/>
      <c r="C50" s="65"/>
      <c r="D50" s="65"/>
      <c r="E50" s="65"/>
      <c r="F50" s="66"/>
      <c r="G50" s="67"/>
      <c r="H50" s="50"/>
      <c r="I50" s="50"/>
      <c r="J50" s="67"/>
      <c r="K50" s="67"/>
      <c r="L50" s="50"/>
    </row>
  </sheetData>
  <printOptions/>
  <pageMargins left="0.7874015748031497" right="0.1968503937007874" top="0.7874015748031497" bottom="0.7874015748031497" header="0.5118110236220472" footer="0.5118110236220472"/>
  <pageSetup blackAndWhite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2007-09-27T07:46:22Z</cp:lastPrinted>
  <dcterms:created xsi:type="dcterms:W3CDTF">1999-07-12T05:39:00Z</dcterms:created>
  <dcterms:modified xsi:type="dcterms:W3CDTF">2008-02-05T04:12:40Z</dcterms:modified>
  <cp:category/>
  <cp:version/>
  <cp:contentType/>
  <cp:contentStatus/>
</cp:coreProperties>
</file>