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12\share\LanDisk(New)\野生動植物Ｇ\鳥獣\H30年度\H30統計\群馬県統計情報提供システム\02_H29原稿\■原稿\"/>
    </mc:Choice>
  </mc:AlternateContent>
  <bookViews>
    <workbookView xWindow="480" yWindow="90" windowWidth="18315" windowHeight="11190" firstSheet="1" activeTab="1"/>
  </bookViews>
  <sheets>
    <sheet name="狩猟・有害合計(確定値)" sheetId="3" r:id="rId1"/>
    <sheet name="狩猟・有害合計" sheetId="5" r:id="rId2"/>
  </sheets>
  <definedNames>
    <definedName name="_xlnm.Print_Area" localSheetId="1">狩猟・有害合計!$A$1:$AD$41</definedName>
    <definedName name="_xlnm.Print_Area" localSheetId="0">'狩猟・有害合計(確定値)'!$A$1:$AD$41</definedName>
  </definedNames>
  <calcPr calcId="162913"/>
</workbook>
</file>

<file path=xl/calcChain.xml><?xml version="1.0" encoding="utf-8"?>
<calcChain xmlns="http://schemas.openxmlformats.org/spreadsheetml/2006/main">
  <c r="AD41" i="5" l="1"/>
  <c r="AC41" i="5"/>
  <c r="AA41" i="5"/>
  <c r="Z41" i="5"/>
  <c r="X41" i="5"/>
  <c r="W41" i="5"/>
  <c r="U41" i="5"/>
  <c r="T41" i="5"/>
  <c r="R41" i="5"/>
  <c r="Q41" i="5"/>
  <c r="O41" i="5"/>
  <c r="N41" i="5"/>
  <c r="L41" i="5"/>
  <c r="K41" i="5"/>
  <c r="G41" i="5"/>
  <c r="F41" i="5"/>
  <c r="E41" i="5"/>
  <c r="D41" i="5"/>
  <c r="C41" i="5"/>
  <c r="B41" i="5"/>
  <c r="AB40" i="5"/>
  <c r="Y40" i="5"/>
  <c r="V40" i="5"/>
  <c r="S40" i="5"/>
  <c r="P40" i="5"/>
  <c r="M40" i="5"/>
  <c r="I40" i="5"/>
  <c r="AH40" i="5" s="1"/>
  <c r="AL40" i="5" s="1"/>
  <c r="AM40" i="5" s="1"/>
  <c r="H40" i="5"/>
  <c r="AG40" i="5" s="1"/>
  <c r="AB39" i="5"/>
  <c r="Y39" i="5"/>
  <c r="V39" i="5"/>
  <c r="S39" i="5"/>
  <c r="P39" i="5"/>
  <c r="M39" i="5"/>
  <c r="I39" i="5"/>
  <c r="H39" i="5"/>
  <c r="AG39" i="5" s="1"/>
  <c r="AB38" i="5"/>
  <c r="Y38" i="5"/>
  <c r="V38" i="5"/>
  <c r="S38" i="5"/>
  <c r="P38" i="5"/>
  <c r="M38" i="5"/>
  <c r="I38" i="5"/>
  <c r="H38" i="5"/>
  <c r="AG38" i="5" s="1"/>
  <c r="AB37" i="5"/>
  <c r="Y37" i="5"/>
  <c r="V37" i="5"/>
  <c r="S37" i="5"/>
  <c r="P37" i="5"/>
  <c r="M37" i="5"/>
  <c r="I37" i="5"/>
  <c r="H37" i="5"/>
  <c r="AG37" i="5" s="1"/>
  <c r="AB36" i="5"/>
  <c r="Y36" i="5"/>
  <c r="V36" i="5"/>
  <c r="S36" i="5"/>
  <c r="P36" i="5"/>
  <c r="M36" i="5"/>
  <c r="I36" i="5"/>
  <c r="H36" i="5"/>
  <c r="AG36" i="5" s="1"/>
  <c r="AB35" i="5"/>
  <c r="Y35" i="5"/>
  <c r="V35" i="5"/>
  <c r="S35" i="5"/>
  <c r="P35" i="5"/>
  <c r="M35" i="5"/>
  <c r="I35" i="5"/>
  <c r="H35" i="5"/>
  <c r="AG35" i="5" s="1"/>
  <c r="AB34" i="5"/>
  <c r="Y34" i="5"/>
  <c r="V34" i="5"/>
  <c r="S34" i="5"/>
  <c r="P34" i="5"/>
  <c r="M34" i="5"/>
  <c r="I34" i="5"/>
  <c r="H34" i="5"/>
  <c r="AG34" i="5" s="1"/>
  <c r="AB33" i="5"/>
  <c r="Y33" i="5"/>
  <c r="V33" i="5"/>
  <c r="S33" i="5"/>
  <c r="P33" i="5"/>
  <c r="M33" i="5"/>
  <c r="I33" i="5"/>
  <c r="H33" i="5"/>
  <c r="AG33" i="5" s="1"/>
  <c r="AB32" i="5"/>
  <c r="Y32" i="5"/>
  <c r="V32" i="5"/>
  <c r="S32" i="5"/>
  <c r="P32" i="5"/>
  <c r="M32" i="5"/>
  <c r="I32" i="5"/>
  <c r="H32" i="5"/>
  <c r="AG32" i="5" s="1"/>
  <c r="AB31" i="5"/>
  <c r="Y31" i="5"/>
  <c r="V31" i="5"/>
  <c r="S31" i="5"/>
  <c r="P31" i="5"/>
  <c r="M31" i="5"/>
  <c r="I31" i="5"/>
  <c r="H31" i="5"/>
  <c r="AG31" i="5" s="1"/>
  <c r="AB30" i="5"/>
  <c r="Y30" i="5"/>
  <c r="V30" i="5"/>
  <c r="S30" i="5"/>
  <c r="P30" i="5"/>
  <c r="M30" i="5"/>
  <c r="I30" i="5"/>
  <c r="AH30" i="5" s="1"/>
  <c r="H30" i="5"/>
  <c r="AG30" i="5" s="1"/>
  <c r="AB29" i="5"/>
  <c r="Y29" i="5"/>
  <c r="V29" i="5"/>
  <c r="S29" i="5"/>
  <c r="P29" i="5"/>
  <c r="M29" i="5"/>
  <c r="I29" i="5"/>
  <c r="AH29" i="5" s="1"/>
  <c r="H29" i="5"/>
  <c r="AG29" i="5" s="1"/>
  <c r="AB28" i="5"/>
  <c r="Y28" i="5"/>
  <c r="V28" i="5"/>
  <c r="S28" i="5"/>
  <c r="P28" i="5"/>
  <c r="M28" i="5"/>
  <c r="I28" i="5"/>
  <c r="AH28" i="5" s="1"/>
  <c r="H28" i="5"/>
  <c r="AG28" i="5" s="1"/>
  <c r="AB27" i="5"/>
  <c r="Y27" i="5"/>
  <c r="V27" i="5"/>
  <c r="S27" i="5"/>
  <c r="P27" i="5"/>
  <c r="M27" i="5"/>
  <c r="I27" i="5"/>
  <c r="AH27" i="5" s="1"/>
  <c r="H27" i="5"/>
  <c r="AG27" i="5" s="1"/>
  <c r="AB26" i="5"/>
  <c r="Y26" i="5"/>
  <c r="V26" i="5"/>
  <c r="S26" i="5"/>
  <c r="P26" i="5"/>
  <c r="M26" i="5"/>
  <c r="I26" i="5"/>
  <c r="AH26" i="5" s="1"/>
  <c r="H26" i="5"/>
  <c r="AG26" i="5" s="1"/>
  <c r="AB25" i="5"/>
  <c r="Y25" i="5"/>
  <c r="V25" i="5"/>
  <c r="S25" i="5"/>
  <c r="P25" i="5"/>
  <c r="M25" i="5"/>
  <c r="I25" i="5"/>
  <c r="AH25" i="5" s="1"/>
  <c r="H25" i="5"/>
  <c r="AB24" i="5"/>
  <c r="Y24" i="5"/>
  <c r="V24" i="5"/>
  <c r="S24" i="5"/>
  <c r="P24" i="5"/>
  <c r="M24" i="5"/>
  <c r="I24" i="5"/>
  <c r="AH24" i="5" s="1"/>
  <c r="H24" i="5"/>
  <c r="AB23" i="5"/>
  <c r="Y23" i="5"/>
  <c r="V23" i="5"/>
  <c r="S23" i="5"/>
  <c r="P23" i="5"/>
  <c r="M23" i="5"/>
  <c r="I23" i="5"/>
  <c r="AH23" i="5" s="1"/>
  <c r="H23" i="5"/>
  <c r="AB22" i="5"/>
  <c r="Y22" i="5"/>
  <c r="V22" i="5"/>
  <c r="S22" i="5"/>
  <c r="P22" i="5"/>
  <c r="M22" i="5"/>
  <c r="I22" i="5"/>
  <c r="AH22" i="5" s="1"/>
  <c r="H22" i="5"/>
  <c r="AB21" i="5"/>
  <c r="Y21" i="5"/>
  <c r="V21" i="5"/>
  <c r="S21" i="5"/>
  <c r="P21" i="5"/>
  <c r="M21" i="5"/>
  <c r="I21" i="5"/>
  <c r="AH21" i="5" s="1"/>
  <c r="H21" i="5"/>
  <c r="AB20" i="5"/>
  <c r="Y20" i="5"/>
  <c r="V20" i="5"/>
  <c r="S20" i="5"/>
  <c r="P20" i="5"/>
  <c r="M20" i="5"/>
  <c r="I20" i="5"/>
  <c r="AH20" i="5" s="1"/>
  <c r="H20" i="5"/>
  <c r="AB19" i="5"/>
  <c r="Y19" i="5"/>
  <c r="V19" i="5"/>
  <c r="S19" i="5"/>
  <c r="P19" i="5"/>
  <c r="M19" i="5"/>
  <c r="I19" i="5"/>
  <c r="AH19" i="5" s="1"/>
  <c r="H19" i="5"/>
  <c r="AG19" i="5" s="1"/>
  <c r="AB18" i="5"/>
  <c r="Y18" i="5"/>
  <c r="V18" i="5"/>
  <c r="S18" i="5"/>
  <c r="P18" i="5"/>
  <c r="M18" i="5"/>
  <c r="I18" i="5"/>
  <c r="AH18" i="5" s="1"/>
  <c r="H18" i="5"/>
  <c r="AG18" i="5" s="1"/>
  <c r="AB17" i="5"/>
  <c r="Y17" i="5"/>
  <c r="V17" i="5"/>
  <c r="S17" i="5"/>
  <c r="P17" i="5"/>
  <c r="M17" i="5"/>
  <c r="I17" i="5"/>
  <c r="AH17" i="5" s="1"/>
  <c r="H17" i="5"/>
  <c r="AG17" i="5" s="1"/>
  <c r="AB16" i="5"/>
  <c r="Y16" i="5"/>
  <c r="V16" i="5"/>
  <c r="S16" i="5"/>
  <c r="P16" i="5"/>
  <c r="M16" i="5"/>
  <c r="I16" i="5"/>
  <c r="H16" i="5"/>
  <c r="AG16" i="5" s="1"/>
  <c r="AB15" i="5"/>
  <c r="Y15" i="5"/>
  <c r="V15" i="5"/>
  <c r="S15" i="5"/>
  <c r="P15" i="5"/>
  <c r="M15" i="5"/>
  <c r="I15" i="5"/>
  <c r="H15" i="5"/>
  <c r="AG15" i="5" s="1"/>
  <c r="AB14" i="5"/>
  <c r="Y14" i="5"/>
  <c r="V14" i="5"/>
  <c r="S14" i="5"/>
  <c r="P14" i="5"/>
  <c r="M14" i="5"/>
  <c r="I14" i="5"/>
  <c r="H14" i="5"/>
  <c r="AG14" i="5" s="1"/>
  <c r="AB13" i="5"/>
  <c r="Y13" i="5"/>
  <c r="V13" i="5"/>
  <c r="S13" i="5"/>
  <c r="P13" i="5"/>
  <c r="M13" i="5"/>
  <c r="I13" i="5"/>
  <c r="H13" i="5"/>
  <c r="AG13" i="5" s="1"/>
  <c r="AB12" i="5"/>
  <c r="Y12" i="5"/>
  <c r="V12" i="5"/>
  <c r="S12" i="5"/>
  <c r="P12" i="5"/>
  <c r="M12" i="5"/>
  <c r="I12" i="5"/>
  <c r="AH12" i="5" s="1"/>
  <c r="H12" i="5"/>
  <c r="AG12" i="5" s="1"/>
  <c r="AB11" i="5"/>
  <c r="Y11" i="5"/>
  <c r="V11" i="5"/>
  <c r="S11" i="5"/>
  <c r="P11" i="5"/>
  <c r="M11" i="5"/>
  <c r="I11" i="5"/>
  <c r="AH11" i="5" s="1"/>
  <c r="H11" i="5"/>
  <c r="AG11" i="5" s="1"/>
  <c r="AB10" i="5"/>
  <c r="Y10" i="5"/>
  <c r="V10" i="5"/>
  <c r="S10" i="5"/>
  <c r="P10" i="5"/>
  <c r="M10" i="5"/>
  <c r="I10" i="5"/>
  <c r="AH10" i="5" s="1"/>
  <c r="H10" i="5"/>
  <c r="AB9" i="5"/>
  <c r="Y9" i="5"/>
  <c r="V9" i="5"/>
  <c r="S9" i="5"/>
  <c r="P9" i="5"/>
  <c r="M9" i="5"/>
  <c r="I9" i="5"/>
  <c r="AH9" i="5" s="1"/>
  <c r="H9" i="5"/>
  <c r="AH8" i="5"/>
  <c r="AB8" i="5"/>
  <c r="Y8" i="5"/>
  <c r="V8" i="5"/>
  <c r="S8" i="5"/>
  <c r="P8" i="5"/>
  <c r="M8" i="5"/>
  <c r="I8" i="5"/>
  <c r="H8" i="5"/>
  <c r="AB7" i="5"/>
  <c r="Y7" i="5"/>
  <c r="V7" i="5"/>
  <c r="S7" i="5"/>
  <c r="P7" i="5"/>
  <c r="M7" i="5"/>
  <c r="I7" i="5"/>
  <c r="AH7" i="5" s="1"/>
  <c r="H7" i="5"/>
  <c r="AH6" i="5"/>
  <c r="AB6" i="5"/>
  <c r="Y6" i="5"/>
  <c r="V6" i="5"/>
  <c r="S6" i="5"/>
  <c r="P6" i="5"/>
  <c r="M6" i="5"/>
  <c r="I6" i="5"/>
  <c r="H6" i="5"/>
  <c r="AB5" i="5"/>
  <c r="Y5" i="5"/>
  <c r="V5" i="5"/>
  <c r="S5" i="5"/>
  <c r="P5" i="5"/>
  <c r="M5" i="5"/>
  <c r="I5" i="5"/>
  <c r="AH5" i="5" s="1"/>
  <c r="H5" i="5"/>
  <c r="J16" i="5" l="1"/>
  <c r="AI16" i="5" s="1"/>
  <c r="AK12" i="5"/>
  <c r="AL12" i="5"/>
  <c r="J22" i="5"/>
  <c r="AI22" i="5" s="1"/>
  <c r="J23" i="5"/>
  <c r="AL30" i="5"/>
  <c r="AH16" i="5"/>
  <c r="AL19" i="5" s="1"/>
  <c r="J24" i="5"/>
  <c r="AI24" i="5" s="1"/>
  <c r="J20" i="5"/>
  <c r="AK19" i="5"/>
  <c r="AB41" i="5"/>
  <c r="V41" i="5"/>
  <c r="AI20" i="5"/>
  <c r="P41" i="5"/>
  <c r="AK30" i="5"/>
  <c r="J19" i="5"/>
  <c r="AI19" i="5" s="1"/>
  <c r="J18" i="5"/>
  <c r="AI18" i="5" s="1"/>
  <c r="AL25" i="5"/>
  <c r="J17" i="5"/>
  <c r="AI17" i="5" s="1"/>
  <c r="J21" i="5"/>
  <c r="AI21" i="5" s="1"/>
  <c r="AI23" i="5"/>
  <c r="J25" i="5"/>
  <c r="AI25" i="5" s="1"/>
  <c r="J40" i="5"/>
  <c r="AI40" i="5" s="1"/>
  <c r="AH13" i="5"/>
  <c r="J13" i="5"/>
  <c r="AI13" i="5" s="1"/>
  <c r="AH33" i="5"/>
  <c r="J33" i="5"/>
  <c r="AI33" i="5" s="1"/>
  <c r="J5" i="5"/>
  <c r="H41" i="5"/>
  <c r="AG5" i="5"/>
  <c r="J9" i="5"/>
  <c r="AI9" i="5" s="1"/>
  <c r="AG9" i="5"/>
  <c r="AH14" i="5"/>
  <c r="J14" i="5"/>
  <c r="AI14" i="5" s="1"/>
  <c r="AK39" i="5"/>
  <c r="AH34" i="5"/>
  <c r="J34" i="5"/>
  <c r="AI34" i="5" s="1"/>
  <c r="AH38" i="5"/>
  <c r="J38" i="5"/>
  <c r="AI38" i="5" s="1"/>
  <c r="I41" i="5"/>
  <c r="S41" i="5"/>
  <c r="AH15" i="5"/>
  <c r="J15" i="5"/>
  <c r="AI15" i="5" s="1"/>
  <c r="AH31" i="5"/>
  <c r="J31" i="5"/>
  <c r="AI31" i="5" s="1"/>
  <c r="AH35" i="5"/>
  <c r="J35" i="5"/>
  <c r="AI35" i="5" s="1"/>
  <c r="AH39" i="5"/>
  <c r="J39" i="5"/>
  <c r="AI39" i="5" s="1"/>
  <c r="AH37" i="5"/>
  <c r="J37" i="5"/>
  <c r="AI37" i="5" s="1"/>
  <c r="J7" i="5"/>
  <c r="AI7" i="5" s="1"/>
  <c r="AG7" i="5"/>
  <c r="M41" i="5"/>
  <c r="Y41" i="5"/>
  <c r="J6" i="5"/>
  <c r="AI6" i="5" s="1"/>
  <c r="AG6" i="5"/>
  <c r="J8" i="5"/>
  <c r="AI8" i="5" s="1"/>
  <c r="AG8" i="5"/>
  <c r="J10" i="5"/>
  <c r="AI10" i="5" s="1"/>
  <c r="AG10" i="5"/>
  <c r="AK15" i="5"/>
  <c r="AH32" i="5"/>
  <c r="J32" i="5"/>
  <c r="AI32" i="5" s="1"/>
  <c r="AH36" i="5"/>
  <c r="J36" i="5"/>
  <c r="AI36" i="5" s="1"/>
  <c r="AL10" i="5"/>
  <c r="J11" i="5"/>
  <c r="AI11" i="5" s="1"/>
  <c r="J12" i="5"/>
  <c r="AI12" i="5" s="1"/>
  <c r="AG20" i="5"/>
  <c r="AG21" i="5"/>
  <c r="AG22" i="5"/>
  <c r="AG23" i="5"/>
  <c r="AG24" i="5"/>
  <c r="AG25" i="5"/>
  <c r="J26" i="5"/>
  <c r="AI26" i="5" s="1"/>
  <c r="J27" i="5"/>
  <c r="AI27" i="5" s="1"/>
  <c r="J28" i="5"/>
  <c r="AI28" i="5" s="1"/>
  <c r="J29" i="5"/>
  <c r="AI29" i="5" s="1"/>
  <c r="J30" i="5"/>
  <c r="AI30" i="5" s="1"/>
  <c r="AH5" i="3"/>
  <c r="AG5" i="3"/>
  <c r="AG41" i="3"/>
  <c r="I40" i="3"/>
  <c r="AH40" i="3" s="1"/>
  <c r="AL40" i="3" s="1"/>
  <c r="AM40" i="3" s="1"/>
  <c r="I7" i="3"/>
  <c r="I8" i="3"/>
  <c r="I9" i="3"/>
  <c r="I10" i="3"/>
  <c r="J10" i="3" s="1"/>
  <c r="AI10" i="3" s="1"/>
  <c r="I11" i="3"/>
  <c r="I12" i="3"/>
  <c r="AH12" i="3" s="1"/>
  <c r="I13" i="3"/>
  <c r="AH13" i="3" s="1"/>
  <c r="I14" i="3"/>
  <c r="AH14" i="3" s="1"/>
  <c r="I15" i="3"/>
  <c r="I16" i="3"/>
  <c r="I17" i="3"/>
  <c r="I18" i="3"/>
  <c r="AH18" i="3" s="1"/>
  <c r="I19" i="3"/>
  <c r="I20" i="3"/>
  <c r="I21" i="3"/>
  <c r="AH21" i="3" s="1"/>
  <c r="I22" i="3"/>
  <c r="J22" i="3" s="1"/>
  <c r="AI22" i="3" s="1"/>
  <c r="I23" i="3"/>
  <c r="I24" i="3"/>
  <c r="I25" i="3"/>
  <c r="J25" i="3" s="1"/>
  <c r="AI25" i="3" s="1"/>
  <c r="I26" i="3"/>
  <c r="AH26" i="3" s="1"/>
  <c r="AL30" i="3" s="1"/>
  <c r="I27" i="3"/>
  <c r="I28" i="3"/>
  <c r="I29" i="3"/>
  <c r="I30" i="3"/>
  <c r="I31" i="3"/>
  <c r="I32" i="3"/>
  <c r="AH32" i="3" s="1"/>
  <c r="I33" i="3"/>
  <c r="AH33" i="3" s="1"/>
  <c r="I34" i="3"/>
  <c r="AH34" i="3" s="1"/>
  <c r="I35" i="3"/>
  <c r="I36" i="3"/>
  <c r="I37" i="3"/>
  <c r="I38" i="3"/>
  <c r="I39" i="3"/>
  <c r="I6" i="3"/>
  <c r="J6" i="3" s="1"/>
  <c r="AI6" i="3" s="1"/>
  <c r="I5" i="3"/>
  <c r="H5" i="3"/>
  <c r="H6" i="3"/>
  <c r="H7" i="3"/>
  <c r="H8" i="3"/>
  <c r="H9" i="3"/>
  <c r="J9" i="3" s="1"/>
  <c r="AI9" i="3" s="1"/>
  <c r="H10" i="3"/>
  <c r="H11" i="3"/>
  <c r="H12" i="3"/>
  <c r="H13" i="3"/>
  <c r="AG13" i="3" s="1"/>
  <c r="AK15" i="3" s="1"/>
  <c r="H14" i="3"/>
  <c r="H15" i="3"/>
  <c r="H16" i="3"/>
  <c r="H17" i="3"/>
  <c r="AG17" i="3" s="1"/>
  <c r="H18" i="3"/>
  <c r="H19" i="3"/>
  <c r="H20" i="3"/>
  <c r="J20" i="3" s="1"/>
  <c r="AI20" i="3" s="1"/>
  <c r="H21" i="3"/>
  <c r="AG21" i="3" s="1"/>
  <c r="H22" i="3"/>
  <c r="H23" i="3"/>
  <c r="H24" i="3"/>
  <c r="J24" i="3" s="1"/>
  <c r="AI24" i="3" s="1"/>
  <c r="H25" i="3"/>
  <c r="AG25" i="3" s="1"/>
  <c r="H26" i="3"/>
  <c r="H27" i="3"/>
  <c r="H28" i="3"/>
  <c r="AG28" i="3" s="1"/>
  <c r="H29" i="3"/>
  <c r="AG29" i="3" s="1"/>
  <c r="H30" i="3"/>
  <c r="H31" i="3"/>
  <c r="H32" i="3"/>
  <c r="AG32" i="3" s="1"/>
  <c r="H33" i="3"/>
  <c r="AG33" i="3" s="1"/>
  <c r="H34" i="3"/>
  <c r="H35" i="3"/>
  <c r="H36" i="3"/>
  <c r="AG36" i="3" s="1"/>
  <c r="H37" i="3"/>
  <c r="AG37" i="3" s="1"/>
  <c r="H38" i="3"/>
  <c r="H39" i="3"/>
  <c r="H40" i="3"/>
  <c r="G41" i="3"/>
  <c r="AD41" i="3"/>
  <c r="AC41" i="3"/>
  <c r="AA41" i="3"/>
  <c r="Z41" i="3"/>
  <c r="X41" i="3"/>
  <c r="W41" i="3"/>
  <c r="U41" i="3"/>
  <c r="T41" i="3"/>
  <c r="R41" i="3"/>
  <c r="Q41" i="3"/>
  <c r="O41" i="3"/>
  <c r="N41" i="3"/>
  <c r="L41" i="3"/>
  <c r="K41" i="3"/>
  <c r="F41" i="3"/>
  <c r="E41" i="3"/>
  <c r="D41" i="3"/>
  <c r="C41" i="3"/>
  <c r="B41" i="3"/>
  <c r="AG40" i="3"/>
  <c r="AB40" i="3"/>
  <c r="Y40" i="3"/>
  <c r="V40" i="3"/>
  <c r="S40" i="3"/>
  <c r="P40" i="3"/>
  <c r="M40" i="3"/>
  <c r="AB39" i="3"/>
  <c r="Y39" i="3"/>
  <c r="V39" i="3"/>
  <c r="S39" i="3"/>
  <c r="P39" i="3"/>
  <c r="M39" i="3"/>
  <c r="AH39" i="3"/>
  <c r="AG39" i="3"/>
  <c r="AB38" i="3"/>
  <c r="Y38" i="3"/>
  <c r="V38" i="3"/>
  <c r="S38" i="3"/>
  <c r="P38" i="3"/>
  <c r="M38" i="3"/>
  <c r="AH38" i="3"/>
  <c r="AG38" i="3"/>
  <c r="AB37" i="3"/>
  <c r="Y37" i="3"/>
  <c r="V37" i="3"/>
  <c r="S37" i="3"/>
  <c r="P37" i="3"/>
  <c r="M37" i="3"/>
  <c r="AH37" i="3"/>
  <c r="AB36" i="3"/>
  <c r="Y36" i="3"/>
  <c r="V36" i="3"/>
  <c r="S36" i="3"/>
  <c r="P36" i="3"/>
  <c r="M36" i="3"/>
  <c r="AH36" i="3"/>
  <c r="AB35" i="3"/>
  <c r="Y35" i="3"/>
  <c r="V35" i="3"/>
  <c r="S35" i="3"/>
  <c r="P35" i="3"/>
  <c r="M35" i="3"/>
  <c r="AH35" i="3"/>
  <c r="AG35" i="3"/>
  <c r="AB34" i="3"/>
  <c r="Y34" i="3"/>
  <c r="V34" i="3"/>
  <c r="S34" i="3"/>
  <c r="P34" i="3"/>
  <c r="M34" i="3"/>
  <c r="AG34" i="3"/>
  <c r="AB33" i="3"/>
  <c r="Y33" i="3"/>
  <c r="V33" i="3"/>
  <c r="S33" i="3"/>
  <c r="P33" i="3"/>
  <c r="M33" i="3"/>
  <c r="AB32" i="3"/>
  <c r="Y32" i="3"/>
  <c r="V32" i="3"/>
  <c r="S32" i="3"/>
  <c r="P32" i="3"/>
  <c r="M32" i="3"/>
  <c r="AB31" i="3"/>
  <c r="Y31" i="3"/>
  <c r="V31" i="3"/>
  <c r="S31" i="3"/>
  <c r="P31" i="3"/>
  <c r="M31" i="3"/>
  <c r="AH31" i="3"/>
  <c r="AG31" i="3"/>
  <c r="AB30" i="3"/>
  <c r="Y30" i="3"/>
  <c r="V30" i="3"/>
  <c r="S30" i="3"/>
  <c r="P30" i="3"/>
  <c r="M30" i="3"/>
  <c r="AH30" i="3"/>
  <c r="AG30" i="3"/>
  <c r="AB29" i="3"/>
  <c r="Y29" i="3"/>
  <c r="V29" i="3"/>
  <c r="S29" i="3"/>
  <c r="P29" i="3"/>
  <c r="M29" i="3"/>
  <c r="AH29" i="3"/>
  <c r="AB28" i="3"/>
  <c r="Y28" i="3"/>
  <c r="V28" i="3"/>
  <c r="S28" i="3"/>
  <c r="P28" i="3"/>
  <c r="M28" i="3"/>
  <c r="AH28" i="3"/>
  <c r="AB27" i="3"/>
  <c r="Y27" i="3"/>
  <c r="V27" i="3"/>
  <c r="S27" i="3"/>
  <c r="P27" i="3"/>
  <c r="M27" i="3"/>
  <c r="AH27" i="3"/>
  <c r="AG27" i="3"/>
  <c r="AB26" i="3"/>
  <c r="Y26" i="3"/>
  <c r="V26" i="3"/>
  <c r="S26" i="3"/>
  <c r="P26" i="3"/>
  <c r="M26" i="3"/>
  <c r="AG26" i="3"/>
  <c r="AB25" i="3"/>
  <c r="Y25" i="3"/>
  <c r="V25" i="3"/>
  <c r="S25" i="3"/>
  <c r="P25" i="3"/>
  <c r="M25" i="3"/>
  <c r="AH24" i="3"/>
  <c r="AB24" i="3"/>
  <c r="Y24" i="3"/>
  <c r="V24" i="3"/>
  <c r="S24" i="3"/>
  <c r="P24" i="3"/>
  <c r="M24" i="3"/>
  <c r="AG24" i="3"/>
  <c r="AH23" i="3"/>
  <c r="AB23" i="3"/>
  <c r="Y23" i="3"/>
  <c r="V23" i="3"/>
  <c r="S23" i="3"/>
  <c r="P23" i="3"/>
  <c r="M23" i="3"/>
  <c r="J23" i="3"/>
  <c r="AI23" i="3" s="1"/>
  <c r="AG23" i="3"/>
  <c r="AH22" i="3"/>
  <c r="AB22" i="3"/>
  <c r="Y22" i="3"/>
  <c r="V22" i="3"/>
  <c r="S22" i="3"/>
  <c r="P22" i="3"/>
  <c r="M22" i="3"/>
  <c r="AG22" i="3"/>
  <c r="AB21" i="3"/>
  <c r="Y21" i="3"/>
  <c r="V21" i="3"/>
  <c r="S21" i="3"/>
  <c r="P21" i="3"/>
  <c r="M21" i="3"/>
  <c r="AH20" i="3"/>
  <c r="AB20" i="3"/>
  <c r="Y20" i="3"/>
  <c r="V20" i="3"/>
  <c r="S20" i="3"/>
  <c r="P20" i="3"/>
  <c r="M20" i="3"/>
  <c r="AG20" i="3"/>
  <c r="AG19" i="3"/>
  <c r="AB19" i="3"/>
  <c r="Y19" i="3"/>
  <c r="V19" i="3"/>
  <c r="S19" i="3"/>
  <c r="P19" i="3"/>
  <c r="M19" i="3"/>
  <c r="AH19" i="3"/>
  <c r="AG18" i="3"/>
  <c r="AB18" i="3"/>
  <c r="Y18" i="3"/>
  <c r="V18" i="3"/>
  <c r="S18" i="3"/>
  <c r="P18" i="3"/>
  <c r="M18" i="3"/>
  <c r="AB17" i="3"/>
  <c r="Y17" i="3"/>
  <c r="V17" i="3"/>
  <c r="S17" i="3"/>
  <c r="P17" i="3"/>
  <c r="M17" i="3"/>
  <c r="AH17" i="3"/>
  <c r="AG16" i="3"/>
  <c r="AB16" i="3"/>
  <c r="Y16" i="3"/>
  <c r="V16" i="3"/>
  <c r="S16" i="3"/>
  <c r="P16" i="3"/>
  <c r="M16" i="3"/>
  <c r="AH16" i="3"/>
  <c r="AB15" i="3"/>
  <c r="Y15" i="3"/>
  <c r="V15" i="3"/>
  <c r="S15" i="3"/>
  <c r="P15" i="3"/>
  <c r="M15" i="3"/>
  <c r="AH15" i="3"/>
  <c r="AG15" i="3"/>
  <c r="AB14" i="3"/>
  <c r="Y14" i="3"/>
  <c r="V14" i="3"/>
  <c r="S14" i="3"/>
  <c r="P14" i="3"/>
  <c r="M14" i="3"/>
  <c r="AG14" i="3"/>
  <c r="AB13" i="3"/>
  <c r="Y13" i="3"/>
  <c r="V13" i="3"/>
  <c r="S13" i="3"/>
  <c r="P13" i="3"/>
  <c r="M13" i="3"/>
  <c r="AB12" i="3"/>
  <c r="Y12" i="3"/>
  <c r="V12" i="3"/>
  <c r="S12" i="3"/>
  <c r="P12" i="3"/>
  <c r="M12" i="3"/>
  <c r="AG12" i="3"/>
  <c r="AB11" i="3"/>
  <c r="Y11" i="3"/>
  <c r="V11" i="3"/>
  <c r="S11" i="3"/>
  <c r="P11" i="3"/>
  <c r="M11" i="3"/>
  <c r="AH11" i="3"/>
  <c r="AG11" i="3"/>
  <c r="AK12" i="3" s="1"/>
  <c r="AB10" i="3"/>
  <c r="Y10" i="3"/>
  <c r="V10" i="3"/>
  <c r="S10" i="3"/>
  <c r="P10" i="3"/>
  <c r="M10" i="3"/>
  <c r="AG10" i="3"/>
  <c r="AH9" i="3"/>
  <c r="AB9" i="3"/>
  <c r="Y9" i="3"/>
  <c r="V9" i="3"/>
  <c r="S9" i="3"/>
  <c r="P9" i="3"/>
  <c r="M9" i="3"/>
  <c r="AH8" i="3"/>
  <c r="AB8" i="3"/>
  <c r="Y8" i="3"/>
  <c r="V8" i="3"/>
  <c r="S8" i="3"/>
  <c r="P8" i="3"/>
  <c r="M8" i="3"/>
  <c r="J8" i="3"/>
  <c r="AI8" i="3" s="1"/>
  <c r="AG8" i="3"/>
  <c r="AH7" i="3"/>
  <c r="AB7" i="3"/>
  <c r="Y7" i="3"/>
  <c r="V7" i="3"/>
  <c r="S7" i="3"/>
  <c r="P7" i="3"/>
  <c r="M7" i="3"/>
  <c r="J7" i="3"/>
  <c r="AI7" i="3" s="1"/>
  <c r="AG7" i="3"/>
  <c r="AH6" i="3"/>
  <c r="AB6" i="3"/>
  <c r="Y6" i="3"/>
  <c r="V6" i="3"/>
  <c r="S6" i="3"/>
  <c r="P6" i="3"/>
  <c r="M6" i="3"/>
  <c r="AG6" i="3"/>
  <c r="AB5" i="3"/>
  <c r="AB41" i="3" s="1"/>
  <c r="Y5" i="3"/>
  <c r="Y41" i="3" s="1"/>
  <c r="V5" i="3"/>
  <c r="V41" i="3" s="1"/>
  <c r="S5" i="3"/>
  <c r="S41" i="3" s="1"/>
  <c r="P5" i="3"/>
  <c r="P41" i="3" s="1"/>
  <c r="M5" i="3"/>
  <c r="M41" i="3" s="1"/>
  <c r="AM12" i="5" l="1"/>
  <c r="AM30" i="5"/>
  <c r="AM19" i="5"/>
  <c r="AH41" i="5"/>
  <c r="AG41" i="5"/>
  <c r="AK10" i="5"/>
  <c r="AM10" i="5" s="1"/>
  <c r="AK25" i="5"/>
  <c r="AM25" i="5" s="1"/>
  <c r="AL39" i="5"/>
  <c r="AM39" i="5" s="1"/>
  <c r="J41" i="5"/>
  <c r="AI5" i="5"/>
  <c r="AL15" i="5"/>
  <c r="AM15" i="5" s="1"/>
  <c r="AK19" i="3"/>
  <c r="AL15" i="3"/>
  <c r="AL39" i="3"/>
  <c r="AM15" i="3"/>
  <c r="AH10" i="3"/>
  <c r="AL10" i="3" s="1"/>
  <c r="AL12" i="3"/>
  <c r="AM12" i="3" s="1"/>
  <c r="J5" i="3"/>
  <c r="AK25" i="3"/>
  <c r="H41" i="3"/>
  <c r="AG9" i="3"/>
  <c r="AK10" i="3" s="1"/>
  <c r="J21" i="3"/>
  <c r="AI21" i="3" s="1"/>
  <c r="AK30" i="3"/>
  <c r="AM30" i="3" s="1"/>
  <c r="AK39" i="3"/>
  <c r="AM39" i="3" s="1"/>
  <c r="AH25" i="3"/>
  <c r="AL25" i="3" s="1"/>
  <c r="AM25" i="3" s="1"/>
  <c r="I41" i="3"/>
  <c r="AL19" i="3"/>
  <c r="AM19" i="3"/>
  <c r="AI5" i="3"/>
  <c r="J16" i="3"/>
  <c r="AI16" i="3" s="1"/>
  <c r="J17" i="3"/>
  <c r="AI17" i="3" s="1"/>
  <c r="J18" i="3"/>
  <c r="AI18" i="3" s="1"/>
  <c r="J19" i="3"/>
  <c r="AI19" i="3" s="1"/>
  <c r="J40" i="3"/>
  <c r="AI40" i="3" s="1"/>
  <c r="J13" i="3"/>
  <c r="AI13" i="3" s="1"/>
  <c r="J14" i="3"/>
  <c r="AI14" i="3" s="1"/>
  <c r="J15" i="3"/>
  <c r="AI15" i="3" s="1"/>
  <c r="J31" i="3"/>
  <c r="AI31" i="3" s="1"/>
  <c r="J32" i="3"/>
  <c r="AI32" i="3" s="1"/>
  <c r="J33" i="3"/>
  <c r="AI33" i="3" s="1"/>
  <c r="J34" i="3"/>
  <c r="AI34" i="3" s="1"/>
  <c r="J35" i="3"/>
  <c r="AI35" i="3" s="1"/>
  <c r="J36" i="3"/>
  <c r="AI36" i="3" s="1"/>
  <c r="J37" i="3"/>
  <c r="AI37" i="3" s="1"/>
  <c r="J38" i="3"/>
  <c r="AI38" i="3" s="1"/>
  <c r="J39" i="3"/>
  <c r="AI39" i="3" s="1"/>
  <c r="J11" i="3"/>
  <c r="AI11" i="3" s="1"/>
  <c r="J12" i="3"/>
  <c r="AI12" i="3" s="1"/>
  <c r="J26" i="3"/>
  <c r="AI26" i="3" s="1"/>
  <c r="J27" i="3"/>
  <c r="AI27" i="3" s="1"/>
  <c r="J28" i="3"/>
  <c r="AI28" i="3" s="1"/>
  <c r="J29" i="3"/>
  <c r="AI29" i="3" s="1"/>
  <c r="J30" i="3"/>
  <c r="AI30" i="3" s="1"/>
  <c r="AI41" i="5" l="1"/>
  <c r="AH41" i="3"/>
  <c r="AM10" i="3"/>
  <c r="J41" i="3"/>
  <c r="AI41" i="3" l="1"/>
</calcChain>
</file>

<file path=xl/comments1.xml><?xml version="1.0" encoding="utf-8"?>
<comments xmlns="http://schemas.openxmlformats.org/spreadsheetml/2006/main">
  <authors>
    <author>黒岩 聰之０１</author>
  </authors>
  <commentList>
    <comment ref="A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サル・カモシカ含む</t>
        </r>
      </text>
    </comment>
  </commentList>
</comments>
</file>

<file path=xl/comments2.xml><?xml version="1.0" encoding="utf-8"?>
<comments xmlns="http://schemas.openxmlformats.org/spreadsheetml/2006/main">
  <authors>
    <author>黒岩 聰之０１</author>
  </authors>
  <commentList>
    <comment ref="A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サル・カモシカ含む</t>
        </r>
      </text>
    </comment>
  </commentList>
</comments>
</file>

<file path=xl/sharedStrings.xml><?xml version="1.0" encoding="utf-8"?>
<sst xmlns="http://schemas.openxmlformats.org/spreadsheetml/2006/main" count="262" uniqueCount="65">
  <si>
    <t>市町村名</t>
    <rPh sb="0" eb="4">
      <t>シチョウソンメイ</t>
    </rPh>
    <phoneticPr fontId="1"/>
  </si>
  <si>
    <t>シカ</t>
    <phoneticPr fontId="1"/>
  </si>
  <si>
    <t>クマ</t>
    <phoneticPr fontId="1"/>
  </si>
  <si>
    <t>イノシシ</t>
    <phoneticPr fontId="1"/>
  </si>
  <si>
    <t>カワウ</t>
    <phoneticPr fontId="1"/>
  </si>
  <si>
    <t>タヌキ</t>
    <phoneticPr fontId="1"/>
  </si>
  <si>
    <t>アライグマ</t>
    <phoneticPr fontId="1"/>
  </si>
  <si>
    <t>ハクビシン</t>
    <phoneticPr fontId="1"/>
  </si>
  <si>
    <t>サル</t>
    <phoneticPr fontId="1"/>
  </si>
  <si>
    <t>カモシカ</t>
    <phoneticPr fontId="1"/>
  </si>
  <si>
    <t>オスジカ</t>
    <phoneticPr fontId="1"/>
  </si>
  <si>
    <t>メスジカ</t>
    <phoneticPr fontId="1"/>
  </si>
  <si>
    <t>計</t>
    <rPh sb="0" eb="1">
      <t>ケイ</t>
    </rPh>
    <phoneticPr fontId="1"/>
  </si>
  <si>
    <t>有害等</t>
    <rPh sb="0" eb="2">
      <t>ユウガイ</t>
    </rPh>
    <rPh sb="2" eb="3">
      <t>トウ</t>
    </rPh>
    <phoneticPr fontId="1"/>
  </si>
  <si>
    <t>狩猟</t>
    <rPh sb="0" eb="2">
      <t>シュリョウ</t>
    </rPh>
    <phoneticPr fontId="1"/>
  </si>
  <si>
    <t>合計</t>
    <rPh sb="0" eb="2">
      <t>ゴウケイ</t>
    </rPh>
    <phoneticPr fontId="1"/>
  </si>
  <si>
    <t>有害等　計</t>
    <rPh sb="0" eb="2">
      <t>ユウガイ</t>
    </rPh>
    <rPh sb="2" eb="3">
      <t>トウ</t>
    </rPh>
    <rPh sb="4" eb="5">
      <t>ケイ</t>
    </rPh>
    <phoneticPr fontId="1"/>
  </si>
  <si>
    <t>狩猟　計</t>
    <rPh sb="0" eb="2">
      <t>シュリョウ</t>
    </rPh>
    <rPh sb="3" eb="4">
      <t>ケイ</t>
    </rPh>
    <phoneticPr fontId="1"/>
  </si>
  <si>
    <t>前橋市</t>
    <rPh sb="0" eb="3">
      <t>マエバシシ</t>
    </rPh>
    <phoneticPr fontId="1"/>
  </si>
  <si>
    <t>伊勢崎市</t>
    <rPh sb="0" eb="4">
      <t>イセサキシ</t>
    </rPh>
    <phoneticPr fontId="1"/>
  </si>
  <si>
    <t>玉村町</t>
    <rPh sb="0" eb="3">
      <t>タマムラマチ</t>
    </rPh>
    <phoneticPr fontId="1"/>
  </si>
  <si>
    <t>渋川市</t>
    <rPh sb="0" eb="3">
      <t>シブカワシ</t>
    </rPh>
    <phoneticPr fontId="1"/>
  </si>
  <si>
    <t>榛東村</t>
    <rPh sb="0" eb="3">
      <t>シントウムラ</t>
    </rPh>
    <phoneticPr fontId="1"/>
  </si>
  <si>
    <t>吉岡町</t>
    <rPh sb="0" eb="3">
      <t>ヨシオカマチ</t>
    </rPh>
    <phoneticPr fontId="1"/>
  </si>
  <si>
    <t>渋川　計</t>
    <rPh sb="0" eb="2">
      <t>シブカワ</t>
    </rPh>
    <rPh sb="3" eb="4">
      <t>ケイ</t>
    </rPh>
    <phoneticPr fontId="1"/>
  </si>
  <si>
    <t>高崎市</t>
    <rPh sb="0" eb="3">
      <t>タカサキシ</t>
    </rPh>
    <phoneticPr fontId="1"/>
  </si>
  <si>
    <t>安中市</t>
    <rPh sb="0" eb="3">
      <t>アンナカシ</t>
    </rPh>
    <phoneticPr fontId="1"/>
  </si>
  <si>
    <t>西部　計</t>
    <rPh sb="0" eb="2">
      <t>セイブ</t>
    </rPh>
    <rPh sb="3" eb="4">
      <t>ケイ</t>
    </rPh>
    <phoneticPr fontId="1"/>
  </si>
  <si>
    <t>藤岡市</t>
    <rPh sb="0" eb="3">
      <t>フジオカシ</t>
    </rPh>
    <phoneticPr fontId="1"/>
  </si>
  <si>
    <t>上野村</t>
  </si>
  <si>
    <t>神流町</t>
  </si>
  <si>
    <t>藤岡　計</t>
    <rPh sb="0" eb="2">
      <t>フジオカ</t>
    </rPh>
    <rPh sb="3" eb="4">
      <t>ケイ</t>
    </rPh>
    <phoneticPr fontId="1"/>
  </si>
  <si>
    <t>富岡市</t>
    <rPh sb="0" eb="3">
      <t>トミオカシ</t>
    </rPh>
    <phoneticPr fontId="1"/>
  </si>
  <si>
    <t>下仁田町</t>
    <rPh sb="0" eb="4">
      <t>シモニタマチ</t>
    </rPh>
    <phoneticPr fontId="1"/>
  </si>
  <si>
    <t>南牧村</t>
    <rPh sb="0" eb="3">
      <t>ナンモクムラ</t>
    </rPh>
    <phoneticPr fontId="1"/>
  </si>
  <si>
    <t>甘楽町</t>
    <rPh sb="0" eb="3">
      <t>カンラマチ</t>
    </rPh>
    <phoneticPr fontId="1"/>
  </si>
  <si>
    <t>富岡　計</t>
    <rPh sb="0" eb="2">
      <t>トミオカ</t>
    </rPh>
    <rPh sb="3" eb="4">
      <t>ケイ</t>
    </rPh>
    <phoneticPr fontId="1"/>
  </si>
  <si>
    <t>中之条町</t>
  </si>
  <si>
    <t>長野原町</t>
  </si>
  <si>
    <t>嬬恋村</t>
  </si>
  <si>
    <t>草津町</t>
  </si>
  <si>
    <t>高山村</t>
  </si>
  <si>
    <t>東吾妻町</t>
  </si>
  <si>
    <t>吾妻　計</t>
    <rPh sb="0" eb="2">
      <t>アガツマ</t>
    </rPh>
    <rPh sb="3" eb="4">
      <t>ケイ</t>
    </rPh>
    <phoneticPr fontId="1"/>
  </si>
  <si>
    <t>沼田市</t>
    <rPh sb="0" eb="3">
      <t>ヌマタシ</t>
    </rPh>
    <phoneticPr fontId="1"/>
  </si>
  <si>
    <t>片品村</t>
  </si>
  <si>
    <t>川場村</t>
  </si>
  <si>
    <t>昭和村</t>
  </si>
  <si>
    <t>みなかみ町</t>
  </si>
  <si>
    <t>利根　計</t>
    <rPh sb="0" eb="2">
      <t>トネ</t>
    </rPh>
    <rPh sb="3" eb="4">
      <t>ケイ</t>
    </rPh>
    <phoneticPr fontId="1"/>
  </si>
  <si>
    <t>太田市</t>
    <rPh sb="0" eb="3">
      <t>オオタシ</t>
    </rPh>
    <phoneticPr fontId="1"/>
  </si>
  <si>
    <t>館林市</t>
    <rPh sb="0" eb="3">
      <t>タテバヤシシ</t>
    </rPh>
    <phoneticPr fontId="1"/>
  </si>
  <si>
    <t>板倉町</t>
  </si>
  <si>
    <t>明和町</t>
  </si>
  <si>
    <t>千代田町</t>
  </si>
  <si>
    <t>大泉町</t>
  </si>
  <si>
    <t>邑楽町</t>
  </si>
  <si>
    <t>桐生市</t>
    <rPh sb="0" eb="3">
      <t>キリュウシ</t>
    </rPh>
    <phoneticPr fontId="1"/>
  </si>
  <si>
    <t>みどり市</t>
    <rPh sb="3" eb="4">
      <t>シ</t>
    </rPh>
    <phoneticPr fontId="1"/>
  </si>
  <si>
    <t>桐生　計</t>
    <rPh sb="0" eb="2">
      <t>キリュウ</t>
    </rPh>
    <rPh sb="3" eb="4">
      <t>ケイ</t>
    </rPh>
    <phoneticPr fontId="1"/>
  </si>
  <si>
    <t>不明</t>
    <rPh sb="0" eb="2">
      <t>フメイ</t>
    </rPh>
    <phoneticPr fontId="1"/>
  </si>
  <si>
    <t>不明　計</t>
    <rPh sb="0" eb="2">
      <t>フメイ</t>
    </rPh>
    <rPh sb="3" eb="4">
      <t>ケイ</t>
    </rPh>
    <phoneticPr fontId="1"/>
  </si>
  <si>
    <t>性不明</t>
    <rPh sb="0" eb="1">
      <t>セイ</t>
    </rPh>
    <rPh sb="1" eb="3">
      <t>フメイ</t>
    </rPh>
    <phoneticPr fontId="1"/>
  </si>
  <si>
    <t>平成２９年度主要鳥獣市町村別捕獲数（確定値）</t>
    <rPh sb="0" eb="2">
      <t>ヘイセイ</t>
    </rPh>
    <rPh sb="4" eb="6">
      <t>ネンド</t>
    </rPh>
    <rPh sb="6" eb="8">
      <t>シュヨウ</t>
    </rPh>
    <rPh sb="8" eb="10">
      <t>チョウジュウ</t>
    </rPh>
    <rPh sb="10" eb="13">
      <t>シチョウソン</t>
    </rPh>
    <rPh sb="13" eb="14">
      <t>ベツ</t>
    </rPh>
    <rPh sb="14" eb="17">
      <t>ホカクスウ</t>
    </rPh>
    <rPh sb="18" eb="21">
      <t>カクテイチ</t>
    </rPh>
    <phoneticPr fontId="1"/>
  </si>
  <si>
    <t>平成２９年度主要鳥獣市町村別捕獲数</t>
    <rPh sb="0" eb="2">
      <t>ヘイセイ</t>
    </rPh>
    <rPh sb="4" eb="6">
      <t>ネンド</t>
    </rPh>
    <rPh sb="6" eb="8">
      <t>シュヨウ</t>
    </rPh>
    <rPh sb="8" eb="10">
      <t>チョウジュウ</t>
    </rPh>
    <rPh sb="10" eb="13">
      <t>シチョウソン</t>
    </rPh>
    <rPh sb="13" eb="14">
      <t>ベツ</t>
    </rPh>
    <rPh sb="14" eb="17">
      <t>ホカクスウ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</si>
</sst>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5" fillId="0" borderId="0" xfId="0" applyFont="1"/>
    <xf numFmtId="0" fontId="5" fillId="0" borderId="0" xfId="0" applyFont="1" applyFill="1"/>
    <xf numFmtId="176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8" fontId="5" fillId="0" borderId="23" xfId="1" applyFont="1" applyFill="1" applyBorder="1" applyAlignment="1"/>
    <xf numFmtId="38" fontId="5" fillId="0" borderId="0" xfId="0" applyNumberFormat="1" applyFont="1"/>
    <xf numFmtId="38" fontId="5" fillId="0" borderId="28" xfId="1" applyFont="1" applyFill="1" applyBorder="1" applyAlignment="1"/>
    <xf numFmtId="38" fontId="5" fillId="0" borderId="27" xfId="1" applyFont="1" applyFill="1" applyBorder="1" applyAlignment="1">
      <alignment vertical="center"/>
    </xf>
    <xf numFmtId="38" fontId="5" fillId="0" borderId="16" xfId="1" applyFont="1" applyFill="1" applyBorder="1" applyAlignment="1"/>
    <xf numFmtId="38" fontId="5" fillId="0" borderId="34" xfId="1" applyFont="1" applyFill="1" applyBorder="1" applyAlignment="1"/>
    <xf numFmtId="38" fontId="5" fillId="0" borderId="38" xfId="1" applyFont="1" applyFill="1" applyBorder="1" applyAlignment="1"/>
    <xf numFmtId="38" fontId="5" fillId="0" borderId="39" xfId="1" applyFont="1" applyFill="1" applyBorder="1" applyAlignment="1"/>
    <xf numFmtId="38" fontId="5" fillId="0" borderId="40" xfId="1" applyFont="1" applyFill="1" applyBorder="1" applyAlignment="1"/>
    <xf numFmtId="38" fontId="5" fillId="0" borderId="41" xfId="1" applyFont="1" applyFill="1" applyBorder="1" applyAlignment="1"/>
    <xf numFmtId="176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shrinkToFi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15" xfId="0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 shrinkToFit="1"/>
    </xf>
    <xf numFmtId="38" fontId="7" fillId="0" borderId="22" xfId="1" applyFont="1" applyBorder="1" applyAlignment="1">
      <alignment vertical="center"/>
    </xf>
    <xf numFmtId="38" fontId="7" fillId="0" borderId="23" xfId="1" applyFont="1" applyFill="1" applyBorder="1" applyAlignment="1"/>
    <xf numFmtId="38" fontId="7" fillId="0" borderId="23" xfId="1" applyFont="1" applyBorder="1" applyAlignment="1">
      <alignment vertical="center"/>
    </xf>
    <xf numFmtId="38" fontId="7" fillId="0" borderId="23" xfId="1" applyFont="1" applyBorder="1" applyAlignment="1"/>
    <xf numFmtId="38" fontId="7" fillId="0" borderId="24" xfId="1" applyFont="1" applyBorder="1" applyAlignment="1"/>
    <xf numFmtId="38" fontId="7" fillId="0" borderId="23" xfId="1" applyFont="1" applyBorder="1" applyAlignment="1">
      <alignment vertical="center" shrinkToFit="1"/>
    </xf>
    <xf numFmtId="38" fontId="7" fillId="2" borderId="22" xfId="1" applyFont="1" applyFill="1" applyBorder="1" applyAlignment="1">
      <alignment vertical="center"/>
    </xf>
    <xf numFmtId="38" fontId="7" fillId="2" borderId="23" xfId="1" applyFont="1" applyFill="1" applyBorder="1" applyAlignment="1"/>
    <xf numFmtId="38" fontId="7" fillId="2" borderId="24" xfId="1" applyFont="1" applyFill="1" applyBorder="1" applyAlignment="1"/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0" fontId="7" fillId="0" borderId="25" xfId="0" applyFont="1" applyBorder="1" applyAlignment="1">
      <alignment horizontal="center" shrinkToFit="1"/>
    </xf>
    <xf numFmtId="38" fontId="7" fillId="0" borderId="0" xfId="0" applyNumberFormat="1" applyFont="1"/>
    <xf numFmtId="0" fontId="7" fillId="0" borderId="6" xfId="0" applyFont="1" applyBorder="1" applyAlignment="1">
      <alignment horizontal="center" shrinkToFit="1"/>
    </xf>
    <xf numFmtId="38" fontId="7" fillId="0" borderId="27" xfId="1" applyFont="1" applyBorder="1" applyAlignment="1">
      <alignment vertical="center"/>
    </xf>
    <xf numFmtId="38" fontId="7" fillId="0" borderId="28" xfId="1" applyFont="1" applyFill="1" applyBorder="1" applyAlignment="1"/>
    <xf numFmtId="38" fontId="7" fillId="0" borderId="28" xfId="1" applyFont="1" applyBorder="1" applyAlignment="1">
      <alignment vertical="center"/>
    </xf>
    <xf numFmtId="38" fontId="7" fillId="0" borderId="29" xfId="1" applyFont="1" applyBorder="1" applyAlignment="1"/>
    <xf numFmtId="38" fontId="7" fillId="0" borderId="28" xfId="1" applyFont="1" applyBorder="1" applyAlignment="1"/>
    <xf numFmtId="38" fontId="7" fillId="0" borderId="28" xfId="1" applyFont="1" applyBorder="1" applyAlignment="1">
      <alignment vertical="center" shrinkToFit="1"/>
    </xf>
    <xf numFmtId="38" fontId="7" fillId="2" borderId="27" xfId="1" applyFont="1" applyFill="1" applyBorder="1" applyAlignment="1">
      <alignment vertical="center"/>
    </xf>
    <xf numFmtId="38" fontId="7" fillId="2" borderId="28" xfId="1" applyFont="1" applyFill="1" applyBorder="1" applyAlignment="1"/>
    <xf numFmtId="38" fontId="7" fillId="2" borderId="29" xfId="1" applyFont="1" applyFill="1" applyBorder="1" applyAlignment="1"/>
    <xf numFmtId="38" fontId="7" fillId="0" borderId="30" xfId="1" applyFont="1" applyBorder="1" applyAlignment="1">
      <alignment vertical="center"/>
    </xf>
    <xf numFmtId="0" fontId="7" fillId="0" borderId="31" xfId="0" applyFont="1" applyBorder="1" applyAlignment="1">
      <alignment horizontal="center" shrinkToFit="1"/>
    </xf>
    <xf numFmtId="38" fontId="7" fillId="0" borderId="31" xfId="1" applyFont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0" fontId="7" fillId="0" borderId="32" xfId="0" applyFont="1" applyBorder="1" applyAlignment="1">
      <alignment horizontal="center" shrinkToFit="1"/>
    </xf>
    <xf numFmtId="38" fontId="7" fillId="0" borderId="33" xfId="1" applyFont="1" applyBorder="1" applyAlignment="1">
      <alignment horizontal="right" shrinkToFit="1"/>
    </xf>
    <xf numFmtId="38" fontId="7" fillId="0" borderId="16" xfId="1" applyFont="1" applyFill="1" applyBorder="1" applyAlignment="1"/>
    <xf numFmtId="38" fontId="7" fillId="0" borderId="34" xfId="1" applyFont="1" applyFill="1" applyBorder="1" applyAlignment="1"/>
    <xf numFmtId="38" fontId="7" fillId="0" borderId="16" xfId="1" applyFont="1" applyBorder="1" applyAlignment="1"/>
    <xf numFmtId="38" fontId="7" fillId="0" borderId="17" xfId="1" applyFont="1" applyBorder="1" applyAlignment="1"/>
    <xf numFmtId="38" fontId="7" fillId="0" borderId="33" xfId="1" applyFont="1" applyBorder="1" applyAlignment="1"/>
    <xf numFmtId="38" fontId="7" fillId="0" borderId="16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2" borderId="33" xfId="1" applyFont="1" applyFill="1" applyBorder="1" applyAlignment="1"/>
    <xf numFmtId="38" fontId="7" fillId="2" borderId="16" xfId="1" applyFont="1" applyFill="1" applyBorder="1" applyAlignment="1"/>
    <xf numFmtId="38" fontId="7" fillId="2" borderId="17" xfId="1" applyFont="1" applyFill="1" applyBorder="1" applyAlignment="1"/>
    <xf numFmtId="38" fontId="7" fillId="0" borderId="35" xfId="1" applyFont="1" applyBorder="1" applyAlignment="1"/>
    <xf numFmtId="0" fontId="7" fillId="0" borderId="36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38" fontId="7" fillId="0" borderId="38" xfId="1" applyFont="1" applyFill="1" applyBorder="1" applyAlignment="1"/>
    <xf numFmtId="38" fontId="7" fillId="0" borderId="39" xfId="1" applyFont="1" applyFill="1" applyBorder="1" applyAlignment="1"/>
    <xf numFmtId="38" fontId="7" fillId="0" borderId="40" xfId="1" applyFont="1" applyFill="1" applyBorder="1" applyAlignment="1"/>
    <xf numFmtId="38" fontId="7" fillId="2" borderId="38" xfId="1" applyFont="1" applyFill="1" applyBorder="1" applyAlignment="1"/>
    <xf numFmtId="38" fontId="7" fillId="2" borderId="39" xfId="1" applyFont="1" applyFill="1" applyBorder="1" applyAlignment="1"/>
    <xf numFmtId="38" fontId="7" fillId="2" borderId="40" xfId="1" applyFont="1" applyFill="1" applyBorder="1" applyAlignment="1"/>
    <xf numFmtId="38" fontId="7" fillId="0" borderId="41" xfId="1" applyFont="1" applyFill="1" applyBorder="1" applyAlignment="1"/>
    <xf numFmtId="0" fontId="7" fillId="0" borderId="41" xfId="0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176" fontId="7" fillId="0" borderId="0" xfId="0" applyNumberFormat="1" applyFont="1" applyFill="1" applyBorder="1"/>
    <xf numFmtId="176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shrinkToFit="1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24" xfId="1" applyFont="1" applyFill="1" applyBorder="1" applyAlignment="1"/>
    <xf numFmtId="38" fontId="5" fillId="0" borderId="23" xfId="1" applyFont="1" applyFill="1" applyBorder="1" applyAlignment="1">
      <alignment vertical="center" shrinkToFit="1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shrinkToFit="1"/>
    </xf>
    <xf numFmtId="38" fontId="5" fillId="0" borderId="28" xfId="1" applyFont="1" applyFill="1" applyBorder="1" applyAlignment="1">
      <alignment vertical="center"/>
    </xf>
    <xf numFmtId="38" fontId="5" fillId="0" borderId="29" xfId="1" applyFont="1" applyFill="1" applyBorder="1" applyAlignment="1"/>
    <xf numFmtId="38" fontId="5" fillId="0" borderId="28" xfId="1" applyFont="1" applyFill="1" applyBorder="1" applyAlignment="1">
      <alignment vertical="center" shrinkToFit="1"/>
    </xf>
    <xf numFmtId="38" fontId="5" fillId="0" borderId="30" xfId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shrinkToFit="1"/>
    </xf>
    <xf numFmtId="38" fontId="5" fillId="0" borderId="31" xfId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shrinkToFit="1"/>
    </xf>
    <xf numFmtId="38" fontId="5" fillId="0" borderId="33" xfId="1" applyFont="1" applyFill="1" applyBorder="1" applyAlignment="1">
      <alignment horizontal="right" shrinkToFit="1"/>
    </xf>
    <xf numFmtId="38" fontId="5" fillId="0" borderId="17" xfId="1" applyFont="1" applyFill="1" applyBorder="1" applyAlignment="1"/>
    <xf numFmtId="38" fontId="5" fillId="0" borderId="33" xfId="1" applyFont="1" applyFill="1" applyBorder="1" applyAlignment="1"/>
    <xf numFmtId="38" fontId="5" fillId="0" borderId="16" xfId="1" applyFont="1" applyFill="1" applyBorder="1" applyAlignment="1">
      <alignment vertical="center" shrinkToFit="1"/>
    </xf>
    <xf numFmtId="38" fontId="5" fillId="0" borderId="33" xfId="1" applyFont="1" applyFill="1" applyBorder="1" applyAlignment="1">
      <alignment vertical="center" shrinkToFit="1"/>
    </xf>
    <xf numFmtId="38" fontId="5" fillId="0" borderId="35" xfId="1" applyFont="1" applyFill="1" applyBorder="1" applyAlignment="1"/>
    <xf numFmtId="0" fontId="5" fillId="0" borderId="36" xfId="0" applyFont="1" applyFill="1" applyBorder="1" applyAlignment="1">
      <alignment horizontal="center" shrinkToFit="1"/>
    </xf>
    <xf numFmtId="0" fontId="5" fillId="0" borderId="37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shrinkToFi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9</xdr:col>
      <xdr:colOff>114300</xdr:colOff>
      <xdr:row>5</xdr:row>
      <xdr:rowOff>123825</xdr:rowOff>
    </xdr:to>
    <xdr:sp macro="" textlink="">
      <xdr:nvSpPr>
        <xdr:cNvPr id="3" name="正方形/長方形 2"/>
        <xdr:cNvSpPr/>
      </xdr:nvSpPr>
      <xdr:spPr>
        <a:xfrm>
          <a:off x="0" y="266700"/>
          <a:ext cx="4991100" cy="809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使用不可（</a:t>
          </a:r>
          <a:r>
            <a:rPr kumimoji="1" lang="en-US" altLang="ja-JP" sz="2000"/>
            <a:t>H28</a:t>
          </a:r>
          <a:r>
            <a:rPr kumimoji="1" lang="ja-JP" altLang="en-US" sz="2000"/>
            <a:t>のまま）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zoomScaleNormal="100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defaultRowHeight="13.5" x14ac:dyDescent="0.15"/>
  <cols>
    <col min="1" max="1" width="9" style="20"/>
    <col min="2" max="2" width="6.875" style="20" customWidth="1"/>
    <col min="3" max="8" width="6.875" style="21" customWidth="1"/>
    <col min="9" max="30" width="6.875" style="20" customWidth="1"/>
    <col min="31" max="16384" width="9" style="20"/>
  </cols>
  <sheetData>
    <row r="1" spans="1:39" ht="19.5" thickBot="1" x14ac:dyDescent="0.25">
      <c r="A1" s="19" t="s">
        <v>63</v>
      </c>
    </row>
    <row r="2" spans="1:39" x14ac:dyDescent="0.15">
      <c r="A2" s="117" t="s">
        <v>0</v>
      </c>
      <c r="B2" s="126" t="s">
        <v>1</v>
      </c>
      <c r="C2" s="127"/>
      <c r="D2" s="127"/>
      <c r="E2" s="127"/>
      <c r="F2" s="127"/>
      <c r="G2" s="127"/>
      <c r="H2" s="127"/>
      <c r="I2" s="127"/>
      <c r="J2" s="128"/>
      <c r="K2" s="126" t="s">
        <v>2</v>
      </c>
      <c r="L2" s="127"/>
      <c r="M2" s="128"/>
      <c r="N2" s="126" t="s">
        <v>3</v>
      </c>
      <c r="O2" s="127"/>
      <c r="P2" s="128"/>
      <c r="Q2" s="111" t="s">
        <v>4</v>
      </c>
      <c r="R2" s="112"/>
      <c r="S2" s="113"/>
      <c r="T2" s="136" t="s">
        <v>5</v>
      </c>
      <c r="U2" s="137"/>
      <c r="V2" s="138"/>
      <c r="W2" s="111" t="s">
        <v>6</v>
      </c>
      <c r="X2" s="112"/>
      <c r="Y2" s="113"/>
      <c r="Z2" s="111" t="s">
        <v>7</v>
      </c>
      <c r="AA2" s="112"/>
      <c r="AB2" s="113"/>
      <c r="AC2" s="114" t="s">
        <v>8</v>
      </c>
      <c r="AD2" s="114" t="s">
        <v>9</v>
      </c>
      <c r="AE2" s="117" t="s">
        <v>0</v>
      </c>
    </row>
    <row r="3" spans="1:39" x14ac:dyDescent="0.15">
      <c r="A3" s="118"/>
      <c r="B3" s="129" t="s">
        <v>10</v>
      </c>
      <c r="C3" s="130"/>
      <c r="D3" s="131" t="s">
        <v>11</v>
      </c>
      <c r="E3" s="130"/>
      <c r="F3" s="131" t="s">
        <v>62</v>
      </c>
      <c r="G3" s="135"/>
      <c r="H3" s="132" t="s">
        <v>12</v>
      </c>
      <c r="I3" s="133"/>
      <c r="J3" s="134"/>
      <c r="K3" s="124" t="s">
        <v>13</v>
      </c>
      <c r="L3" s="120" t="s">
        <v>14</v>
      </c>
      <c r="M3" s="122" t="s">
        <v>15</v>
      </c>
      <c r="N3" s="124" t="s">
        <v>13</v>
      </c>
      <c r="O3" s="120" t="s">
        <v>14</v>
      </c>
      <c r="P3" s="122" t="s">
        <v>15</v>
      </c>
      <c r="Q3" s="124" t="s">
        <v>13</v>
      </c>
      <c r="R3" s="120" t="s">
        <v>14</v>
      </c>
      <c r="S3" s="122" t="s">
        <v>15</v>
      </c>
      <c r="T3" s="139" t="s">
        <v>13</v>
      </c>
      <c r="U3" s="141" t="s">
        <v>14</v>
      </c>
      <c r="V3" s="143" t="s">
        <v>15</v>
      </c>
      <c r="W3" s="124" t="s">
        <v>13</v>
      </c>
      <c r="X3" s="120" t="s">
        <v>14</v>
      </c>
      <c r="Y3" s="122" t="s">
        <v>15</v>
      </c>
      <c r="Z3" s="124" t="s">
        <v>13</v>
      </c>
      <c r="AA3" s="120" t="s">
        <v>14</v>
      </c>
      <c r="AB3" s="122" t="s">
        <v>15</v>
      </c>
      <c r="AC3" s="115"/>
      <c r="AD3" s="115"/>
      <c r="AE3" s="118"/>
    </row>
    <row r="4" spans="1:39" ht="14.25" thickBot="1" x14ac:dyDescent="0.2">
      <c r="A4" s="119"/>
      <c r="B4" s="22" t="s">
        <v>13</v>
      </c>
      <c r="C4" s="23" t="s">
        <v>14</v>
      </c>
      <c r="D4" s="24" t="s">
        <v>13</v>
      </c>
      <c r="E4" s="23" t="s">
        <v>14</v>
      </c>
      <c r="F4" s="24" t="s">
        <v>13</v>
      </c>
      <c r="G4" s="23" t="s">
        <v>14</v>
      </c>
      <c r="H4" s="24" t="s">
        <v>13</v>
      </c>
      <c r="I4" s="23" t="s">
        <v>14</v>
      </c>
      <c r="J4" s="25" t="s">
        <v>15</v>
      </c>
      <c r="K4" s="125"/>
      <c r="L4" s="121"/>
      <c r="M4" s="123"/>
      <c r="N4" s="125"/>
      <c r="O4" s="121"/>
      <c r="P4" s="123"/>
      <c r="Q4" s="125"/>
      <c r="R4" s="121"/>
      <c r="S4" s="123"/>
      <c r="T4" s="140"/>
      <c r="U4" s="142"/>
      <c r="V4" s="144"/>
      <c r="W4" s="125"/>
      <c r="X4" s="121"/>
      <c r="Y4" s="123"/>
      <c r="Z4" s="125"/>
      <c r="AA4" s="121"/>
      <c r="AB4" s="123"/>
      <c r="AC4" s="116"/>
      <c r="AD4" s="116"/>
      <c r="AE4" s="119"/>
      <c r="AG4" s="20" t="s">
        <v>16</v>
      </c>
      <c r="AH4" s="26" t="s">
        <v>17</v>
      </c>
      <c r="AI4" s="27" t="s">
        <v>15</v>
      </c>
      <c r="AK4" s="20" t="s">
        <v>13</v>
      </c>
      <c r="AL4" s="20" t="s">
        <v>14</v>
      </c>
      <c r="AM4" s="20" t="s">
        <v>15</v>
      </c>
    </row>
    <row r="5" spans="1:39" ht="14.25" thickTop="1" x14ac:dyDescent="0.15">
      <c r="A5" s="28" t="s">
        <v>18</v>
      </c>
      <c r="B5" s="29">
        <v>104</v>
      </c>
      <c r="C5" s="30">
        <v>93</v>
      </c>
      <c r="D5" s="31">
        <v>133</v>
      </c>
      <c r="E5" s="30">
        <v>140</v>
      </c>
      <c r="F5" s="30">
        <v>5</v>
      </c>
      <c r="G5" s="30">
        <v>0</v>
      </c>
      <c r="H5" s="30">
        <f>+D5+B5+F5</f>
        <v>242</v>
      </c>
      <c r="I5" s="32">
        <f>+E5+C5+G5</f>
        <v>233</v>
      </c>
      <c r="J5" s="33">
        <f>+I5+H5</f>
        <v>475</v>
      </c>
      <c r="K5" s="29">
        <v>4</v>
      </c>
      <c r="L5" s="32">
        <v>0</v>
      </c>
      <c r="M5" s="33">
        <f>+L5+K5</f>
        <v>4</v>
      </c>
      <c r="N5" s="29">
        <v>213</v>
      </c>
      <c r="O5" s="34">
        <v>218</v>
      </c>
      <c r="P5" s="33">
        <f t="shared" ref="P5:P40" si="0">+O5+N5</f>
        <v>431</v>
      </c>
      <c r="Q5" s="29">
        <v>0</v>
      </c>
      <c r="R5" s="32">
        <v>6</v>
      </c>
      <c r="S5" s="33">
        <f t="shared" ref="S5:S40" si="1">+R5+Q5</f>
        <v>6</v>
      </c>
      <c r="T5" s="35">
        <v>0</v>
      </c>
      <c r="U5" s="36">
        <v>7</v>
      </c>
      <c r="V5" s="37">
        <f t="shared" ref="V5:V40" si="2">+U5+T5</f>
        <v>7</v>
      </c>
      <c r="W5" s="29">
        <v>0</v>
      </c>
      <c r="X5" s="32">
        <v>0</v>
      </c>
      <c r="Y5" s="33">
        <f t="shared" ref="Y5:Y40" si="3">+X5+W5</f>
        <v>0</v>
      </c>
      <c r="Z5" s="29">
        <v>1</v>
      </c>
      <c r="AA5" s="32">
        <v>6</v>
      </c>
      <c r="AB5" s="33">
        <f t="shared" ref="AB5:AB40" si="4">+AA5+Z5</f>
        <v>7</v>
      </c>
      <c r="AC5" s="38">
        <v>0</v>
      </c>
      <c r="AD5" s="39"/>
      <c r="AE5" s="40" t="s">
        <v>18</v>
      </c>
      <c r="AG5" s="41">
        <f>H5+K5+N5+Q5+T5+W5+Z5+AC5+AD5</f>
        <v>460</v>
      </c>
      <c r="AH5" s="41">
        <f>I5+L5+O5+R5+U5+X5+AA5</f>
        <v>470</v>
      </c>
      <c r="AI5" s="41">
        <f>J5+M5+P5+S5+V5+Y5+AB5+AC5+AD5</f>
        <v>930</v>
      </c>
    </row>
    <row r="6" spans="1:39" x14ac:dyDescent="0.15">
      <c r="A6" s="42" t="s">
        <v>19</v>
      </c>
      <c r="B6" s="43">
        <v>0</v>
      </c>
      <c r="C6" s="44">
        <v>0</v>
      </c>
      <c r="D6" s="45">
        <v>0</v>
      </c>
      <c r="E6" s="44">
        <v>0</v>
      </c>
      <c r="F6" s="44">
        <v>0</v>
      </c>
      <c r="G6" s="44">
        <v>0</v>
      </c>
      <c r="H6" s="44">
        <f t="shared" ref="H6:H38" si="5">+D6+B6+F6</f>
        <v>0</v>
      </c>
      <c r="I6" s="32">
        <f>+E6+C6+G6</f>
        <v>0</v>
      </c>
      <c r="J6" s="46">
        <f t="shared" ref="J6:J40" si="6">+I6+H6</f>
        <v>0</v>
      </c>
      <c r="K6" s="43">
        <v>0</v>
      </c>
      <c r="L6" s="47">
        <v>0</v>
      </c>
      <c r="M6" s="46">
        <f t="shared" ref="M6:M40" si="7">+L6+K6</f>
        <v>0</v>
      </c>
      <c r="N6" s="43">
        <v>5</v>
      </c>
      <c r="O6" s="48">
        <v>0</v>
      </c>
      <c r="P6" s="46">
        <f t="shared" si="0"/>
        <v>5</v>
      </c>
      <c r="Q6" s="29">
        <v>0</v>
      </c>
      <c r="R6" s="47">
        <v>58</v>
      </c>
      <c r="S6" s="46">
        <f t="shared" si="1"/>
        <v>58</v>
      </c>
      <c r="T6" s="49">
        <v>26</v>
      </c>
      <c r="U6" s="50">
        <v>0</v>
      </c>
      <c r="V6" s="51">
        <f t="shared" si="2"/>
        <v>26</v>
      </c>
      <c r="W6" s="43">
        <v>9</v>
      </c>
      <c r="X6" s="47">
        <v>0</v>
      </c>
      <c r="Y6" s="46">
        <f t="shared" si="3"/>
        <v>9</v>
      </c>
      <c r="Z6" s="43">
        <v>30</v>
      </c>
      <c r="AA6" s="47">
        <v>0</v>
      </c>
      <c r="AB6" s="46">
        <f t="shared" si="4"/>
        <v>30</v>
      </c>
      <c r="AC6" s="38">
        <v>0</v>
      </c>
      <c r="AD6" s="52"/>
      <c r="AE6" s="53" t="s">
        <v>19</v>
      </c>
      <c r="AG6" s="41">
        <f t="shared" ref="AG6:AG40" si="8">H6+K6+N6+Q6+T6+W6+Z6+AC6+AD6</f>
        <v>70</v>
      </c>
      <c r="AH6" s="41">
        <f t="shared" ref="AH6:AH40" si="9">I6+L6+O6+R6+U6+X6+AA6</f>
        <v>58</v>
      </c>
      <c r="AI6" s="41">
        <f t="shared" ref="AI6:AI40" si="10">J6+M6+P6+S6+V6+Y6+AB6+AC6+AD6</f>
        <v>128</v>
      </c>
    </row>
    <row r="7" spans="1:39" x14ac:dyDescent="0.15">
      <c r="A7" s="42" t="s">
        <v>20</v>
      </c>
      <c r="B7" s="43">
        <v>0</v>
      </c>
      <c r="C7" s="44">
        <v>0</v>
      </c>
      <c r="D7" s="45">
        <v>0</v>
      </c>
      <c r="E7" s="44">
        <v>0</v>
      </c>
      <c r="F7" s="44">
        <v>0</v>
      </c>
      <c r="G7" s="44">
        <v>0</v>
      </c>
      <c r="H7" s="44">
        <f t="shared" si="5"/>
        <v>0</v>
      </c>
      <c r="I7" s="32">
        <f t="shared" ref="I7:I39" si="11">+E7+C7+G7</f>
        <v>0</v>
      </c>
      <c r="J7" s="46">
        <f t="shared" si="6"/>
        <v>0</v>
      </c>
      <c r="K7" s="43">
        <v>0</v>
      </c>
      <c r="L7" s="47">
        <v>0</v>
      </c>
      <c r="M7" s="46">
        <f t="shared" si="7"/>
        <v>0</v>
      </c>
      <c r="N7" s="43">
        <v>0</v>
      </c>
      <c r="O7" s="48">
        <v>0</v>
      </c>
      <c r="P7" s="46">
        <f t="shared" si="0"/>
        <v>0</v>
      </c>
      <c r="Q7" s="29">
        <v>0</v>
      </c>
      <c r="R7" s="47">
        <v>0</v>
      </c>
      <c r="S7" s="46">
        <f t="shared" si="1"/>
        <v>0</v>
      </c>
      <c r="T7" s="49">
        <v>0</v>
      </c>
      <c r="U7" s="50">
        <v>0</v>
      </c>
      <c r="V7" s="51">
        <f t="shared" si="2"/>
        <v>0</v>
      </c>
      <c r="W7" s="43">
        <v>3</v>
      </c>
      <c r="X7" s="47">
        <v>0</v>
      </c>
      <c r="Y7" s="46">
        <f t="shared" si="3"/>
        <v>3</v>
      </c>
      <c r="Z7" s="43">
        <v>5</v>
      </c>
      <c r="AA7" s="47">
        <v>0</v>
      </c>
      <c r="AB7" s="46">
        <f t="shared" si="4"/>
        <v>5</v>
      </c>
      <c r="AC7" s="38">
        <v>0</v>
      </c>
      <c r="AD7" s="52"/>
      <c r="AE7" s="53" t="s">
        <v>20</v>
      </c>
      <c r="AG7" s="41">
        <f t="shared" si="8"/>
        <v>8</v>
      </c>
      <c r="AH7" s="41">
        <f t="shared" si="9"/>
        <v>0</v>
      </c>
      <c r="AI7" s="41">
        <f t="shared" si="10"/>
        <v>8</v>
      </c>
    </row>
    <row r="8" spans="1:39" x14ac:dyDescent="0.15">
      <c r="A8" s="42" t="s">
        <v>21</v>
      </c>
      <c r="B8" s="43">
        <v>72</v>
      </c>
      <c r="C8" s="44">
        <v>106</v>
      </c>
      <c r="D8" s="45">
        <v>55</v>
      </c>
      <c r="E8" s="44">
        <v>92</v>
      </c>
      <c r="F8" s="44">
        <v>0</v>
      </c>
      <c r="G8" s="44">
        <v>0</v>
      </c>
      <c r="H8" s="44">
        <f t="shared" si="5"/>
        <v>127</v>
      </c>
      <c r="I8" s="32">
        <f t="shared" si="11"/>
        <v>198</v>
      </c>
      <c r="J8" s="46">
        <f t="shared" si="6"/>
        <v>325</v>
      </c>
      <c r="K8" s="43">
        <v>2</v>
      </c>
      <c r="L8" s="47">
        <v>1</v>
      </c>
      <c r="M8" s="46">
        <f t="shared" si="7"/>
        <v>3</v>
      </c>
      <c r="N8" s="43">
        <v>138</v>
      </c>
      <c r="O8" s="48">
        <v>213</v>
      </c>
      <c r="P8" s="46">
        <f t="shared" si="0"/>
        <v>351</v>
      </c>
      <c r="Q8" s="43">
        <v>38</v>
      </c>
      <c r="R8" s="47">
        <v>6</v>
      </c>
      <c r="S8" s="46">
        <f t="shared" si="1"/>
        <v>44</v>
      </c>
      <c r="T8" s="49">
        <v>28</v>
      </c>
      <c r="U8" s="50">
        <v>11</v>
      </c>
      <c r="V8" s="51">
        <f t="shared" si="2"/>
        <v>39</v>
      </c>
      <c r="W8" s="43">
        <v>34</v>
      </c>
      <c r="X8" s="47">
        <v>2</v>
      </c>
      <c r="Y8" s="46">
        <f t="shared" si="3"/>
        <v>36</v>
      </c>
      <c r="Z8" s="43">
        <v>93</v>
      </c>
      <c r="AA8" s="47">
        <v>3</v>
      </c>
      <c r="AB8" s="46">
        <f t="shared" si="4"/>
        <v>96</v>
      </c>
      <c r="AC8" s="38">
        <v>0</v>
      </c>
      <c r="AD8" s="52"/>
      <c r="AE8" s="53" t="s">
        <v>21</v>
      </c>
      <c r="AG8" s="41">
        <f t="shared" si="8"/>
        <v>460</v>
      </c>
      <c r="AH8" s="41">
        <f t="shared" si="9"/>
        <v>434</v>
      </c>
      <c r="AI8" s="41">
        <f t="shared" si="10"/>
        <v>894</v>
      </c>
    </row>
    <row r="9" spans="1:39" x14ac:dyDescent="0.15">
      <c r="A9" s="42" t="s">
        <v>22</v>
      </c>
      <c r="B9" s="43">
        <v>1</v>
      </c>
      <c r="C9" s="44">
        <v>0</v>
      </c>
      <c r="D9" s="45">
        <v>1</v>
      </c>
      <c r="E9" s="44">
        <v>0</v>
      </c>
      <c r="F9" s="44">
        <v>0</v>
      </c>
      <c r="G9" s="44">
        <v>0</v>
      </c>
      <c r="H9" s="44">
        <f t="shared" si="5"/>
        <v>2</v>
      </c>
      <c r="I9" s="32">
        <f t="shared" si="11"/>
        <v>0</v>
      </c>
      <c r="J9" s="46">
        <f t="shared" si="6"/>
        <v>2</v>
      </c>
      <c r="K9" s="43">
        <v>1</v>
      </c>
      <c r="L9" s="47">
        <v>0</v>
      </c>
      <c r="M9" s="46">
        <f t="shared" si="7"/>
        <v>1</v>
      </c>
      <c r="N9" s="43">
        <v>49</v>
      </c>
      <c r="O9" s="48">
        <v>4</v>
      </c>
      <c r="P9" s="46">
        <f t="shared" si="0"/>
        <v>53</v>
      </c>
      <c r="Q9" s="43">
        <v>0</v>
      </c>
      <c r="R9" s="47">
        <v>0</v>
      </c>
      <c r="S9" s="46">
        <f t="shared" si="1"/>
        <v>0</v>
      </c>
      <c r="T9" s="49">
        <v>35</v>
      </c>
      <c r="U9" s="50">
        <v>5</v>
      </c>
      <c r="V9" s="51">
        <f t="shared" si="2"/>
        <v>40</v>
      </c>
      <c r="W9" s="43">
        <v>12</v>
      </c>
      <c r="X9" s="47">
        <v>4</v>
      </c>
      <c r="Y9" s="46">
        <f t="shared" si="3"/>
        <v>16</v>
      </c>
      <c r="Z9" s="43">
        <v>12</v>
      </c>
      <c r="AA9" s="47">
        <v>5</v>
      </c>
      <c r="AB9" s="46">
        <f t="shared" si="4"/>
        <v>17</v>
      </c>
      <c r="AC9" s="38">
        <v>0</v>
      </c>
      <c r="AD9" s="52"/>
      <c r="AE9" s="53" t="s">
        <v>22</v>
      </c>
      <c r="AG9" s="41">
        <f t="shared" si="8"/>
        <v>111</v>
      </c>
      <c r="AH9" s="41">
        <f t="shared" si="9"/>
        <v>18</v>
      </c>
      <c r="AI9" s="41">
        <f t="shared" si="10"/>
        <v>129</v>
      </c>
    </row>
    <row r="10" spans="1:39" x14ac:dyDescent="0.15">
      <c r="A10" s="42" t="s">
        <v>23</v>
      </c>
      <c r="B10" s="43">
        <v>3</v>
      </c>
      <c r="C10" s="44">
        <v>1</v>
      </c>
      <c r="D10" s="45">
        <v>1</v>
      </c>
      <c r="E10" s="44">
        <v>2</v>
      </c>
      <c r="F10" s="44">
        <v>0</v>
      </c>
      <c r="G10" s="44">
        <v>0</v>
      </c>
      <c r="H10" s="44">
        <f t="shared" si="5"/>
        <v>4</v>
      </c>
      <c r="I10" s="32">
        <f t="shared" si="11"/>
        <v>3</v>
      </c>
      <c r="J10" s="46">
        <f t="shared" si="6"/>
        <v>7</v>
      </c>
      <c r="K10" s="43">
        <v>0</v>
      </c>
      <c r="L10" s="47">
        <v>0</v>
      </c>
      <c r="M10" s="46">
        <f t="shared" si="7"/>
        <v>0</v>
      </c>
      <c r="N10" s="43">
        <v>6</v>
      </c>
      <c r="O10" s="48">
        <v>4</v>
      </c>
      <c r="P10" s="46">
        <f t="shared" si="0"/>
        <v>10</v>
      </c>
      <c r="Q10" s="43">
        <v>0</v>
      </c>
      <c r="R10" s="47">
        <v>8</v>
      </c>
      <c r="S10" s="46">
        <f t="shared" si="1"/>
        <v>8</v>
      </c>
      <c r="T10" s="49">
        <v>3</v>
      </c>
      <c r="U10" s="50">
        <v>0</v>
      </c>
      <c r="V10" s="51">
        <f t="shared" si="2"/>
        <v>3</v>
      </c>
      <c r="W10" s="43">
        <v>10</v>
      </c>
      <c r="X10" s="47">
        <v>0</v>
      </c>
      <c r="Y10" s="46">
        <f t="shared" si="3"/>
        <v>10</v>
      </c>
      <c r="Z10" s="43">
        <v>9</v>
      </c>
      <c r="AA10" s="47">
        <v>0</v>
      </c>
      <c r="AB10" s="46">
        <f t="shared" si="4"/>
        <v>9</v>
      </c>
      <c r="AC10" s="38">
        <v>0</v>
      </c>
      <c r="AD10" s="52"/>
      <c r="AE10" s="53" t="s">
        <v>23</v>
      </c>
      <c r="AG10" s="41">
        <f t="shared" si="8"/>
        <v>32</v>
      </c>
      <c r="AH10" s="41">
        <f t="shared" si="9"/>
        <v>15</v>
      </c>
      <c r="AI10" s="41">
        <f t="shared" si="10"/>
        <v>47</v>
      </c>
      <c r="AJ10" s="26" t="s">
        <v>24</v>
      </c>
      <c r="AK10" s="41">
        <f>SUM(AG5:AG10)</f>
        <v>1141</v>
      </c>
      <c r="AL10" s="41">
        <f>SUM(AH5:AH10)</f>
        <v>995</v>
      </c>
      <c r="AM10" s="41">
        <f>AK10+AL10</f>
        <v>2136</v>
      </c>
    </row>
    <row r="11" spans="1:39" x14ac:dyDescent="0.15">
      <c r="A11" s="42" t="s">
        <v>25</v>
      </c>
      <c r="B11" s="43">
        <v>64</v>
      </c>
      <c r="C11" s="44">
        <v>60</v>
      </c>
      <c r="D11" s="45">
        <v>47</v>
      </c>
      <c r="E11" s="44">
        <v>22</v>
      </c>
      <c r="F11" s="44">
        <v>0</v>
      </c>
      <c r="G11" s="44">
        <v>0</v>
      </c>
      <c r="H11" s="44">
        <f t="shared" si="5"/>
        <v>111</v>
      </c>
      <c r="I11" s="32">
        <f t="shared" si="11"/>
        <v>82</v>
      </c>
      <c r="J11" s="46">
        <f t="shared" si="6"/>
        <v>193</v>
      </c>
      <c r="K11" s="43">
        <v>8</v>
      </c>
      <c r="L11" s="47">
        <v>0</v>
      </c>
      <c r="M11" s="46">
        <f t="shared" si="7"/>
        <v>8</v>
      </c>
      <c r="N11" s="43">
        <v>834</v>
      </c>
      <c r="O11" s="48">
        <v>137</v>
      </c>
      <c r="P11" s="46">
        <f t="shared" si="0"/>
        <v>971</v>
      </c>
      <c r="Q11" s="43">
        <v>168</v>
      </c>
      <c r="R11" s="47">
        <v>8</v>
      </c>
      <c r="S11" s="46">
        <f t="shared" si="1"/>
        <v>176</v>
      </c>
      <c r="T11" s="49">
        <v>223</v>
      </c>
      <c r="U11" s="50">
        <v>13</v>
      </c>
      <c r="V11" s="51">
        <f t="shared" si="2"/>
        <v>236</v>
      </c>
      <c r="W11" s="43">
        <v>75</v>
      </c>
      <c r="X11" s="47">
        <v>2</v>
      </c>
      <c r="Y11" s="46">
        <f t="shared" si="3"/>
        <v>77</v>
      </c>
      <c r="Z11" s="43">
        <v>223</v>
      </c>
      <c r="AA11" s="47">
        <v>3</v>
      </c>
      <c r="AB11" s="46">
        <f t="shared" si="4"/>
        <v>226</v>
      </c>
      <c r="AC11" s="54">
        <v>42</v>
      </c>
      <c r="AD11" s="52"/>
      <c r="AE11" s="53" t="s">
        <v>25</v>
      </c>
      <c r="AG11" s="41">
        <f t="shared" si="8"/>
        <v>1684</v>
      </c>
      <c r="AH11" s="41">
        <f t="shared" si="9"/>
        <v>245</v>
      </c>
      <c r="AI11" s="41">
        <f t="shared" si="10"/>
        <v>1929</v>
      </c>
    </row>
    <row r="12" spans="1:39" x14ac:dyDescent="0.15">
      <c r="A12" s="42" t="s">
        <v>26</v>
      </c>
      <c r="B12" s="43">
        <v>19</v>
      </c>
      <c r="C12" s="44">
        <v>63</v>
      </c>
      <c r="D12" s="45">
        <v>19</v>
      </c>
      <c r="E12" s="44">
        <v>52</v>
      </c>
      <c r="F12" s="44">
        <v>0</v>
      </c>
      <c r="G12" s="44">
        <v>0</v>
      </c>
      <c r="H12" s="44">
        <f t="shared" si="5"/>
        <v>38</v>
      </c>
      <c r="I12" s="32">
        <f t="shared" si="11"/>
        <v>115</v>
      </c>
      <c r="J12" s="46">
        <f t="shared" si="6"/>
        <v>153</v>
      </c>
      <c r="K12" s="43">
        <v>9</v>
      </c>
      <c r="L12" s="47">
        <v>1</v>
      </c>
      <c r="M12" s="46">
        <f t="shared" si="7"/>
        <v>10</v>
      </c>
      <c r="N12" s="43">
        <v>652</v>
      </c>
      <c r="O12" s="48">
        <v>228</v>
      </c>
      <c r="P12" s="46">
        <f t="shared" si="0"/>
        <v>880</v>
      </c>
      <c r="Q12" s="43">
        <v>28</v>
      </c>
      <c r="R12" s="47">
        <v>4</v>
      </c>
      <c r="S12" s="46">
        <f t="shared" si="1"/>
        <v>32</v>
      </c>
      <c r="T12" s="49">
        <v>196</v>
      </c>
      <c r="U12" s="50">
        <v>43</v>
      </c>
      <c r="V12" s="51">
        <f t="shared" si="2"/>
        <v>239</v>
      </c>
      <c r="W12" s="43">
        <v>237</v>
      </c>
      <c r="X12" s="47">
        <v>8</v>
      </c>
      <c r="Y12" s="46">
        <f t="shared" si="3"/>
        <v>245</v>
      </c>
      <c r="Z12" s="43">
        <v>171</v>
      </c>
      <c r="AA12" s="47">
        <v>3</v>
      </c>
      <c r="AB12" s="46">
        <f t="shared" si="4"/>
        <v>174</v>
      </c>
      <c r="AC12" s="54">
        <v>21</v>
      </c>
      <c r="AD12" s="52"/>
      <c r="AE12" s="53" t="s">
        <v>26</v>
      </c>
      <c r="AG12" s="41">
        <f t="shared" si="8"/>
        <v>1352</v>
      </c>
      <c r="AH12" s="41">
        <f t="shared" si="9"/>
        <v>402</v>
      </c>
      <c r="AI12" s="41">
        <f t="shared" si="10"/>
        <v>1754</v>
      </c>
      <c r="AJ12" s="26" t="s">
        <v>27</v>
      </c>
      <c r="AK12" s="41">
        <f>AG11+AG12</f>
        <v>3036</v>
      </c>
      <c r="AL12" s="41">
        <f>AH11+AH12</f>
        <v>647</v>
      </c>
      <c r="AM12" s="41">
        <f>AK12+AL12</f>
        <v>3683</v>
      </c>
    </row>
    <row r="13" spans="1:39" x14ac:dyDescent="0.15">
      <c r="A13" s="42" t="s">
        <v>28</v>
      </c>
      <c r="B13" s="43">
        <v>84</v>
      </c>
      <c r="C13" s="44">
        <v>98</v>
      </c>
      <c r="D13" s="45">
        <v>113</v>
      </c>
      <c r="E13" s="44">
        <v>83</v>
      </c>
      <c r="F13" s="44">
        <v>0</v>
      </c>
      <c r="G13" s="44">
        <v>0</v>
      </c>
      <c r="H13" s="44">
        <f t="shared" si="5"/>
        <v>197</v>
      </c>
      <c r="I13" s="32">
        <f t="shared" si="11"/>
        <v>181</v>
      </c>
      <c r="J13" s="46">
        <f t="shared" si="6"/>
        <v>378</v>
      </c>
      <c r="K13" s="43">
        <v>0</v>
      </c>
      <c r="L13" s="47">
        <v>0</v>
      </c>
      <c r="M13" s="46">
        <f t="shared" si="7"/>
        <v>0</v>
      </c>
      <c r="N13" s="43">
        <v>111</v>
      </c>
      <c r="O13" s="48">
        <v>76</v>
      </c>
      <c r="P13" s="46">
        <f t="shared" si="0"/>
        <v>187</v>
      </c>
      <c r="Q13" s="43">
        <v>46</v>
      </c>
      <c r="R13" s="47">
        <v>13</v>
      </c>
      <c r="S13" s="46">
        <f t="shared" si="1"/>
        <v>59</v>
      </c>
      <c r="T13" s="49">
        <v>9</v>
      </c>
      <c r="U13" s="50">
        <v>2</v>
      </c>
      <c r="V13" s="51">
        <f t="shared" si="2"/>
        <v>11</v>
      </c>
      <c r="W13" s="43">
        <v>18</v>
      </c>
      <c r="X13" s="47">
        <v>2</v>
      </c>
      <c r="Y13" s="46">
        <f t="shared" si="3"/>
        <v>20</v>
      </c>
      <c r="Z13" s="43">
        <v>27</v>
      </c>
      <c r="AA13" s="47">
        <v>0</v>
      </c>
      <c r="AB13" s="46">
        <f t="shared" si="4"/>
        <v>27</v>
      </c>
      <c r="AC13" s="54">
        <v>0</v>
      </c>
      <c r="AD13" s="52"/>
      <c r="AE13" s="53" t="s">
        <v>28</v>
      </c>
      <c r="AG13" s="41">
        <f t="shared" si="8"/>
        <v>408</v>
      </c>
      <c r="AH13" s="41">
        <f t="shared" si="9"/>
        <v>274</v>
      </c>
      <c r="AI13" s="41">
        <f t="shared" si="10"/>
        <v>682</v>
      </c>
    </row>
    <row r="14" spans="1:39" x14ac:dyDescent="0.15">
      <c r="A14" s="42" t="s">
        <v>29</v>
      </c>
      <c r="B14" s="43">
        <v>14</v>
      </c>
      <c r="C14" s="44">
        <v>145</v>
      </c>
      <c r="D14" s="45">
        <v>8</v>
      </c>
      <c r="E14" s="44">
        <v>308</v>
      </c>
      <c r="F14" s="44">
        <v>0</v>
      </c>
      <c r="G14" s="44">
        <v>0</v>
      </c>
      <c r="H14" s="44">
        <f t="shared" si="5"/>
        <v>22</v>
      </c>
      <c r="I14" s="32">
        <f t="shared" si="11"/>
        <v>453</v>
      </c>
      <c r="J14" s="46">
        <f t="shared" si="6"/>
        <v>475</v>
      </c>
      <c r="K14" s="43">
        <v>1</v>
      </c>
      <c r="L14" s="47">
        <v>2</v>
      </c>
      <c r="M14" s="46">
        <f t="shared" si="7"/>
        <v>3</v>
      </c>
      <c r="N14" s="43">
        <v>6</v>
      </c>
      <c r="O14" s="48">
        <v>85</v>
      </c>
      <c r="P14" s="46">
        <f t="shared" si="0"/>
        <v>91</v>
      </c>
      <c r="Q14" s="43">
        <v>10</v>
      </c>
      <c r="R14" s="47">
        <v>2</v>
      </c>
      <c r="S14" s="46">
        <f t="shared" si="1"/>
        <v>12</v>
      </c>
      <c r="T14" s="49">
        <v>0</v>
      </c>
      <c r="U14" s="50">
        <v>2</v>
      </c>
      <c r="V14" s="51">
        <f t="shared" si="2"/>
        <v>2</v>
      </c>
      <c r="W14" s="43">
        <v>0</v>
      </c>
      <c r="X14" s="47">
        <v>0</v>
      </c>
      <c r="Y14" s="46">
        <f t="shared" si="3"/>
        <v>0</v>
      </c>
      <c r="Z14" s="43">
        <v>8</v>
      </c>
      <c r="AA14" s="47">
        <v>2</v>
      </c>
      <c r="AB14" s="46">
        <f t="shared" si="4"/>
        <v>10</v>
      </c>
      <c r="AC14" s="54">
        <v>19</v>
      </c>
      <c r="AD14" s="52"/>
      <c r="AE14" s="53" t="s">
        <v>29</v>
      </c>
      <c r="AG14" s="41">
        <f t="shared" si="8"/>
        <v>66</v>
      </c>
      <c r="AH14" s="41">
        <f t="shared" si="9"/>
        <v>546</v>
      </c>
      <c r="AI14" s="41">
        <f t="shared" si="10"/>
        <v>612</v>
      </c>
    </row>
    <row r="15" spans="1:39" x14ac:dyDescent="0.15">
      <c r="A15" s="42" t="s">
        <v>30</v>
      </c>
      <c r="B15" s="43">
        <v>17</v>
      </c>
      <c r="C15" s="44">
        <v>135</v>
      </c>
      <c r="D15" s="45">
        <v>19</v>
      </c>
      <c r="E15" s="44">
        <v>168</v>
      </c>
      <c r="F15" s="44">
        <v>0</v>
      </c>
      <c r="G15" s="44">
        <v>0</v>
      </c>
      <c r="H15" s="44">
        <f t="shared" si="5"/>
        <v>36</v>
      </c>
      <c r="I15" s="32">
        <f t="shared" si="11"/>
        <v>303</v>
      </c>
      <c r="J15" s="46">
        <f t="shared" si="6"/>
        <v>339</v>
      </c>
      <c r="K15" s="43">
        <v>1</v>
      </c>
      <c r="L15" s="47">
        <v>3</v>
      </c>
      <c r="M15" s="46">
        <f t="shared" si="7"/>
        <v>4</v>
      </c>
      <c r="N15" s="43">
        <v>16</v>
      </c>
      <c r="O15" s="48">
        <v>55</v>
      </c>
      <c r="P15" s="46">
        <f t="shared" si="0"/>
        <v>71</v>
      </c>
      <c r="Q15" s="43">
        <v>10</v>
      </c>
      <c r="R15" s="47">
        <v>0</v>
      </c>
      <c r="S15" s="46">
        <f t="shared" si="1"/>
        <v>10</v>
      </c>
      <c r="T15" s="49">
        <v>0</v>
      </c>
      <c r="U15" s="50">
        <v>1</v>
      </c>
      <c r="V15" s="51">
        <f t="shared" si="2"/>
        <v>1</v>
      </c>
      <c r="W15" s="43">
        <v>0</v>
      </c>
      <c r="X15" s="47">
        <v>0</v>
      </c>
      <c r="Y15" s="46">
        <f t="shared" si="3"/>
        <v>0</v>
      </c>
      <c r="Z15" s="43">
        <v>0</v>
      </c>
      <c r="AA15" s="47">
        <v>0</v>
      </c>
      <c r="AB15" s="46">
        <f t="shared" si="4"/>
        <v>0</v>
      </c>
      <c r="AC15" s="54">
        <v>3</v>
      </c>
      <c r="AD15" s="52"/>
      <c r="AE15" s="53" t="s">
        <v>30</v>
      </c>
      <c r="AG15" s="41">
        <f t="shared" si="8"/>
        <v>66</v>
      </c>
      <c r="AH15" s="41">
        <f t="shared" si="9"/>
        <v>362</v>
      </c>
      <c r="AI15" s="41">
        <f t="shared" si="10"/>
        <v>428</v>
      </c>
      <c r="AJ15" s="26" t="s">
        <v>31</v>
      </c>
      <c r="AK15" s="41">
        <f>AG13+AG14+AG15</f>
        <v>540</v>
      </c>
      <c r="AL15" s="41">
        <f>AH13+AH14+AH15</f>
        <v>1182</v>
      </c>
      <c r="AM15" s="41">
        <f>AK15+AL15</f>
        <v>1722</v>
      </c>
    </row>
    <row r="16" spans="1:39" x14ac:dyDescent="0.15">
      <c r="A16" s="42" t="s">
        <v>32</v>
      </c>
      <c r="B16" s="43">
        <v>46</v>
      </c>
      <c r="C16" s="44">
        <v>33</v>
      </c>
      <c r="D16" s="45">
        <v>82</v>
      </c>
      <c r="E16" s="44">
        <v>27</v>
      </c>
      <c r="F16" s="44">
        <v>0</v>
      </c>
      <c r="G16" s="44">
        <v>0</v>
      </c>
      <c r="H16" s="44">
        <f t="shared" si="5"/>
        <v>128</v>
      </c>
      <c r="I16" s="32">
        <f t="shared" si="11"/>
        <v>60</v>
      </c>
      <c r="J16" s="46">
        <f t="shared" si="6"/>
        <v>188</v>
      </c>
      <c r="K16" s="43">
        <v>0</v>
      </c>
      <c r="L16" s="47">
        <v>0</v>
      </c>
      <c r="M16" s="46">
        <f t="shared" si="7"/>
        <v>0</v>
      </c>
      <c r="N16" s="43">
        <v>391</v>
      </c>
      <c r="O16" s="48">
        <v>93</v>
      </c>
      <c r="P16" s="46">
        <f t="shared" si="0"/>
        <v>484</v>
      </c>
      <c r="Q16" s="43">
        <v>36</v>
      </c>
      <c r="R16" s="47">
        <v>36</v>
      </c>
      <c r="S16" s="46">
        <f t="shared" si="1"/>
        <v>72</v>
      </c>
      <c r="T16" s="49">
        <v>42</v>
      </c>
      <c r="U16" s="50">
        <v>1</v>
      </c>
      <c r="V16" s="51">
        <f t="shared" si="2"/>
        <v>43</v>
      </c>
      <c r="W16" s="43">
        <v>27</v>
      </c>
      <c r="X16" s="47">
        <v>0</v>
      </c>
      <c r="Y16" s="46">
        <f t="shared" si="3"/>
        <v>27</v>
      </c>
      <c r="Z16" s="43">
        <v>87</v>
      </c>
      <c r="AA16" s="47">
        <v>0</v>
      </c>
      <c r="AB16" s="46">
        <f t="shared" si="4"/>
        <v>87</v>
      </c>
      <c r="AC16" s="54">
        <v>0</v>
      </c>
      <c r="AD16" s="52"/>
      <c r="AE16" s="53" t="s">
        <v>32</v>
      </c>
      <c r="AG16" s="41">
        <f t="shared" si="8"/>
        <v>711</v>
      </c>
      <c r="AH16" s="41">
        <f t="shared" si="9"/>
        <v>190</v>
      </c>
      <c r="AI16" s="41">
        <f t="shared" si="10"/>
        <v>901</v>
      </c>
    </row>
    <row r="17" spans="1:39" x14ac:dyDescent="0.15">
      <c r="A17" s="42" t="s">
        <v>33</v>
      </c>
      <c r="B17" s="43">
        <v>293</v>
      </c>
      <c r="C17" s="44">
        <v>108</v>
      </c>
      <c r="D17" s="45">
        <v>427</v>
      </c>
      <c r="E17" s="44">
        <v>120</v>
      </c>
      <c r="F17" s="44">
        <v>0</v>
      </c>
      <c r="G17" s="44">
        <v>0</v>
      </c>
      <c r="H17" s="44">
        <f t="shared" si="5"/>
        <v>720</v>
      </c>
      <c r="I17" s="32">
        <f t="shared" si="11"/>
        <v>228</v>
      </c>
      <c r="J17" s="46">
        <f t="shared" si="6"/>
        <v>948</v>
      </c>
      <c r="K17" s="43">
        <v>0</v>
      </c>
      <c r="L17" s="47">
        <v>0</v>
      </c>
      <c r="M17" s="46">
        <f t="shared" si="7"/>
        <v>0</v>
      </c>
      <c r="N17" s="43">
        <v>142</v>
      </c>
      <c r="O17" s="48">
        <v>96</v>
      </c>
      <c r="P17" s="46">
        <f t="shared" si="0"/>
        <v>238</v>
      </c>
      <c r="Q17" s="43">
        <v>0</v>
      </c>
      <c r="R17" s="47">
        <v>0</v>
      </c>
      <c r="S17" s="46">
        <f t="shared" si="1"/>
        <v>0</v>
      </c>
      <c r="T17" s="49">
        <v>0</v>
      </c>
      <c r="U17" s="50">
        <v>0</v>
      </c>
      <c r="V17" s="51">
        <f t="shared" si="2"/>
        <v>0</v>
      </c>
      <c r="W17" s="43">
        <v>0</v>
      </c>
      <c r="X17" s="47">
        <v>0</v>
      </c>
      <c r="Y17" s="46">
        <f t="shared" si="3"/>
        <v>0</v>
      </c>
      <c r="Z17" s="43">
        <v>99</v>
      </c>
      <c r="AA17" s="47">
        <v>0</v>
      </c>
      <c r="AB17" s="46">
        <f t="shared" si="4"/>
        <v>99</v>
      </c>
      <c r="AC17" s="54">
        <v>33</v>
      </c>
      <c r="AD17" s="52"/>
      <c r="AE17" s="53" t="s">
        <v>33</v>
      </c>
      <c r="AG17" s="41">
        <f t="shared" si="8"/>
        <v>994</v>
      </c>
      <c r="AH17" s="41">
        <f t="shared" si="9"/>
        <v>324</v>
      </c>
      <c r="AI17" s="41">
        <f t="shared" si="10"/>
        <v>1318</v>
      </c>
    </row>
    <row r="18" spans="1:39" x14ac:dyDescent="0.15">
      <c r="A18" s="42" t="s">
        <v>34</v>
      </c>
      <c r="B18" s="43">
        <v>98</v>
      </c>
      <c r="C18" s="44">
        <v>198</v>
      </c>
      <c r="D18" s="45">
        <v>140</v>
      </c>
      <c r="E18" s="44">
        <v>255</v>
      </c>
      <c r="F18" s="44">
        <v>0</v>
      </c>
      <c r="G18" s="44">
        <v>0</v>
      </c>
      <c r="H18" s="44">
        <f t="shared" si="5"/>
        <v>238</v>
      </c>
      <c r="I18" s="32">
        <f t="shared" si="11"/>
        <v>453</v>
      </c>
      <c r="J18" s="46">
        <f t="shared" si="6"/>
        <v>691</v>
      </c>
      <c r="K18" s="43">
        <v>7</v>
      </c>
      <c r="L18" s="47">
        <v>6</v>
      </c>
      <c r="M18" s="46">
        <f t="shared" si="7"/>
        <v>13</v>
      </c>
      <c r="N18" s="43">
        <v>8</v>
      </c>
      <c r="O18" s="48">
        <v>36</v>
      </c>
      <c r="P18" s="46">
        <f t="shared" si="0"/>
        <v>44</v>
      </c>
      <c r="Q18" s="43">
        <v>0</v>
      </c>
      <c r="R18" s="47">
        <v>0</v>
      </c>
      <c r="S18" s="46">
        <f t="shared" si="1"/>
        <v>0</v>
      </c>
      <c r="T18" s="49">
        <v>0</v>
      </c>
      <c r="U18" s="50">
        <v>0</v>
      </c>
      <c r="V18" s="51">
        <f t="shared" si="2"/>
        <v>0</v>
      </c>
      <c r="W18" s="43">
        <v>0</v>
      </c>
      <c r="X18" s="47">
        <v>0</v>
      </c>
      <c r="Y18" s="46">
        <f t="shared" si="3"/>
        <v>0</v>
      </c>
      <c r="Z18" s="43">
        <v>28</v>
      </c>
      <c r="AA18" s="47">
        <v>0</v>
      </c>
      <c r="AB18" s="46">
        <f t="shared" si="4"/>
        <v>28</v>
      </c>
      <c r="AC18" s="54">
        <v>1</v>
      </c>
      <c r="AD18" s="52"/>
      <c r="AE18" s="53" t="s">
        <v>34</v>
      </c>
      <c r="AG18" s="41">
        <f t="shared" si="8"/>
        <v>282</v>
      </c>
      <c r="AH18" s="41">
        <f t="shared" si="9"/>
        <v>495</v>
      </c>
      <c r="AI18" s="41">
        <f t="shared" si="10"/>
        <v>777</v>
      </c>
    </row>
    <row r="19" spans="1:39" x14ac:dyDescent="0.15">
      <c r="A19" s="42" t="s">
        <v>35</v>
      </c>
      <c r="B19" s="43">
        <v>22</v>
      </c>
      <c r="C19" s="44">
        <v>35</v>
      </c>
      <c r="D19" s="45">
        <v>20</v>
      </c>
      <c r="E19" s="44">
        <v>35</v>
      </c>
      <c r="F19" s="44">
        <v>0</v>
      </c>
      <c r="G19" s="44">
        <v>0</v>
      </c>
      <c r="H19" s="44">
        <f t="shared" si="5"/>
        <v>42</v>
      </c>
      <c r="I19" s="32">
        <f t="shared" si="11"/>
        <v>70</v>
      </c>
      <c r="J19" s="46">
        <f t="shared" si="6"/>
        <v>112</v>
      </c>
      <c r="K19" s="43">
        <v>0</v>
      </c>
      <c r="L19" s="47">
        <v>1</v>
      </c>
      <c r="M19" s="46">
        <f t="shared" si="7"/>
        <v>1</v>
      </c>
      <c r="N19" s="43">
        <v>37</v>
      </c>
      <c r="O19" s="48">
        <v>27</v>
      </c>
      <c r="P19" s="46">
        <f t="shared" si="0"/>
        <v>64</v>
      </c>
      <c r="Q19" s="43">
        <v>0</v>
      </c>
      <c r="R19" s="47">
        <v>3</v>
      </c>
      <c r="S19" s="46">
        <f t="shared" si="1"/>
        <v>3</v>
      </c>
      <c r="T19" s="49">
        <v>3</v>
      </c>
      <c r="U19" s="50">
        <v>3</v>
      </c>
      <c r="V19" s="51">
        <f t="shared" si="2"/>
        <v>6</v>
      </c>
      <c r="W19" s="43">
        <v>6</v>
      </c>
      <c r="X19" s="47">
        <v>0</v>
      </c>
      <c r="Y19" s="46">
        <f t="shared" si="3"/>
        <v>6</v>
      </c>
      <c r="Z19" s="43">
        <v>32</v>
      </c>
      <c r="AA19" s="47">
        <v>4</v>
      </c>
      <c r="AB19" s="46">
        <f t="shared" si="4"/>
        <v>36</v>
      </c>
      <c r="AC19" s="54">
        <v>1</v>
      </c>
      <c r="AD19" s="52"/>
      <c r="AE19" s="53" t="s">
        <v>35</v>
      </c>
      <c r="AG19" s="41">
        <f t="shared" si="8"/>
        <v>121</v>
      </c>
      <c r="AH19" s="41">
        <f t="shared" si="9"/>
        <v>108</v>
      </c>
      <c r="AI19" s="41">
        <f t="shared" si="10"/>
        <v>229</v>
      </c>
      <c r="AJ19" s="26" t="s">
        <v>36</v>
      </c>
      <c r="AK19" s="41">
        <f>AG16+AG17+AG18+AG19</f>
        <v>2108</v>
      </c>
      <c r="AL19" s="41">
        <f>AH16+AH17+AH18+AH19</f>
        <v>1117</v>
      </c>
      <c r="AM19" s="41">
        <f>AK19+AL19</f>
        <v>3225</v>
      </c>
    </row>
    <row r="20" spans="1:39" x14ac:dyDescent="0.15">
      <c r="A20" s="42" t="s">
        <v>37</v>
      </c>
      <c r="B20" s="43">
        <v>30</v>
      </c>
      <c r="C20" s="44">
        <v>12</v>
      </c>
      <c r="D20" s="45">
        <v>15</v>
      </c>
      <c r="E20" s="44">
        <v>4</v>
      </c>
      <c r="F20" s="44">
        <v>0</v>
      </c>
      <c r="G20" s="44">
        <v>0</v>
      </c>
      <c r="H20" s="44">
        <f t="shared" si="5"/>
        <v>45</v>
      </c>
      <c r="I20" s="32">
        <f t="shared" si="11"/>
        <v>16</v>
      </c>
      <c r="J20" s="46">
        <f t="shared" si="6"/>
        <v>61</v>
      </c>
      <c r="K20" s="43">
        <v>115</v>
      </c>
      <c r="L20" s="47">
        <v>7</v>
      </c>
      <c r="M20" s="46">
        <f t="shared" si="7"/>
        <v>122</v>
      </c>
      <c r="N20" s="43">
        <v>214</v>
      </c>
      <c r="O20" s="48">
        <v>85</v>
      </c>
      <c r="P20" s="46">
        <f t="shared" si="0"/>
        <v>299</v>
      </c>
      <c r="Q20" s="43">
        <v>5</v>
      </c>
      <c r="R20" s="47">
        <v>0</v>
      </c>
      <c r="S20" s="46">
        <f t="shared" si="1"/>
        <v>5</v>
      </c>
      <c r="T20" s="49">
        <v>218</v>
      </c>
      <c r="U20" s="50">
        <v>13</v>
      </c>
      <c r="V20" s="51">
        <f t="shared" si="2"/>
        <v>231</v>
      </c>
      <c r="W20" s="43">
        <v>1</v>
      </c>
      <c r="X20" s="47">
        <v>0</v>
      </c>
      <c r="Y20" s="46">
        <f t="shared" si="3"/>
        <v>1</v>
      </c>
      <c r="Z20" s="43">
        <v>135</v>
      </c>
      <c r="AA20" s="47">
        <v>3</v>
      </c>
      <c r="AB20" s="46">
        <f t="shared" si="4"/>
        <v>138</v>
      </c>
      <c r="AC20" s="54">
        <v>290</v>
      </c>
      <c r="AD20" s="52"/>
      <c r="AE20" s="53" t="s">
        <v>37</v>
      </c>
      <c r="AG20" s="41">
        <f t="shared" si="8"/>
        <v>1023</v>
      </c>
      <c r="AH20" s="41">
        <f t="shared" si="9"/>
        <v>124</v>
      </c>
      <c r="AI20" s="41">
        <f t="shared" si="10"/>
        <v>1147</v>
      </c>
    </row>
    <row r="21" spans="1:39" x14ac:dyDescent="0.15">
      <c r="A21" s="42" t="s">
        <v>38</v>
      </c>
      <c r="B21" s="43">
        <v>55</v>
      </c>
      <c r="C21" s="44">
        <v>45</v>
      </c>
      <c r="D21" s="45">
        <v>59</v>
      </c>
      <c r="E21" s="44">
        <v>18</v>
      </c>
      <c r="F21" s="44">
        <v>0</v>
      </c>
      <c r="G21" s="44">
        <v>0</v>
      </c>
      <c r="H21" s="44">
        <f t="shared" si="5"/>
        <v>114</v>
      </c>
      <c r="I21" s="32">
        <f t="shared" si="11"/>
        <v>63</v>
      </c>
      <c r="J21" s="46">
        <f t="shared" si="6"/>
        <v>177</v>
      </c>
      <c r="K21" s="43">
        <v>21</v>
      </c>
      <c r="L21" s="47">
        <v>1</v>
      </c>
      <c r="M21" s="46">
        <f t="shared" si="7"/>
        <v>22</v>
      </c>
      <c r="N21" s="43">
        <v>117</v>
      </c>
      <c r="O21" s="48">
        <v>174</v>
      </c>
      <c r="P21" s="46">
        <f t="shared" si="0"/>
        <v>291</v>
      </c>
      <c r="Q21" s="43">
        <v>0</v>
      </c>
      <c r="R21" s="47">
        <v>0</v>
      </c>
      <c r="S21" s="46">
        <f t="shared" si="1"/>
        <v>0</v>
      </c>
      <c r="T21" s="49">
        <v>2</v>
      </c>
      <c r="U21" s="50">
        <v>3</v>
      </c>
      <c r="V21" s="51">
        <f t="shared" si="2"/>
        <v>5</v>
      </c>
      <c r="W21" s="43">
        <v>1</v>
      </c>
      <c r="X21" s="47">
        <v>0</v>
      </c>
      <c r="Y21" s="46">
        <f t="shared" si="3"/>
        <v>1</v>
      </c>
      <c r="Z21" s="43">
        <v>24</v>
      </c>
      <c r="AA21" s="47">
        <v>0</v>
      </c>
      <c r="AB21" s="46">
        <f t="shared" si="4"/>
        <v>24</v>
      </c>
      <c r="AC21" s="54">
        <v>25</v>
      </c>
      <c r="AD21" s="52"/>
      <c r="AE21" s="53" t="s">
        <v>38</v>
      </c>
      <c r="AG21" s="41">
        <f t="shared" si="8"/>
        <v>304</v>
      </c>
      <c r="AH21" s="41">
        <f t="shared" si="9"/>
        <v>241</v>
      </c>
      <c r="AI21" s="41">
        <f t="shared" si="10"/>
        <v>545</v>
      </c>
    </row>
    <row r="22" spans="1:39" x14ac:dyDescent="0.15">
      <c r="A22" s="42" t="s">
        <v>39</v>
      </c>
      <c r="B22" s="43">
        <v>17</v>
      </c>
      <c r="C22" s="44">
        <v>47</v>
      </c>
      <c r="D22" s="45">
        <v>12</v>
      </c>
      <c r="E22" s="44">
        <v>41</v>
      </c>
      <c r="F22" s="44">
        <v>0</v>
      </c>
      <c r="G22" s="44">
        <v>0</v>
      </c>
      <c r="H22" s="44">
        <f t="shared" si="5"/>
        <v>29</v>
      </c>
      <c r="I22" s="32">
        <f t="shared" si="11"/>
        <v>88</v>
      </c>
      <c r="J22" s="46">
        <f t="shared" si="6"/>
        <v>117</v>
      </c>
      <c r="K22" s="43">
        <v>8</v>
      </c>
      <c r="L22" s="47">
        <v>3</v>
      </c>
      <c r="M22" s="46">
        <f t="shared" si="7"/>
        <v>11</v>
      </c>
      <c r="N22" s="43">
        <v>65</v>
      </c>
      <c r="O22" s="48">
        <v>128</v>
      </c>
      <c r="P22" s="46">
        <f t="shared" si="0"/>
        <v>193</v>
      </c>
      <c r="Q22" s="43">
        <v>0</v>
      </c>
      <c r="R22" s="47">
        <v>0</v>
      </c>
      <c r="S22" s="46">
        <f t="shared" si="1"/>
        <v>0</v>
      </c>
      <c r="T22" s="49">
        <v>1</v>
      </c>
      <c r="U22" s="50">
        <v>9</v>
      </c>
      <c r="V22" s="51">
        <f t="shared" si="2"/>
        <v>10</v>
      </c>
      <c r="W22" s="43">
        <v>0</v>
      </c>
      <c r="X22" s="47">
        <v>0</v>
      </c>
      <c r="Y22" s="46">
        <f t="shared" si="3"/>
        <v>0</v>
      </c>
      <c r="Z22" s="43">
        <v>3</v>
      </c>
      <c r="AA22" s="47">
        <v>2</v>
      </c>
      <c r="AB22" s="46">
        <f t="shared" si="4"/>
        <v>5</v>
      </c>
      <c r="AC22" s="54">
        <v>35</v>
      </c>
      <c r="AD22" s="54">
        <v>16</v>
      </c>
      <c r="AE22" s="53" t="s">
        <v>39</v>
      </c>
      <c r="AG22" s="41">
        <f t="shared" si="8"/>
        <v>157</v>
      </c>
      <c r="AH22" s="41">
        <f t="shared" si="9"/>
        <v>230</v>
      </c>
      <c r="AI22" s="41">
        <f t="shared" si="10"/>
        <v>387</v>
      </c>
    </row>
    <row r="23" spans="1:39" x14ac:dyDescent="0.15">
      <c r="A23" s="42" t="s">
        <v>40</v>
      </c>
      <c r="B23" s="43">
        <v>0</v>
      </c>
      <c r="C23" s="44">
        <v>2</v>
      </c>
      <c r="D23" s="45">
        <v>0</v>
      </c>
      <c r="E23" s="44">
        <v>2</v>
      </c>
      <c r="F23" s="44">
        <v>0</v>
      </c>
      <c r="G23" s="44">
        <v>0</v>
      </c>
      <c r="H23" s="44">
        <f t="shared" si="5"/>
        <v>0</v>
      </c>
      <c r="I23" s="32">
        <f t="shared" si="11"/>
        <v>4</v>
      </c>
      <c r="J23" s="46">
        <f t="shared" si="6"/>
        <v>4</v>
      </c>
      <c r="K23" s="43">
        <v>1</v>
      </c>
      <c r="L23" s="47">
        <v>0</v>
      </c>
      <c r="M23" s="46">
        <f t="shared" si="7"/>
        <v>1</v>
      </c>
      <c r="N23" s="43">
        <v>2</v>
      </c>
      <c r="O23" s="48">
        <v>6</v>
      </c>
      <c r="P23" s="46">
        <f t="shared" si="0"/>
        <v>8</v>
      </c>
      <c r="Q23" s="43">
        <v>0</v>
      </c>
      <c r="R23" s="47">
        <v>0</v>
      </c>
      <c r="S23" s="46">
        <f t="shared" si="1"/>
        <v>0</v>
      </c>
      <c r="T23" s="49">
        <v>0</v>
      </c>
      <c r="U23" s="50">
        <v>0</v>
      </c>
      <c r="V23" s="51">
        <f t="shared" si="2"/>
        <v>0</v>
      </c>
      <c r="W23" s="43">
        <v>0</v>
      </c>
      <c r="X23" s="47">
        <v>0</v>
      </c>
      <c r="Y23" s="46">
        <f t="shared" si="3"/>
        <v>0</v>
      </c>
      <c r="Z23" s="43">
        <v>0</v>
      </c>
      <c r="AA23" s="47">
        <v>0</v>
      </c>
      <c r="AB23" s="46">
        <f t="shared" si="4"/>
        <v>0</v>
      </c>
      <c r="AC23" s="54">
        <v>0</v>
      </c>
      <c r="AD23" s="52"/>
      <c r="AE23" s="53" t="s">
        <v>40</v>
      </c>
      <c r="AG23" s="41">
        <f t="shared" si="8"/>
        <v>3</v>
      </c>
      <c r="AH23" s="41">
        <f t="shared" si="9"/>
        <v>10</v>
      </c>
      <c r="AI23" s="41">
        <f t="shared" si="10"/>
        <v>13</v>
      </c>
    </row>
    <row r="24" spans="1:39" x14ac:dyDescent="0.15">
      <c r="A24" s="42" t="s">
        <v>41</v>
      </c>
      <c r="B24" s="43">
        <v>1</v>
      </c>
      <c r="C24" s="44">
        <v>0</v>
      </c>
      <c r="D24" s="45">
        <v>4</v>
      </c>
      <c r="E24" s="44">
        <v>1</v>
      </c>
      <c r="F24" s="44">
        <v>0</v>
      </c>
      <c r="G24" s="44">
        <v>0</v>
      </c>
      <c r="H24" s="44">
        <f t="shared" si="5"/>
        <v>5</v>
      </c>
      <c r="I24" s="32">
        <f t="shared" si="11"/>
        <v>1</v>
      </c>
      <c r="J24" s="46">
        <f t="shared" si="6"/>
        <v>6</v>
      </c>
      <c r="K24" s="43">
        <v>6</v>
      </c>
      <c r="L24" s="47">
        <v>0</v>
      </c>
      <c r="M24" s="46">
        <f t="shared" si="7"/>
        <v>6</v>
      </c>
      <c r="N24" s="43">
        <v>30</v>
      </c>
      <c r="O24" s="48">
        <v>30</v>
      </c>
      <c r="P24" s="46">
        <f t="shared" si="0"/>
        <v>60</v>
      </c>
      <c r="Q24" s="43">
        <v>0</v>
      </c>
      <c r="R24" s="47">
        <v>0</v>
      </c>
      <c r="S24" s="46">
        <f t="shared" si="1"/>
        <v>0</v>
      </c>
      <c r="T24" s="49">
        <v>0</v>
      </c>
      <c r="U24" s="50">
        <v>3</v>
      </c>
      <c r="V24" s="51">
        <f t="shared" si="2"/>
        <v>3</v>
      </c>
      <c r="W24" s="43">
        <v>0</v>
      </c>
      <c r="X24" s="47">
        <v>1</v>
      </c>
      <c r="Y24" s="46">
        <f t="shared" si="3"/>
        <v>1</v>
      </c>
      <c r="Z24" s="43">
        <v>7</v>
      </c>
      <c r="AA24" s="47">
        <v>3</v>
      </c>
      <c r="AB24" s="46">
        <f t="shared" si="4"/>
        <v>10</v>
      </c>
      <c r="AC24" s="54">
        <v>1</v>
      </c>
      <c r="AD24" s="52"/>
      <c r="AE24" s="53" t="s">
        <v>41</v>
      </c>
      <c r="AG24" s="41">
        <f t="shared" si="8"/>
        <v>49</v>
      </c>
      <c r="AH24" s="41">
        <f t="shared" si="9"/>
        <v>38</v>
      </c>
      <c r="AI24" s="41">
        <f t="shared" si="10"/>
        <v>87</v>
      </c>
    </row>
    <row r="25" spans="1:39" x14ac:dyDescent="0.15">
      <c r="A25" s="42" t="s">
        <v>42</v>
      </c>
      <c r="B25" s="43">
        <v>43</v>
      </c>
      <c r="C25" s="44">
        <v>40</v>
      </c>
      <c r="D25" s="45">
        <v>26</v>
      </c>
      <c r="E25" s="44">
        <v>13</v>
      </c>
      <c r="F25" s="44">
        <v>0</v>
      </c>
      <c r="G25" s="44">
        <v>1</v>
      </c>
      <c r="H25" s="44">
        <f t="shared" si="5"/>
        <v>69</v>
      </c>
      <c r="I25" s="32">
        <f t="shared" si="11"/>
        <v>54</v>
      </c>
      <c r="J25" s="46">
        <f t="shared" si="6"/>
        <v>123</v>
      </c>
      <c r="K25" s="43">
        <v>8</v>
      </c>
      <c r="L25" s="47">
        <v>0</v>
      </c>
      <c r="M25" s="46">
        <f t="shared" si="7"/>
        <v>8</v>
      </c>
      <c r="N25" s="43">
        <v>218</v>
      </c>
      <c r="O25" s="48">
        <v>171</v>
      </c>
      <c r="P25" s="46">
        <f t="shared" si="0"/>
        <v>389</v>
      </c>
      <c r="Q25" s="43">
        <v>0</v>
      </c>
      <c r="R25" s="47">
        <v>2</v>
      </c>
      <c r="S25" s="46">
        <f t="shared" si="1"/>
        <v>2</v>
      </c>
      <c r="T25" s="49">
        <v>89</v>
      </c>
      <c r="U25" s="50">
        <v>11</v>
      </c>
      <c r="V25" s="51">
        <f t="shared" si="2"/>
        <v>100</v>
      </c>
      <c r="W25" s="43">
        <v>0</v>
      </c>
      <c r="X25" s="47">
        <v>0</v>
      </c>
      <c r="Y25" s="46">
        <f t="shared" si="3"/>
        <v>0</v>
      </c>
      <c r="Z25" s="43">
        <v>24</v>
      </c>
      <c r="AA25" s="47">
        <v>3</v>
      </c>
      <c r="AB25" s="46">
        <f t="shared" si="4"/>
        <v>27</v>
      </c>
      <c r="AC25" s="54">
        <v>2</v>
      </c>
      <c r="AD25" s="52"/>
      <c r="AE25" s="53" t="s">
        <v>42</v>
      </c>
      <c r="AG25" s="41">
        <f t="shared" si="8"/>
        <v>410</v>
      </c>
      <c r="AH25" s="41">
        <f t="shared" si="9"/>
        <v>241</v>
      </c>
      <c r="AI25" s="41">
        <f t="shared" si="10"/>
        <v>651</v>
      </c>
      <c r="AJ25" s="26" t="s">
        <v>43</v>
      </c>
      <c r="AK25" s="41">
        <f>SUM(AG20:AG25)</f>
        <v>1946</v>
      </c>
      <c r="AL25" s="41">
        <f>SUM(AH20:AH25)</f>
        <v>884</v>
      </c>
      <c r="AM25" s="41">
        <f>AK25+AL25</f>
        <v>2830</v>
      </c>
    </row>
    <row r="26" spans="1:39" x14ac:dyDescent="0.15">
      <c r="A26" s="42" t="s">
        <v>44</v>
      </c>
      <c r="B26" s="43">
        <v>249</v>
      </c>
      <c r="C26" s="44">
        <v>184</v>
      </c>
      <c r="D26" s="45">
        <v>373</v>
      </c>
      <c r="E26" s="44">
        <v>220</v>
      </c>
      <c r="F26" s="44">
        <v>0</v>
      </c>
      <c r="G26" s="44">
        <v>0</v>
      </c>
      <c r="H26" s="44">
        <f t="shared" si="5"/>
        <v>622</v>
      </c>
      <c r="I26" s="32">
        <f t="shared" si="11"/>
        <v>404</v>
      </c>
      <c r="J26" s="46">
        <f t="shared" si="6"/>
        <v>1026</v>
      </c>
      <c r="K26" s="55">
        <v>43</v>
      </c>
      <c r="L26" s="47">
        <v>6</v>
      </c>
      <c r="M26" s="46">
        <f t="shared" si="7"/>
        <v>49</v>
      </c>
      <c r="N26" s="43">
        <v>382</v>
      </c>
      <c r="O26" s="48">
        <v>182</v>
      </c>
      <c r="P26" s="46">
        <f t="shared" si="0"/>
        <v>564</v>
      </c>
      <c r="Q26" s="43">
        <v>0</v>
      </c>
      <c r="R26" s="47">
        <v>16</v>
      </c>
      <c r="S26" s="46">
        <f t="shared" si="1"/>
        <v>16</v>
      </c>
      <c r="T26" s="49">
        <v>110</v>
      </c>
      <c r="U26" s="50">
        <v>15</v>
      </c>
      <c r="V26" s="51">
        <f t="shared" si="2"/>
        <v>125</v>
      </c>
      <c r="W26" s="43">
        <v>0</v>
      </c>
      <c r="X26" s="47">
        <v>0</v>
      </c>
      <c r="Y26" s="46">
        <f t="shared" si="3"/>
        <v>0</v>
      </c>
      <c r="Z26" s="43">
        <v>137</v>
      </c>
      <c r="AA26" s="47">
        <v>1</v>
      </c>
      <c r="AB26" s="46">
        <f t="shared" si="4"/>
        <v>138</v>
      </c>
      <c r="AC26" s="54">
        <v>368</v>
      </c>
      <c r="AD26" s="54">
        <v>7</v>
      </c>
      <c r="AE26" s="53" t="s">
        <v>44</v>
      </c>
      <c r="AG26" s="41">
        <f t="shared" si="8"/>
        <v>1669</v>
      </c>
      <c r="AH26" s="41">
        <f t="shared" si="9"/>
        <v>624</v>
      </c>
      <c r="AI26" s="41">
        <f t="shared" si="10"/>
        <v>2293</v>
      </c>
    </row>
    <row r="27" spans="1:39" x14ac:dyDescent="0.15">
      <c r="A27" s="42" t="s">
        <v>45</v>
      </c>
      <c r="B27" s="43">
        <v>129</v>
      </c>
      <c r="C27" s="44">
        <v>131</v>
      </c>
      <c r="D27" s="45">
        <v>113</v>
      </c>
      <c r="E27" s="44">
        <v>162</v>
      </c>
      <c r="F27" s="44">
        <v>0</v>
      </c>
      <c r="G27" s="44">
        <v>0</v>
      </c>
      <c r="H27" s="44">
        <f t="shared" si="5"/>
        <v>242</v>
      </c>
      <c r="I27" s="32">
        <f t="shared" si="11"/>
        <v>293</v>
      </c>
      <c r="J27" s="46">
        <f t="shared" si="6"/>
        <v>535</v>
      </c>
      <c r="K27" s="43">
        <v>38</v>
      </c>
      <c r="L27" s="47">
        <v>0</v>
      </c>
      <c r="M27" s="46">
        <f t="shared" si="7"/>
        <v>38</v>
      </c>
      <c r="N27" s="43">
        <v>35</v>
      </c>
      <c r="O27" s="48">
        <v>86</v>
      </c>
      <c r="P27" s="46">
        <f t="shared" si="0"/>
        <v>121</v>
      </c>
      <c r="Q27" s="43">
        <v>0</v>
      </c>
      <c r="R27" s="47">
        <v>0</v>
      </c>
      <c r="S27" s="46">
        <f t="shared" si="1"/>
        <v>0</v>
      </c>
      <c r="T27" s="49">
        <v>3</v>
      </c>
      <c r="U27" s="50">
        <v>4</v>
      </c>
      <c r="V27" s="51">
        <f t="shared" si="2"/>
        <v>7</v>
      </c>
      <c r="W27" s="43">
        <v>0</v>
      </c>
      <c r="X27" s="47">
        <v>0</v>
      </c>
      <c r="Y27" s="46">
        <f t="shared" si="3"/>
        <v>0</v>
      </c>
      <c r="Z27" s="43">
        <v>22</v>
      </c>
      <c r="AA27" s="47">
        <v>1</v>
      </c>
      <c r="AB27" s="46">
        <f t="shared" si="4"/>
        <v>23</v>
      </c>
      <c r="AC27" s="54">
        <v>33</v>
      </c>
      <c r="AD27" s="54">
        <v>11</v>
      </c>
      <c r="AE27" s="53" t="s">
        <v>45</v>
      </c>
      <c r="AG27" s="41">
        <f t="shared" si="8"/>
        <v>384</v>
      </c>
      <c r="AH27" s="41">
        <f t="shared" si="9"/>
        <v>384</v>
      </c>
      <c r="AI27" s="41">
        <f t="shared" si="10"/>
        <v>768</v>
      </c>
    </row>
    <row r="28" spans="1:39" x14ac:dyDescent="0.15">
      <c r="A28" s="42" t="s">
        <v>46</v>
      </c>
      <c r="B28" s="43">
        <v>10</v>
      </c>
      <c r="C28" s="44">
        <v>45</v>
      </c>
      <c r="D28" s="45">
        <v>12</v>
      </c>
      <c r="E28" s="44">
        <v>50</v>
      </c>
      <c r="F28" s="44">
        <v>0</v>
      </c>
      <c r="G28" s="44">
        <v>0</v>
      </c>
      <c r="H28" s="44">
        <f t="shared" si="5"/>
        <v>22</v>
      </c>
      <c r="I28" s="32">
        <f t="shared" si="11"/>
        <v>95</v>
      </c>
      <c r="J28" s="46">
        <f t="shared" si="6"/>
        <v>117</v>
      </c>
      <c r="K28" s="43">
        <v>0</v>
      </c>
      <c r="L28" s="47">
        <v>0</v>
      </c>
      <c r="M28" s="46">
        <f t="shared" si="7"/>
        <v>0</v>
      </c>
      <c r="N28" s="43">
        <v>27</v>
      </c>
      <c r="O28" s="48">
        <v>21</v>
      </c>
      <c r="P28" s="46">
        <f t="shared" si="0"/>
        <v>48</v>
      </c>
      <c r="Q28" s="43">
        <v>0</v>
      </c>
      <c r="R28" s="47">
        <v>0</v>
      </c>
      <c r="S28" s="46">
        <f t="shared" si="1"/>
        <v>0</v>
      </c>
      <c r="T28" s="49">
        <v>0</v>
      </c>
      <c r="U28" s="50">
        <v>0</v>
      </c>
      <c r="V28" s="51">
        <f t="shared" si="2"/>
        <v>0</v>
      </c>
      <c r="W28" s="43">
        <v>0</v>
      </c>
      <c r="X28" s="47">
        <v>0</v>
      </c>
      <c r="Y28" s="46">
        <f t="shared" si="3"/>
        <v>0</v>
      </c>
      <c r="Z28" s="43">
        <v>2</v>
      </c>
      <c r="AA28" s="47">
        <v>0</v>
      </c>
      <c r="AB28" s="46">
        <f t="shared" si="4"/>
        <v>2</v>
      </c>
      <c r="AC28" s="54">
        <v>34</v>
      </c>
      <c r="AD28" s="54">
        <v>1</v>
      </c>
      <c r="AE28" s="53" t="s">
        <v>46</v>
      </c>
      <c r="AG28" s="41">
        <f t="shared" si="8"/>
        <v>86</v>
      </c>
      <c r="AH28" s="41">
        <f t="shared" si="9"/>
        <v>116</v>
      </c>
      <c r="AI28" s="41">
        <f t="shared" si="10"/>
        <v>202</v>
      </c>
    </row>
    <row r="29" spans="1:39" x14ac:dyDescent="0.15">
      <c r="A29" s="42" t="s">
        <v>47</v>
      </c>
      <c r="B29" s="43">
        <v>48</v>
      </c>
      <c r="C29" s="44">
        <v>28</v>
      </c>
      <c r="D29" s="45">
        <v>76</v>
      </c>
      <c r="E29" s="44">
        <v>31</v>
      </c>
      <c r="F29" s="44">
        <v>0</v>
      </c>
      <c r="G29" s="44">
        <v>0</v>
      </c>
      <c r="H29" s="44">
        <f t="shared" si="5"/>
        <v>124</v>
      </c>
      <c r="I29" s="32">
        <f t="shared" si="11"/>
        <v>59</v>
      </c>
      <c r="J29" s="46">
        <f t="shared" si="6"/>
        <v>183</v>
      </c>
      <c r="K29" s="43">
        <v>6</v>
      </c>
      <c r="L29" s="47">
        <v>0</v>
      </c>
      <c r="M29" s="46">
        <f t="shared" si="7"/>
        <v>6</v>
      </c>
      <c r="N29" s="43">
        <v>17</v>
      </c>
      <c r="O29" s="48">
        <v>77</v>
      </c>
      <c r="P29" s="46">
        <f t="shared" si="0"/>
        <v>94</v>
      </c>
      <c r="Q29" s="43">
        <v>0</v>
      </c>
      <c r="R29" s="47">
        <v>0</v>
      </c>
      <c r="S29" s="46">
        <f t="shared" si="1"/>
        <v>0</v>
      </c>
      <c r="T29" s="49">
        <v>0</v>
      </c>
      <c r="U29" s="50">
        <v>0</v>
      </c>
      <c r="V29" s="51">
        <f t="shared" si="2"/>
        <v>0</v>
      </c>
      <c r="W29" s="43">
        <v>0</v>
      </c>
      <c r="X29" s="47">
        <v>0</v>
      </c>
      <c r="Y29" s="46">
        <f t="shared" si="3"/>
        <v>0</v>
      </c>
      <c r="Z29" s="43">
        <v>6</v>
      </c>
      <c r="AA29" s="47">
        <v>0</v>
      </c>
      <c r="AB29" s="46">
        <f t="shared" si="4"/>
        <v>6</v>
      </c>
      <c r="AC29" s="54">
        <v>1</v>
      </c>
      <c r="AD29" s="54">
        <v>2</v>
      </c>
      <c r="AE29" s="53" t="s">
        <v>47</v>
      </c>
      <c r="AG29" s="41">
        <f t="shared" si="8"/>
        <v>156</v>
      </c>
      <c r="AH29" s="41">
        <f t="shared" si="9"/>
        <v>136</v>
      </c>
      <c r="AI29" s="41">
        <f t="shared" si="10"/>
        <v>292</v>
      </c>
    </row>
    <row r="30" spans="1:39" x14ac:dyDescent="0.15">
      <c r="A30" s="42" t="s">
        <v>48</v>
      </c>
      <c r="B30" s="43">
        <v>78</v>
      </c>
      <c r="C30" s="44">
        <v>134</v>
      </c>
      <c r="D30" s="45">
        <v>56</v>
      </c>
      <c r="E30" s="44">
        <v>77</v>
      </c>
      <c r="F30" s="44">
        <v>0</v>
      </c>
      <c r="G30" s="44">
        <v>0</v>
      </c>
      <c r="H30" s="44">
        <f t="shared" si="5"/>
        <v>134</v>
      </c>
      <c r="I30" s="32">
        <f t="shared" si="11"/>
        <v>211</v>
      </c>
      <c r="J30" s="46">
        <f t="shared" si="6"/>
        <v>345</v>
      </c>
      <c r="K30" s="55">
        <v>29</v>
      </c>
      <c r="L30" s="47">
        <v>4</v>
      </c>
      <c r="M30" s="46">
        <f t="shared" si="7"/>
        <v>33</v>
      </c>
      <c r="N30" s="43">
        <v>315</v>
      </c>
      <c r="O30" s="48">
        <v>299</v>
      </c>
      <c r="P30" s="46">
        <f t="shared" si="0"/>
        <v>614</v>
      </c>
      <c r="Q30" s="43">
        <v>0</v>
      </c>
      <c r="R30" s="47">
        <v>0</v>
      </c>
      <c r="S30" s="46">
        <f t="shared" si="1"/>
        <v>0</v>
      </c>
      <c r="T30" s="49">
        <v>81</v>
      </c>
      <c r="U30" s="50">
        <v>5</v>
      </c>
      <c r="V30" s="51">
        <f t="shared" si="2"/>
        <v>86</v>
      </c>
      <c r="W30" s="43">
        <v>0</v>
      </c>
      <c r="X30" s="47">
        <v>0</v>
      </c>
      <c r="Y30" s="46">
        <f t="shared" si="3"/>
        <v>0</v>
      </c>
      <c r="Z30" s="43">
        <v>254</v>
      </c>
      <c r="AA30" s="47">
        <v>6</v>
      </c>
      <c r="AB30" s="46">
        <f t="shared" si="4"/>
        <v>260</v>
      </c>
      <c r="AC30" s="54">
        <v>143</v>
      </c>
      <c r="AD30" s="52"/>
      <c r="AE30" s="53" t="s">
        <v>48</v>
      </c>
      <c r="AG30" s="41">
        <f t="shared" si="8"/>
        <v>956</v>
      </c>
      <c r="AH30" s="41">
        <f t="shared" si="9"/>
        <v>525</v>
      </c>
      <c r="AI30" s="41">
        <f t="shared" si="10"/>
        <v>1481</v>
      </c>
      <c r="AJ30" s="26" t="s">
        <v>49</v>
      </c>
      <c r="AK30" s="41">
        <f>SUM(AG26:AG30)</f>
        <v>3251</v>
      </c>
      <c r="AL30" s="41">
        <f>SUM(AH26:AH30)</f>
        <v>1785</v>
      </c>
      <c r="AM30" s="41">
        <f>AK30+AL30</f>
        <v>5036</v>
      </c>
    </row>
    <row r="31" spans="1:39" x14ac:dyDescent="0.15">
      <c r="A31" s="42" t="s">
        <v>50</v>
      </c>
      <c r="B31" s="43">
        <v>0</v>
      </c>
      <c r="C31" s="44">
        <v>0</v>
      </c>
      <c r="D31" s="45">
        <v>0</v>
      </c>
      <c r="E31" s="44">
        <v>0</v>
      </c>
      <c r="F31" s="44">
        <v>0</v>
      </c>
      <c r="G31" s="44">
        <v>0</v>
      </c>
      <c r="H31" s="44">
        <f t="shared" si="5"/>
        <v>0</v>
      </c>
      <c r="I31" s="32">
        <f t="shared" si="11"/>
        <v>0</v>
      </c>
      <c r="J31" s="46">
        <f t="shared" si="6"/>
        <v>0</v>
      </c>
      <c r="K31" s="43">
        <v>0</v>
      </c>
      <c r="L31" s="47">
        <v>0</v>
      </c>
      <c r="M31" s="46">
        <f t="shared" si="7"/>
        <v>0</v>
      </c>
      <c r="N31" s="43">
        <v>406</v>
      </c>
      <c r="O31" s="48">
        <v>23</v>
      </c>
      <c r="P31" s="46">
        <f t="shared" si="0"/>
        <v>429</v>
      </c>
      <c r="Q31" s="43">
        <v>0</v>
      </c>
      <c r="R31" s="47">
        <v>7</v>
      </c>
      <c r="S31" s="46">
        <f t="shared" si="1"/>
        <v>7</v>
      </c>
      <c r="T31" s="49">
        <v>64</v>
      </c>
      <c r="U31" s="50">
        <v>10</v>
      </c>
      <c r="V31" s="51">
        <f t="shared" si="2"/>
        <v>74</v>
      </c>
      <c r="W31" s="43">
        <v>37</v>
      </c>
      <c r="X31" s="47">
        <v>2</v>
      </c>
      <c r="Y31" s="46">
        <f t="shared" si="3"/>
        <v>39</v>
      </c>
      <c r="Z31" s="43">
        <v>55</v>
      </c>
      <c r="AA31" s="47">
        <v>0</v>
      </c>
      <c r="AB31" s="46">
        <f t="shared" si="4"/>
        <v>55</v>
      </c>
      <c r="AC31" s="54">
        <v>0</v>
      </c>
      <c r="AD31" s="52"/>
      <c r="AE31" s="53" t="s">
        <v>50</v>
      </c>
      <c r="AG31" s="41">
        <f t="shared" si="8"/>
        <v>562</v>
      </c>
      <c r="AH31" s="41">
        <f t="shared" si="9"/>
        <v>42</v>
      </c>
      <c r="AI31" s="41">
        <f t="shared" si="10"/>
        <v>604</v>
      </c>
    </row>
    <row r="32" spans="1:39" x14ac:dyDescent="0.15">
      <c r="A32" s="42" t="s">
        <v>51</v>
      </c>
      <c r="B32" s="43">
        <v>0</v>
      </c>
      <c r="C32" s="44">
        <v>0</v>
      </c>
      <c r="D32" s="45">
        <v>0</v>
      </c>
      <c r="E32" s="44">
        <v>0</v>
      </c>
      <c r="F32" s="44">
        <v>0</v>
      </c>
      <c r="G32" s="44">
        <v>0</v>
      </c>
      <c r="H32" s="44">
        <f t="shared" si="5"/>
        <v>0</v>
      </c>
      <c r="I32" s="32">
        <f t="shared" si="11"/>
        <v>0</v>
      </c>
      <c r="J32" s="46">
        <f t="shared" si="6"/>
        <v>0</v>
      </c>
      <c r="K32" s="43">
        <v>0</v>
      </c>
      <c r="L32" s="47">
        <v>0</v>
      </c>
      <c r="M32" s="46">
        <f t="shared" si="7"/>
        <v>0</v>
      </c>
      <c r="N32" s="43">
        <v>0</v>
      </c>
      <c r="O32" s="48">
        <v>0</v>
      </c>
      <c r="P32" s="46">
        <f t="shared" si="0"/>
        <v>0</v>
      </c>
      <c r="Q32" s="43">
        <v>0</v>
      </c>
      <c r="R32" s="47">
        <v>9</v>
      </c>
      <c r="S32" s="46">
        <f t="shared" si="1"/>
        <v>9</v>
      </c>
      <c r="T32" s="49">
        <v>5</v>
      </c>
      <c r="U32" s="50">
        <v>4</v>
      </c>
      <c r="V32" s="51">
        <f t="shared" si="2"/>
        <v>9</v>
      </c>
      <c r="W32" s="43">
        <v>1</v>
      </c>
      <c r="X32" s="47">
        <v>0</v>
      </c>
      <c r="Y32" s="46">
        <f t="shared" si="3"/>
        <v>1</v>
      </c>
      <c r="Z32" s="43">
        <v>16</v>
      </c>
      <c r="AA32" s="47">
        <v>0</v>
      </c>
      <c r="AB32" s="46">
        <f t="shared" si="4"/>
        <v>16</v>
      </c>
      <c r="AC32" s="54">
        <v>0</v>
      </c>
      <c r="AD32" s="52"/>
      <c r="AE32" s="53" t="s">
        <v>51</v>
      </c>
      <c r="AG32" s="41">
        <f t="shared" si="8"/>
        <v>22</v>
      </c>
      <c r="AH32" s="41">
        <f t="shared" si="9"/>
        <v>13</v>
      </c>
      <c r="AI32" s="41">
        <f t="shared" si="10"/>
        <v>35</v>
      </c>
    </row>
    <row r="33" spans="1:39" x14ac:dyDescent="0.15">
      <c r="A33" s="42" t="s">
        <v>52</v>
      </c>
      <c r="B33" s="43">
        <v>0</v>
      </c>
      <c r="C33" s="44">
        <v>0</v>
      </c>
      <c r="D33" s="45">
        <v>0</v>
      </c>
      <c r="E33" s="44">
        <v>0</v>
      </c>
      <c r="F33" s="44">
        <v>0</v>
      </c>
      <c r="G33" s="44">
        <v>0</v>
      </c>
      <c r="H33" s="44">
        <f t="shared" si="5"/>
        <v>0</v>
      </c>
      <c r="I33" s="32">
        <f t="shared" si="11"/>
        <v>0</v>
      </c>
      <c r="J33" s="46">
        <f t="shared" si="6"/>
        <v>0</v>
      </c>
      <c r="K33" s="43">
        <v>0</v>
      </c>
      <c r="L33" s="47">
        <v>0</v>
      </c>
      <c r="M33" s="46">
        <f t="shared" si="7"/>
        <v>0</v>
      </c>
      <c r="N33" s="43">
        <v>0</v>
      </c>
      <c r="O33" s="48">
        <v>0</v>
      </c>
      <c r="P33" s="46">
        <f t="shared" si="0"/>
        <v>0</v>
      </c>
      <c r="Q33" s="43">
        <v>0</v>
      </c>
      <c r="R33" s="47">
        <v>32</v>
      </c>
      <c r="S33" s="46">
        <f t="shared" si="1"/>
        <v>32</v>
      </c>
      <c r="T33" s="49">
        <v>30</v>
      </c>
      <c r="U33" s="50">
        <v>4</v>
      </c>
      <c r="V33" s="51">
        <f t="shared" si="2"/>
        <v>34</v>
      </c>
      <c r="W33" s="43">
        <v>1</v>
      </c>
      <c r="X33" s="47">
        <v>0</v>
      </c>
      <c r="Y33" s="46">
        <f t="shared" si="3"/>
        <v>1</v>
      </c>
      <c r="Z33" s="43">
        <v>20</v>
      </c>
      <c r="AA33" s="47">
        <v>0</v>
      </c>
      <c r="AB33" s="46">
        <f t="shared" si="4"/>
        <v>20</v>
      </c>
      <c r="AC33" s="54">
        <v>0</v>
      </c>
      <c r="AD33" s="52"/>
      <c r="AE33" s="53" t="s">
        <v>52</v>
      </c>
      <c r="AG33" s="41">
        <f t="shared" si="8"/>
        <v>51</v>
      </c>
      <c r="AH33" s="41">
        <f t="shared" si="9"/>
        <v>36</v>
      </c>
      <c r="AI33" s="41">
        <f t="shared" si="10"/>
        <v>87</v>
      </c>
    </row>
    <row r="34" spans="1:39" x14ac:dyDescent="0.15">
      <c r="A34" s="42" t="s">
        <v>53</v>
      </c>
      <c r="B34" s="43">
        <v>0</v>
      </c>
      <c r="C34" s="44">
        <v>0</v>
      </c>
      <c r="D34" s="45">
        <v>0</v>
      </c>
      <c r="E34" s="44">
        <v>0</v>
      </c>
      <c r="F34" s="44">
        <v>0</v>
      </c>
      <c r="G34" s="44">
        <v>0</v>
      </c>
      <c r="H34" s="44">
        <f t="shared" si="5"/>
        <v>0</v>
      </c>
      <c r="I34" s="32">
        <f t="shared" si="11"/>
        <v>0</v>
      </c>
      <c r="J34" s="46">
        <f t="shared" si="6"/>
        <v>0</v>
      </c>
      <c r="K34" s="55">
        <v>0</v>
      </c>
      <c r="L34" s="47">
        <v>0</v>
      </c>
      <c r="M34" s="46">
        <f t="shared" si="7"/>
        <v>0</v>
      </c>
      <c r="N34" s="43">
        <v>0</v>
      </c>
      <c r="O34" s="48">
        <v>0</v>
      </c>
      <c r="P34" s="46">
        <f t="shared" si="0"/>
        <v>0</v>
      </c>
      <c r="Q34" s="43">
        <v>0</v>
      </c>
      <c r="R34" s="47">
        <v>5</v>
      </c>
      <c r="S34" s="46">
        <f t="shared" si="1"/>
        <v>5</v>
      </c>
      <c r="T34" s="49">
        <v>3</v>
      </c>
      <c r="U34" s="50">
        <v>1</v>
      </c>
      <c r="V34" s="51">
        <f t="shared" si="2"/>
        <v>4</v>
      </c>
      <c r="W34" s="43">
        <v>0</v>
      </c>
      <c r="X34" s="47">
        <v>0</v>
      </c>
      <c r="Y34" s="46">
        <f t="shared" si="3"/>
        <v>0</v>
      </c>
      <c r="Z34" s="43">
        <v>5</v>
      </c>
      <c r="AA34" s="47">
        <v>0</v>
      </c>
      <c r="AB34" s="46">
        <f t="shared" si="4"/>
        <v>5</v>
      </c>
      <c r="AC34" s="54">
        <v>0</v>
      </c>
      <c r="AD34" s="52"/>
      <c r="AE34" s="53" t="s">
        <v>53</v>
      </c>
      <c r="AG34" s="41">
        <f t="shared" si="8"/>
        <v>8</v>
      </c>
      <c r="AH34" s="41">
        <f t="shared" si="9"/>
        <v>6</v>
      </c>
      <c r="AI34" s="41">
        <f t="shared" si="10"/>
        <v>14</v>
      </c>
    </row>
    <row r="35" spans="1:39" x14ac:dyDescent="0.15">
      <c r="A35" s="42" t="s">
        <v>54</v>
      </c>
      <c r="B35" s="43">
        <v>0</v>
      </c>
      <c r="C35" s="44">
        <v>0</v>
      </c>
      <c r="D35" s="45">
        <v>0</v>
      </c>
      <c r="E35" s="44">
        <v>0</v>
      </c>
      <c r="F35" s="44">
        <v>0</v>
      </c>
      <c r="G35" s="44">
        <v>0</v>
      </c>
      <c r="H35" s="44">
        <f t="shared" si="5"/>
        <v>0</v>
      </c>
      <c r="I35" s="32">
        <f t="shared" si="11"/>
        <v>0</v>
      </c>
      <c r="J35" s="46">
        <f t="shared" si="6"/>
        <v>0</v>
      </c>
      <c r="K35" s="43">
        <v>0</v>
      </c>
      <c r="L35" s="47">
        <v>0</v>
      </c>
      <c r="M35" s="46">
        <f t="shared" si="7"/>
        <v>0</v>
      </c>
      <c r="N35" s="43">
        <v>0</v>
      </c>
      <c r="O35" s="48">
        <v>0</v>
      </c>
      <c r="P35" s="46">
        <f t="shared" si="0"/>
        <v>0</v>
      </c>
      <c r="Q35" s="43">
        <v>0</v>
      </c>
      <c r="R35" s="47">
        <v>0</v>
      </c>
      <c r="S35" s="46">
        <f t="shared" si="1"/>
        <v>0</v>
      </c>
      <c r="T35" s="49">
        <v>6</v>
      </c>
      <c r="U35" s="50">
        <v>0</v>
      </c>
      <c r="V35" s="51">
        <f t="shared" si="2"/>
        <v>6</v>
      </c>
      <c r="W35" s="43">
        <v>0</v>
      </c>
      <c r="X35" s="47">
        <v>0</v>
      </c>
      <c r="Y35" s="46">
        <f t="shared" si="3"/>
        <v>0</v>
      </c>
      <c r="Z35" s="43">
        <v>2</v>
      </c>
      <c r="AA35" s="47">
        <v>0</v>
      </c>
      <c r="AB35" s="46">
        <f t="shared" si="4"/>
        <v>2</v>
      </c>
      <c r="AC35" s="54">
        <v>0</v>
      </c>
      <c r="AD35" s="52"/>
      <c r="AE35" s="53" t="s">
        <v>54</v>
      </c>
      <c r="AG35" s="41">
        <f t="shared" si="8"/>
        <v>8</v>
      </c>
      <c r="AH35" s="41">
        <f t="shared" si="9"/>
        <v>0</v>
      </c>
      <c r="AI35" s="41">
        <f t="shared" si="10"/>
        <v>8</v>
      </c>
    </row>
    <row r="36" spans="1:39" x14ac:dyDescent="0.15">
      <c r="A36" s="42" t="s">
        <v>55</v>
      </c>
      <c r="B36" s="43">
        <v>1</v>
      </c>
      <c r="C36" s="44">
        <v>0</v>
      </c>
      <c r="D36" s="45">
        <v>0</v>
      </c>
      <c r="E36" s="44">
        <v>0</v>
      </c>
      <c r="F36" s="44">
        <v>0</v>
      </c>
      <c r="G36" s="44">
        <v>0</v>
      </c>
      <c r="H36" s="44">
        <f t="shared" si="5"/>
        <v>1</v>
      </c>
      <c r="I36" s="32">
        <f t="shared" si="11"/>
        <v>0</v>
      </c>
      <c r="J36" s="46">
        <f t="shared" si="6"/>
        <v>1</v>
      </c>
      <c r="K36" s="43">
        <v>0</v>
      </c>
      <c r="L36" s="47">
        <v>0</v>
      </c>
      <c r="M36" s="46">
        <f t="shared" si="7"/>
        <v>0</v>
      </c>
      <c r="N36" s="43">
        <v>0</v>
      </c>
      <c r="O36" s="48">
        <v>0</v>
      </c>
      <c r="P36" s="46">
        <f t="shared" si="0"/>
        <v>0</v>
      </c>
      <c r="Q36" s="43">
        <v>0</v>
      </c>
      <c r="R36" s="47">
        <v>8</v>
      </c>
      <c r="S36" s="46">
        <f t="shared" si="1"/>
        <v>8</v>
      </c>
      <c r="T36" s="49">
        <v>1</v>
      </c>
      <c r="U36" s="50">
        <v>0</v>
      </c>
      <c r="V36" s="51">
        <f t="shared" si="2"/>
        <v>1</v>
      </c>
      <c r="W36" s="43">
        <v>1</v>
      </c>
      <c r="X36" s="47">
        <v>0</v>
      </c>
      <c r="Y36" s="46">
        <f t="shared" si="3"/>
        <v>1</v>
      </c>
      <c r="Z36" s="43">
        <v>10</v>
      </c>
      <c r="AA36" s="47">
        <v>0</v>
      </c>
      <c r="AB36" s="46">
        <f t="shared" si="4"/>
        <v>10</v>
      </c>
      <c r="AC36" s="54">
        <v>0</v>
      </c>
      <c r="AD36" s="52"/>
      <c r="AE36" s="53" t="s">
        <v>55</v>
      </c>
      <c r="AG36" s="41">
        <f t="shared" si="8"/>
        <v>13</v>
      </c>
      <c r="AH36" s="41">
        <f t="shared" si="9"/>
        <v>8</v>
      </c>
      <c r="AI36" s="41">
        <f t="shared" si="10"/>
        <v>21</v>
      </c>
    </row>
    <row r="37" spans="1:39" x14ac:dyDescent="0.15">
      <c r="A37" s="42" t="s">
        <v>56</v>
      </c>
      <c r="B37" s="43">
        <v>0</v>
      </c>
      <c r="C37" s="44">
        <v>0</v>
      </c>
      <c r="D37" s="45">
        <v>0</v>
      </c>
      <c r="E37" s="44">
        <v>0</v>
      </c>
      <c r="F37" s="44">
        <v>0</v>
      </c>
      <c r="G37" s="44">
        <v>0</v>
      </c>
      <c r="H37" s="44">
        <f t="shared" si="5"/>
        <v>0</v>
      </c>
      <c r="I37" s="32">
        <f t="shared" si="11"/>
        <v>0</v>
      </c>
      <c r="J37" s="46">
        <f t="shared" si="6"/>
        <v>0</v>
      </c>
      <c r="K37" s="43">
        <v>0</v>
      </c>
      <c r="L37" s="47">
        <v>0</v>
      </c>
      <c r="M37" s="46">
        <f t="shared" si="7"/>
        <v>0</v>
      </c>
      <c r="N37" s="43">
        <v>0</v>
      </c>
      <c r="O37" s="48">
        <v>0</v>
      </c>
      <c r="P37" s="46">
        <f t="shared" si="0"/>
        <v>0</v>
      </c>
      <c r="Q37" s="43">
        <v>0</v>
      </c>
      <c r="R37" s="47">
        <v>0</v>
      </c>
      <c r="S37" s="46">
        <f t="shared" si="1"/>
        <v>0</v>
      </c>
      <c r="T37" s="49">
        <v>37</v>
      </c>
      <c r="U37" s="50">
        <v>1</v>
      </c>
      <c r="V37" s="51">
        <f t="shared" si="2"/>
        <v>38</v>
      </c>
      <c r="W37" s="43">
        <v>2</v>
      </c>
      <c r="X37" s="47">
        <v>0</v>
      </c>
      <c r="Y37" s="46">
        <f t="shared" si="3"/>
        <v>2</v>
      </c>
      <c r="Z37" s="43">
        <v>7</v>
      </c>
      <c r="AA37" s="47">
        <v>0</v>
      </c>
      <c r="AB37" s="46">
        <f t="shared" si="4"/>
        <v>7</v>
      </c>
      <c r="AC37" s="54">
        <v>0</v>
      </c>
      <c r="AD37" s="52"/>
      <c r="AE37" s="53" t="s">
        <v>56</v>
      </c>
      <c r="AG37" s="41">
        <f t="shared" si="8"/>
        <v>46</v>
      </c>
      <c r="AH37" s="41">
        <f t="shared" si="9"/>
        <v>1</v>
      </c>
      <c r="AI37" s="41">
        <f t="shared" si="10"/>
        <v>47</v>
      </c>
    </row>
    <row r="38" spans="1:39" x14ac:dyDescent="0.15">
      <c r="A38" s="42" t="s">
        <v>57</v>
      </c>
      <c r="B38" s="43">
        <v>111</v>
      </c>
      <c r="C38" s="44">
        <v>159</v>
      </c>
      <c r="D38" s="45">
        <v>137</v>
      </c>
      <c r="E38" s="44">
        <v>173</v>
      </c>
      <c r="F38" s="44">
        <v>0</v>
      </c>
      <c r="G38" s="44">
        <v>0</v>
      </c>
      <c r="H38" s="44">
        <f t="shared" si="5"/>
        <v>248</v>
      </c>
      <c r="I38" s="32">
        <f t="shared" si="11"/>
        <v>332</v>
      </c>
      <c r="J38" s="46">
        <f t="shared" si="6"/>
        <v>580</v>
      </c>
      <c r="K38" s="43">
        <v>6</v>
      </c>
      <c r="L38" s="47">
        <v>0</v>
      </c>
      <c r="M38" s="46">
        <f t="shared" si="7"/>
        <v>6</v>
      </c>
      <c r="N38" s="43">
        <v>950</v>
      </c>
      <c r="O38" s="48">
        <v>213</v>
      </c>
      <c r="P38" s="46">
        <f t="shared" si="0"/>
        <v>1163</v>
      </c>
      <c r="Q38" s="43">
        <v>0</v>
      </c>
      <c r="R38" s="47">
        <v>2</v>
      </c>
      <c r="S38" s="46">
        <f t="shared" si="1"/>
        <v>2</v>
      </c>
      <c r="T38" s="49">
        <v>15</v>
      </c>
      <c r="U38" s="50">
        <v>1</v>
      </c>
      <c r="V38" s="51">
        <f t="shared" si="2"/>
        <v>16</v>
      </c>
      <c r="W38" s="43">
        <v>2</v>
      </c>
      <c r="X38" s="47">
        <v>0</v>
      </c>
      <c r="Y38" s="46">
        <f t="shared" si="3"/>
        <v>2</v>
      </c>
      <c r="Z38" s="43">
        <v>72</v>
      </c>
      <c r="AA38" s="47">
        <v>0</v>
      </c>
      <c r="AB38" s="46">
        <f t="shared" si="4"/>
        <v>72</v>
      </c>
      <c r="AC38" s="54">
        <v>66</v>
      </c>
      <c r="AD38" s="52"/>
      <c r="AE38" s="53" t="s">
        <v>57</v>
      </c>
      <c r="AG38" s="41">
        <f t="shared" si="8"/>
        <v>1359</v>
      </c>
      <c r="AH38" s="41">
        <f t="shared" si="9"/>
        <v>548</v>
      </c>
      <c r="AI38" s="41">
        <f t="shared" si="10"/>
        <v>1907</v>
      </c>
    </row>
    <row r="39" spans="1:39" x14ac:dyDescent="0.15">
      <c r="A39" s="42" t="s">
        <v>58</v>
      </c>
      <c r="B39" s="43">
        <v>213</v>
      </c>
      <c r="C39" s="44">
        <v>163</v>
      </c>
      <c r="D39" s="45">
        <v>138</v>
      </c>
      <c r="E39" s="44">
        <v>225</v>
      </c>
      <c r="F39" s="44">
        <v>0</v>
      </c>
      <c r="G39" s="44">
        <v>0</v>
      </c>
      <c r="H39" s="44">
        <f>+D39+B39+F39</f>
        <v>351</v>
      </c>
      <c r="I39" s="32">
        <f t="shared" si="11"/>
        <v>388</v>
      </c>
      <c r="J39" s="46">
        <f t="shared" si="6"/>
        <v>739</v>
      </c>
      <c r="K39" s="43">
        <v>11</v>
      </c>
      <c r="L39" s="47">
        <v>2</v>
      </c>
      <c r="M39" s="46">
        <f t="shared" si="7"/>
        <v>13</v>
      </c>
      <c r="N39" s="43">
        <v>324</v>
      </c>
      <c r="O39" s="48">
        <v>155</v>
      </c>
      <c r="P39" s="46">
        <f t="shared" si="0"/>
        <v>479</v>
      </c>
      <c r="Q39" s="43">
        <v>467</v>
      </c>
      <c r="R39" s="47">
        <v>0</v>
      </c>
      <c r="S39" s="46">
        <f t="shared" si="1"/>
        <v>467</v>
      </c>
      <c r="T39" s="49">
        <v>56</v>
      </c>
      <c r="U39" s="50">
        <v>0</v>
      </c>
      <c r="V39" s="51">
        <f t="shared" si="2"/>
        <v>56</v>
      </c>
      <c r="W39" s="43">
        <v>0</v>
      </c>
      <c r="X39" s="47">
        <v>0</v>
      </c>
      <c r="Y39" s="46">
        <f t="shared" si="3"/>
        <v>0</v>
      </c>
      <c r="Z39" s="43">
        <v>59</v>
      </c>
      <c r="AA39" s="47">
        <v>2</v>
      </c>
      <c r="AB39" s="46">
        <f t="shared" si="4"/>
        <v>61</v>
      </c>
      <c r="AC39" s="54">
        <v>67</v>
      </c>
      <c r="AD39" s="52"/>
      <c r="AE39" s="53" t="s">
        <v>58</v>
      </c>
      <c r="AG39" s="41">
        <f t="shared" si="8"/>
        <v>1335</v>
      </c>
      <c r="AH39" s="41">
        <f t="shared" si="9"/>
        <v>547</v>
      </c>
      <c r="AI39" s="41">
        <f t="shared" si="10"/>
        <v>1882</v>
      </c>
      <c r="AJ39" s="26" t="s">
        <v>59</v>
      </c>
      <c r="AK39" s="41">
        <f>SUM(AG31:AG39)</f>
        <v>3404</v>
      </c>
      <c r="AL39" s="41">
        <f>SUM(AH31:AH39)</f>
        <v>1201</v>
      </c>
      <c r="AM39" s="41">
        <f>AK39+AL39</f>
        <v>4605</v>
      </c>
    </row>
    <row r="40" spans="1:39" ht="14.25" thickBot="1" x14ac:dyDescent="0.2">
      <c r="A40" s="56" t="s">
        <v>60</v>
      </c>
      <c r="B40" s="57"/>
      <c r="C40" s="58">
        <v>13</v>
      </c>
      <c r="D40" s="59"/>
      <c r="E40" s="58">
        <v>26</v>
      </c>
      <c r="F40" s="58">
        <v>0</v>
      </c>
      <c r="G40" s="58">
        <v>2</v>
      </c>
      <c r="H40" s="58">
        <f>+D40+B40+F40</f>
        <v>0</v>
      </c>
      <c r="I40" s="60">
        <f>+E40+C40+G40</f>
        <v>41</v>
      </c>
      <c r="J40" s="61">
        <f t="shared" si="6"/>
        <v>41</v>
      </c>
      <c r="K40" s="62"/>
      <c r="L40" s="60">
        <v>0</v>
      </c>
      <c r="M40" s="61">
        <f t="shared" si="7"/>
        <v>0</v>
      </c>
      <c r="N40" s="62"/>
      <c r="O40" s="63">
        <v>62</v>
      </c>
      <c r="P40" s="61">
        <f t="shared" si="0"/>
        <v>62</v>
      </c>
      <c r="Q40" s="64"/>
      <c r="R40" s="60">
        <v>1</v>
      </c>
      <c r="S40" s="61">
        <f t="shared" si="1"/>
        <v>1</v>
      </c>
      <c r="T40" s="65"/>
      <c r="U40" s="66">
        <v>3</v>
      </c>
      <c r="V40" s="67">
        <f t="shared" si="2"/>
        <v>3</v>
      </c>
      <c r="W40" s="62"/>
      <c r="X40" s="60">
        <v>1</v>
      </c>
      <c r="Y40" s="61">
        <f t="shared" si="3"/>
        <v>1</v>
      </c>
      <c r="Z40" s="62"/>
      <c r="AA40" s="60">
        <v>0</v>
      </c>
      <c r="AB40" s="61">
        <f t="shared" si="4"/>
        <v>0</v>
      </c>
      <c r="AC40" s="68"/>
      <c r="AD40" s="68"/>
      <c r="AE40" s="69" t="s">
        <v>60</v>
      </c>
      <c r="AG40" s="41">
        <f t="shared" si="8"/>
        <v>0</v>
      </c>
      <c r="AH40" s="41">
        <f t="shared" si="9"/>
        <v>108</v>
      </c>
      <c r="AI40" s="41">
        <f t="shared" si="10"/>
        <v>108</v>
      </c>
      <c r="AJ40" s="26" t="s">
        <v>61</v>
      </c>
      <c r="AL40" s="41">
        <f>AH40</f>
        <v>108</v>
      </c>
      <c r="AM40" s="41">
        <f>AL40</f>
        <v>108</v>
      </c>
    </row>
    <row r="41" spans="1:39" ht="15" thickTop="1" thickBot="1" x14ac:dyDescent="0.2">
      <c r="A41" s="70" t="s">
        <v>12</v>
      </c>
      <c r="B41" s="71">
        <f>SUM(B5:B40)</f>
        <v>1822</v>
      </c>
      <c r="C41" s="72">
        <f>SUM(C5:C40)</f>
        <v>2078</v>
      </c>
      <c r="D41" s="72">
        <f t="shared" ref="D41:AD41" si="12">SUM(D5:D40)</f>
        <v>2086</v>
      </c>
      <c r="E41" s="72">
        <f>SUM(E5:E40)</f>
        <v>2347</v>
      </c>
      <c r="F41" s="72">
        <f>SUM(F5:F40)</f>
        <v>5</v>
      </c>
      <c r="G41" s="72">
        <f>SUM(G5:G40)</f>
        <v>3</v>
      </c>
      <c r="H41" s="72">
        <f>SUM(H5:H40)</f>
        <v>3913</v>
      </c>
      <c r="I41" s="72">
        <f t="shared" si="12"/>
        <v>4428</v>
      </c>
      <c r="J41" s="73">
        <f t="shared" si="12"/>
        <v>8341</v>
      </c>
      <c r="K41" s="71">
        <f>SUM(K5:K40)</f>
        <v>325</v>
      </c>
      <c r="L41" s="72">
        <f t="shared" si="12"/>
        <v>37</v>
      </c>
      <c r="M41" s="73">
        <f>SUM(M5:M40)</f>
        <v>362</v>
      </c>
      <c r="N41" s="71">
        <f t="shared" si="12"/>
        <v>5710</v>
      </c>
      <c r="O41" s="72">
        <f>SUM(O5:O40)</f>
        <v>2984</v>
      </c>
      <c r="P41" s="73">
        <f>SUM(P5:P40)</f>
        <v>8694</v>
      </c>
      <c r="Q41" s="71">
        <f t="shared" si="12"/>
        <v>808</v>
      </c>
      <c r="R41" s="72">
        <f t="shared" si="12"/>
        <v>226</v>
      </c>
      <c r="S41" s="73">
        <f t="shared" si="12"/>
        <v>1034</v>
      </c>
      <c r="T41" s="74">
        <f>SUM(T5:T40)</f>
        <v>1286</v>
      </c>
      <c r="U41" s="75">
        <f>SUM(U5:U40)</f>
        <v>175</v>
      </c>
      <c r="V41" s="76">
        <f>SUM(V5:V40)</f>
        <v>1461</v>
      </c>
      <c r="W41" s="71">
        <f t="shared" si="12"/>
        <v>477</v>
      </c>
      <c r="X41" s="72">
        <f t="shared" si="12"/>
        <v>22</v>
      </c>
      <c r="Y41" s="73">
        <f t="shared" si="12"/>
        <v>499</v>
      </c>
      <c r="Z41" s="71">
        <f t="shared" si="12"/>
        <v>1685</v>
      </c>
      <c r="AA41" s="72">
        <f t="shared" si="12"/>
        <v>47</v>
      </c>
      <c r="AB41" s="73">
        <f t="shared" si="12"/>
        <v>1732</v>
      </c>
      <c r="AC41" s="77">
        <f t="shared" si="12"/>
        <v>1185</v>
      </c>
      <c r="AD41" s="77">
        <f t="shared" si="12"/>
        <v>37</v>
      </c>
      <c r="AE41" s="78" t="s">
        <v>12</v>
      </c>
      <c r="AG41" s="41">
        <f>SUM(AG5:AG40)</f>
        <v>15426</v>
      </c>
      <c r="AH41" s="41">
        <f>SUM(AH5:AH40)</f>
        <v>7919</v>
      </c>
      <c r="AI41" s="41">
        <f>AG41+AH41</f>
        <v>23345</v>
      </c>
      <c r="AL41" s="26"/>
    </row>
    <row r="42" spans="1:39" x14ac:dyDescent="0.15">
      <c r="A42" s="79"/>
      <c r="B42" s="79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1"/>
      <c r="N42" s="81"/>
      <c r="AE42" s="79"/>
    </row>
    <row r="43" spans="1:39" x14ac:dyDescent="0.15">
      <c r="A43" s="82"/>
    </row>
  </sheetData>
  <mergeCells count="33">
    <mergeCell ref="T2:V2"/>
    <mergeCell ref="M3:M4"/>
    <mergeCell ref="N3:N4"/>
    <mergeCell ref="O3:O4"/>
    <mergeCell ref="P3:P4"/>
    <mergeCell ref="T3:T4"/>
    <mergeCell ref="U3:U4"/>
    <mergeCell ref="V3:V4"/>
    <mergeCell ref="A2:A4"/>
    <mergeCell ref="B2:J2"/>
    <mergeCell ref="K2:M2"/>
    <mergeCell ref="N2:P2"/>
    <mergeCell ref="Q2:S2"/>
    <mergeCell ref="B3:C3"/>
    <mergeCell ref="D3:E3"/>
    <mergeCell ref="H3:J3"/>
    <mergeCell ref="K3:K4"/>
    <mergeCell ref="L3:L4"/>
    <mergeCell ref="Q3:Q4"/>
    <mergeCell ref="R3:R4"/>
    <mergeCell ref="S3:S4"/>
    <mergeCell ref="F3:G3"/>
    <mergeCell ref="W2:Y2"/>
    <mergeCell ref="Z2:AB2"/>
    <mergeCell ref="AC2:AC4"/>
    <mergeCell ref="AD2:AD4"/>
    <mergeCell ref="AE2:AE4"/>
    <mergeCell ref="AA3:AA4"/>
    <mergeCell ref="AB3:AB4"/>
    <mergeCell ref="W3:W4"/>
    <mergeCell ref="X3:X4"/>
    <mergeCell ref="Y3:Y4"/>
    <mergeCell ref="Z3:Z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zoomScaleNormal="100" zoomScaleSheetLayoutView="70" workbookViewId="0">
      <pane xSplit="1" ySplit="4" topLeftCell="B6" activePane="bottomRight" state="frozen"/>
      <selection pane="topRight" activeCell="B1" sqref="B1"/>
      <selection pane="bottomLeft" activeCell="A4" sqref="A4"/>
      <selection pane="bottomRight" activeCell="L16" sqref="L16"/>
    </sheetView>
  </sheetViews>
  <sheetFormatPr defaultRowHeight="13.5" x14ac:dyDescent="0.15"/>
  <cols>
    <col min="1" max="1" width="9" style="2"/>
    <col min="2" max="30" width="6.875" style="2" customWidth="1"/>
    <col min="31" max="31" width="9" style="2"/>
    <col min="32" max="16384" width="9" style="1"/>
  </cols>
  <sheetData>
    <row r="1" spans="1:39" ht="19.5" thickBot="1" x14ac:dyDescent="0.25">
      <c r="A1" s="83" t="s">
        <v>64</v>
      </c>
    </row>
    <row r="2" spans="1:39" x14ac:dyDescent="0.15">
      <c r="A2" s="145" t="s">
        <v>0</v>
      </c>
      <c r="B2" s="148" t="s">
        <v>1</v>
      </c>
      <c r="C2" s="149"/>
      <c r="D2" s="149"/>
      <c r="E2" s="149"/>
      <c r="F2" s="149"/>
      <c r="G2" s="149"/>
      <c r="H2" s="149"/>
      <c r="I2" s="149"/>
      <c r="J2" s="150"/>
      <c r="K2" s="148" t="s">
        <v>2</v>
      </c>
      <c r="L2" s="149"/>
      <c r="M2" s="150"/>
      <c r="N2" s="148" t="s">
        <v>3</v>
      </c>
      <c r="O2" s="149"/>
      <c r="P2" s="150"/>
      <c r="Q2" s="151" t="s">
        <v>4</v>
      </c>
      <c r="R2" s="152"/>
      <c r="S2" s="153"/>
      <c r="T2" s="151" t="s">
        <v>5</v>
      </c>
      <c r="U2" s="152"/>
      <c r="V2" s="153"/>
      <c r="W2" s="151" t="s">
        <v>6</v>
      </c>
      <c r="X2" s="152"/>
      <c r="Y2" s="153"/>
      <c r="Z2" s="151" t="s">
        <v>7</v>
      </c>
      <c r="AA2" s="152"/>
      <c r="AB2" s="153"/>
      <c r="AC2" s="166" t="s">
        <v>8</v>
      </c>
      <c r="AD2" s="166" t="s">
        <v>9</v>
      </c>
      <c r="AE2" s="145" t="s">
        <v>0</v>
      </c>
    </row>
    <row r="3" spans="1:39" x14ac:dyDescent="0.15">
      <c r="A3" s="146"/>
      <c r="B3" s="160" t="s">
        <v>10</v>
      </c>
      <c r="C3" s="161"/>
      <c r="D3" s="162" t="s">
        <v>11</v>
      </c>
      <c r="E3" s="161"/>
      <c r="F3" s="162" t="s">
        <v>62</v>
      </c>
      <c r="G3" s="161"/>
      <c r="H3" s="163" t="s">
        <v>12</v>
      </c>
      <c r="I3" s="164"/>
      <c r="J3" s="165"/>
      <c r="K3" s="158" t="s">
        <v>13</v>
      </c>
      <c r="L3" s="154" t="s">
        <v>14</v>
      </c>
      <c r="M3" s="156" t="s">
        <v>15</v>
      </c>
      <c r="N3" s="158" t="s">
        <v>13</v>
      </c>
      <c r="O3" s="154" t="s">
        <v>14</v>
      </c>
      <c r="P3" s="156" t="s">
        <v>15</v>
      </c>
      <c r="Q3" s="158" t="s">
        <v>13</v>
      </c>
      <c r="R3" s="154" t="s">
        <v>14</v>
      </c>
      <c r="S3" s="156" t="s">
        <v>15</v>
      </c>
      <c r="T3" s="158" t="s">
        <v>13</v>
      </c>
      <c r="U3" s="154" t="s">
        <v>14</v>
      </c>
      <c r="V3" s="156" t="s">
        <v>15</v>
      </c>
      <c r="W3" s="158" t="s">
        <v>13</v>
      </c>
      <c r="X3" s="154" t="s">
        <v>14</v>
      </c>
      <c r="Y3" s="156" t="s">
        <v>15</v>
      </c>
      <c r="Z3" s="158" t="s">
        <v>13</v>
      </c>
      <c r="AA3" s="154" t="s">
        <v>14</v>
      </c>
      <c r="AB3" s="156" t="s">
        <v>15</v>
      </c>
      <c r="AC3" s="167"/>
      <c r="AD3" s="167"/>
      <c r="AE3" s="146"/>
    </row>
    <row r="4" spans="1:39" ht="14.25" thickBot="1" x14ac:dyDescent="0.2">
      <c r="A4" s="147"/>
      <c r="B4" s="84" t="s">
        <v>13</v>
      </c>
      <c r="C4" s="3" t="s">
        <v>14</v>
      </c>
      <c r="D4" s="85" t="s">
        <v>13</v>
      </c>
      <c r="E4" s="3" t="s">
        <v>14</v>
      </c>
      <c r="F4" s="85" t="s">
        <v>13</v>
      </c>
      <c r="G4" s="3" t="s">
        <v>14</v>
      </c>
      <c r="H4" s="85" t="s">
        <v>13</v>
      </c>
      <c r="I4" s="3" t="s">
        <v>14</v>
      </c>
      <c r="J4" s="86" t="s">
        <v>15</v>
      </c>
      <c r="K4" s="159"/>
      <c r="L4" s="155"/>
      <c r="M4" s="157"/>
      <c r="N4" s="159"/>
      <c r="O4" s="155"/>
      <c r="P4" s="157"/>
      <c r="Q4" s="159"/>
      <c r="R4" s="155"/>
      <c r="S4" s="157"/>
      <c r="T4" s="159"/>
      <c r="U4" s="155"/>
      <c r="V4" s="157"/>
      <c r="W4" s="159"/>
      <c r="X4" s="155"/>
      <c r="Y4" s="157"/>
      <c r="Z4" s="159"/>
      <c r="AA4" s="155"/>
      <c r="AB4" s="157"/>
      <c r="AC4" s="168"/>
      <c r="AD4" s="168"/>
      <c r="AE4" s="147"/>
      <c r="AG4" s="1" t="s">
        <v>16</v>
      </c>
      <c r="AH4" s="4" t="s">
        <v>17</v>
      </c>
      <c r="AI4" s="5" t="s">
        <v>15</v>
      </c>
      <c r="AK4" s="1" t="s">
        <v>13</v>
      </c>
      <c r="AL4" s="1" t="s">
        <v>14</v>
      </c>
      <c r="AM4" s="1" t="s">
        <v>15</v>
      </c>
    </row>
    <row r="5" spans="1:39" ht="14.25" thickTop="1" x14ac:dyDescent="0.15">
      <c r="A5" s="87" t="s">
        <v>18</v>
      </c>
      <c r="B5" s="88">
        <v>100</v>
      </c>
      <c r="C5" s="6">
        <v>116</v>
      </c>
      <c r="D5" s="89">
        <v>173</v>
      </c>
      <c r="E5" s="6">
        <v>166</v>
      </c>
      <c r="F5" s="6">
        <v>5</v>
      </c>
      <c r="G5" s="6">
        <v>8</v>
      </c>
      <c r="H5" s="6">
        <f>+D5+B5+F5</f>
        <v>278</v>
      </c>
      <c r="I5" s="6">
        <f>+E5+C5+G5</f>
        <v>290</v>
      </c>
      <c r="J5" s="90">
        <f>+I5+H5</f>
        <v>568</v>
      </c>
      <c r="K5" s="88">
        <v>5</v>
      </c>
      <c r="L5" s="6"/>
      <c r="M5" s="90">
        <f>+L5+K5</f>
        <v>5</v>
      </c>
      <c r="N5" s="88">
        <v>123</v>
      </c>
      <c r="O5" s="91">
        <v>295</v>
      </c>
      <c r="P5" s="90">
        <f t="shared" ref="P5:P40" si="0">+O5+N5</f>
        <v>418</v>
      </c>
      <c r="Q5" s="88"/>
      <c r="R5" s="6">
        <v>6</v>
      </c>
      <c r="S5" s="90">
        <f t="shared" ref="S5:S40" si="1">+R5+Q5</f>
        <v>6</v>
      </c>
      <c r="T5" s="88"/>
      <c r="U5" s="6">
        <v>13</v>
      </c>
      <c r="V5" s="90">
        <f t="shared" ref="V5:V40" si="2">+U5+T5</f>
        <v>13</v>
      </c>
      <c r="W5" s="88">
        <v>31</v>
      </c>
      <c r="X5" s="6">
        <v>4</v>
      </c>
      <c r="Y5" s="90">
        <f t="shared" ref="Y5:Y40" si="3">+X5+W5</f>
        <v>35</v>
      </c>
      <c r="Z5" s="88">
        <v>55</v>
      </c>
      <c r="AA5" s="6">
        <v>4</v>
      </c>
      <c r="AB5" s="90">
        <f t="shared" ref="AB5:AB40" si="4">+AA5+Z5</f>
        <v>59</v>
      </c>
      <c r="AC5" s="92"/>
      <c r="AD5" s="93"/>
      <c r="AE5" s="94" t="s">
        <v>18</v>
      </c>
      <c r="AG5" s="7">
        <f>H5+K5+N5+Q5+T5+W5+Z5+AC5+AD5</f>
        <v>492</v>
      </c>
      <c r="AH5" s="7">
        <f>I5+L5+O5+R5+U5+X5+AA5</f>
        <v>612</v>
      </c>
      <c r="AI5" s="7">
        <f>J5+M5+P5+S5+V5+Y5+AB5+AC5+AD5</f>
        <v>1104</v>
      </c>
    </row>
    <row r="6" spans="1:39" x14ac:dyDescent="0.15">
      <c r="A6" s="18" t="s">
        <v>19</v>
      </c>
      <c r="B6" s="9"/>
      <c r="C6" s="8"/>
      <c r="D6" s="95"/>
      <c r="E6" s="8"/>
      <c r="F6" s="8"/>
      <c r="G6" s="8"/>
      <c r="H6" s="8">
        <f t="shared" ref="H6:I38" si="5">+D6+B6+F6</f>
        <v>0</v>
      </c>
      <c r="I6" s="6">
        <f>+E6+C6+G6</f>
        <v>0</v>
      </c>
      <c r="J6" s="96">
        <f t="shared" ref="J6:J40" si="6">+I6+H6</f>
        <v>0</v>
      </c>
      <c r="K6" s="9"/>
      <c r="L6" s="8"/>
      <c r="M6" s="96">
        <f t="shared" ref="M6:M40" si="7">+L6+K6</f>
        <v>0</v>
      </c>
      <c r="N6" s="9">
        <v>1</v>
      </c>
      <c r="O6" s="97"/>
      <c r="P6" s="96">
        <f t="shared" si="0"/>
        <v>1</v>
      </c>
      <c r="Q6" s="88"/>
      <c r="R6" s="8">
        <v>98</v>
      </c>
      <c r="S6" s="96">
        <f t="shared" si="1"/>
        <v>98</v>
      </c>
      <c r="T6" s="9">
        <v>15</v>
      </c>
      <c r="U6" s="8">
        <v>1</v>
      </c>
      <c r="V6" s="96">
        <f t="shared" si="2"/>
        <v>16</v>
      </c>
      <c r="W6" s="9">
        <v>9</v>
      </c>
      <c r="X6" s="8"/>
      <c r="Y6" s="96">
        <f t="shared" si="3"/>
        <v>9</v>
      </c>
      <c r="Z6" s="9">
        <v>51</v>
      </c>
      <c r="AA6" s="8"/>
      <c r="AB6" s="96">
        <f t="shared" si="4"/>
        <v>51</v>
      </c>
      <c r="AC6" s="92"/>
      <c r="AD6" s="98"/>
      <c r="AE6" s="99" t="s">
        <v>19</v>
      </c>
      <c r="AG6" s="7">
        <f t="shared" ref="AG6:AG40" si="8">H6+K6+N6+Q6+T6+W6+Z6+AC6+AD6</f>
        <v>76</v>
      </c>
      <c r="AH6" s="7">
        <f t="shared" ref="AH6:AH40" si="9">I6+L6+O6+R6+U6+X6+AA6</f>
        <v>99</v>
      </c>
      <c r="AI6" s="7">
        <f t="shared" ref="AI6:AI40" si="10">J6+M6+P6+S6+V6+Y6+AB6+AC6+AD6</f>
        <v>175</v>
      </c>
    </row>
    <row r="7" spans="1:39" x14ac:dyDescent="0.15">
      <c r="A7" s="18" t="s">
        <v>20</v>
      </c>
      <c r="B7" s="9"/>
      <c r="C7" s="8"/>
      <c r="D7" s="95"/>
      <c r="E7" s="8"/>
      <c r="F7" s="8"/>
      <c r="G7" s="8"/>
      <c r="H7" s="8">
        <f t="shared" si="5"/>
        <v>0</v>
      </c>
      <c r="I7" s="6">
        <f t="shared" si="5"/>
        <v>0</v>
      </c>
      <c r="J7" s="96">
        <f t="shared" si="6"/>
        <v>0</v>
      </c>
      <c r="K7" s="9"/>
      <c r="L7" s="8"/>
      <c r="M7" s="96">
        <f t="shared" si="7"/>
        <v>0</v>
      </c>
      <c r="N7" s="9"/>
      <c r="O7" s="97"/>
      <c r="P7" s="96">
        <f t="shared" si="0"/>
        <v>0</v>
      </c>
      <c r="Q7" s="88"/>
      <c r="R7" s="8"/>
      <c r="S7" s="96">
        <f t="shared" si="1"/>
        <v>0</v>
      </c>
      <c r="T7" s="9"/>
      <c r="U7" s="8"/>
      <c r="V7" s="96">
        <f t="shared" si="2"/>
        <v>0</v>
      </c>
      <c r="W7" s="9">
        <v>10</v>
      </c>
      <c r="X7" s="8"/>
      <c r="Y7" s="96">
        <f t="shared" si="3"/>
        <v>10</v>
      </c>
      <c r="Z7" s="9">
        <v>10</v>
      </c>
      <c r="AA7" s="8"/>
      <c r="AB7" s="96">
        <f t="shared" si="4"/>
        <v>10</v>
      </c>
      <c r="AC7" s="92"/>
      <c r="AD7" s="98"/>
      <c r="AE7" s="99" t="s">
        <v>20</v>
      </c>
      <c r="AG7" s="7">
        <f t="shared" si="8"/>
        <v>20</v>
      </c>
      <c r="AH7" s="7">
        <f t="shared" si="9"/>
        <v>0</v>
      </c>
      <c r="AI7" s="7">
        <f t="shared" si="10"/>
        <v>20</v>
      </c>
    </row>
    <row r="8" spans="1:39" x14ac:dyDescent="0.15">
      <c r="A8" s="18" t="s">
        <v>21</v>
      </c>
      <c r="B8" s="9">
        <v>102</v>
      </c>
      <c r="C8" s="8">
        <v>127</v>
      </c>
      <c r="D8" s="95">
        <v>91</v>
      </c>
      <c r="E8" s="8">
        <v>135</v>
      </c>
      <c r="F8" s="8"/>
      <c r="G8" s="8"/>
      <c r="H8" s="8">
        <f t="shared" si="5"/>
        <v>193</v>
      </c>
      <c r="I8" s="6">
        <f t="shared" si="5"/>
        <v>262</v>
      </c>
      <c r="J8" s="96">
        <f t="shared" si="6"/>
        <v>455</v>
      </c>
      <c r="K8" s="9">
        <v>7</v>
      </c>
      <c r="L8" s="8">
        <v>11</v>
      </c>
      <c r="M8" s="96">
        <f t="shared" si="7"/>
        <v>18</v>
      </c>
      <c r="N8" s="9">
        <v>130</v>
      </c>
      <c r="O8" s="97">
        <v>216</v>
      </c>
      <c r="P8" s="96">
        <f t="shared" si="0"/>
        <v>346</v>
      </c>
      <c r="Q8" s="9">
        <v>38</v>
      </c>
      <c r="R8" s="8">
        <v>11</v>
      </c>
      <c r="S8" s="96">
        <f t="shared" si="1"/>
        <v>49</v>
      </c>
      <c r="T8" s="9">
        <v>67</v>
      </c>
      <c r="U8" s="8">
        <v>11</v>
      </c>
      <c r="V8" s="96">
        <f t="shared" si="2"/>
        <v>78</v>
      </c>
      <c r="W8" s="9">
        <v>68</v>
      </c>
      <c r="X8" s="8"/>
      <c r="Y8" s="96">
        <f t="shared" si="3"/>
        <v>68</v>
      </c>
      <c r="Z8" s="9">
        <v>149</v>
      </c>
      <c r="AA8" s="8">
        <v>2</v>
      </c>
      <c r="AB8" s="96">
        <f t="shared" si="4"/>
        <v>151</v>
      </c>
      <c r="AC8" s="92"/>
      <c r="AD8" s="98"/>
      <c r="AE8" s="99" t="s">
        <v>21</v>
      </c>
      <c r="AG8" s="7">
        <f t="shared" si="8"/>
        <v>652</v>
      </c>
      <c r="AH8" s="7">
        <f t="shared" si="9"/>
        <v>513</v>
      </c>
      <c r="AI8" s="7">
        <f t="shared" si="10"/>
        <v>1165</v>
      </c>
    </row>
    <row r="9" spans="1:39" x14ac:dyDescent="0.15">
      <c r="A9" s="18" t="s">
        <v>22</v>
      </c>
      <c r="B9" s="9"/>
      <c r="C9" s="8"/>
      <c r="D9" s="95"/>
      <c r="E9" s="8"/>
      <c r="F9" s="8"/>
      <c r="G9" s="8"/>
      <c r="H9" s="8">
        <f t="shared" si="5"/>
        <v>0</v>
      </c>
      <c r="I9" s="6">
        <f t="shared" si="5"/>
        <v>0</v>
      </c>
      <c r="J9" s="96">
        <f t="shared" si="6"/>
        <v>0</v>
      </c>
      <c r="K9" s="9"/>
      <c r="L9" s="8"/>
      <c r="M9" s="96">
        <f t="shared" si="7"/>
        <v>0</v>
      </c>
      <c r="N9" s="9">
        <v>10</v>
      </c>
      <c r="O9" s="97">
        <v>17</v>
      </c>
      <c r="P9" s="96">
        <f t="shared" si="0"/>
        <v>27</v>
      </c>
      <c r="Q9" s="9"/>
      <c r="R9" s="8"/>
      <c r="S9" s="96">
        <f t="shared" si="1"/>
        <v>0</v>
      </c>
      <c r="T9" s="9">
        <v>44</v>
      </c>
      <c r="U9" s="8">
        <v>15</v>
      </c>
      <c r="V9" s="96">
        <f t="shared" si="2"/>
        <v>59</v>
      </c>
      <c r="W9" s="9">
        <v>12</v>
      </c>
      <c r="X9" s="8"/>
      <c r="Y9" s="96">
        <f t="shared" si="3"/>
        <v>12</v>
      </c>
      <c r="Z9" s="9">
        <v>15</v>
      </c>
      <c r="AA9" s="8"/>
      <c r="AB9" s="96">
        <f t="shared" si="4"/>
        <v>15</v>
      </c>
      <c r="AC9" s="92"/>
      <c r="AD9" s="98"/>
      <c r="AE9" s="99" t="s">
        <v>22</v>
      </c>
      <c r="AG9" s="7">
        <f t="shared" si="8"/>
        <v>81</v>
      </c>
      <c r="AH9" s="7">
        <f t="shared" si="9"/>
        <v>32</v>
      </c>
      <c r="AI9" s="7">
        <f t="shared" si="10"/>
        <v>113</v>
      </c>
    </row>
    <row r="10" spans="1:39" x14ac:dyDescent="0.15">
      <c r="A10" s="18" t="s">
        <v>23</v>
      </c>
      <c r="B10" s="9">
        <v>1</v>
      </c>
      <c r="C10" s="8"/>
      <c r="D10" s="95">
        <v>1</v>
      </c>
      <c r="E10" s="8"/>
      <c r="F10" s="8"/>
      <c r="G10" s="8"/>
      <c r="H10" s="8">
        <f t="shared" si="5"/>
        <v>2</v>
      </c>
      <c r="I10" s="6">
        <f t="shared" si="5"/>
        <v>0</v>
      </c>
      <c r="J10" s="96">
        <f t="shared" si="6"/>
        <v>2</v>
      </c>
      <c r="K10" s="9"/>
      <c r="L10" s="8"/>
      <c r="M10" s="96">
        <f t="shared" si="7"/>
        <v>0</v>
      </c>
      <c r="N10" s="9">
        <v>4</v>
      </c>
      <c r="O10" s="97"/>
      <c r="P10" s="96">
        <f t="shared" si="0"/>
        <v>4</v>
      </c>
      <c r="Q10" s="9"/>
      <c r="R10" s="8">
        <v>1</v>
      </c>
      <c r="S10" s="96">
        <f t="shared" si="1"/>
        <v>1</v>
      </c>
      <c r="T10" s="9">
        <v>20</v>
      </c>
      <c r="U10" s="8"/>
      <c r="V10" s="96">
        <f t="shared" si="2"/>
        <v>20</v>
      </c>
      <c r="W10" s="9">
        <v>7</v>
      </c>
      <c r="X10" s="8"/>
      <c r="Y10" s="96">
        <f t="shared" si="3"/>
        <v>7</v>
      </c>
      <c r="Z10" s="9">
        <v>4</v>
      </c>
      <c r="AA10" s="8"/>
      <c r="AB10" s="96">
        <f t="shared" si="4"/>
        <v>4</v>
      </c>
      <c r="AC10" s="92"/>
      <c r="AD10" s="98"/>
      <c r="AE10" s="99" t="s">
        <v>23</v>
      </c>
      <c r="AG10" s="7">
        <f t="shared" si="8"/>
        <v>37</v>
      </c>
      <c r="AH10" s="7">
        <f t="shared" si="9"/>
        <v>1</v>
      </c>
      <c r="AI10" s="7">
        <f t="shared" si="10"/>
        <v>38</v>
      </c>
      <c r="AJ10" s="4" t="s">
        <v>24</v>
      </c>
      <c r="AK10" s="7">
        <f>SUM(AG5:AG10)</f>
        <v>1358</v>
      </c>
      <c r="AL10" s="7">
        <f>SUM(AH5:AH10)</f>
        <v>1257</v>
      </c>
      <c r="AM10" s="7">
        <f>AK10+AL10</f>
        <v>2615</v>
      </c>
    </row>
    <row r="11" spans="1:39" x14ac:dyDescent="0.15">
      <c r="A11" s="18" t="s">
        <v>25</v>
      </c>
      <c r="B11" s="9">
        <v>37</v>
      </c>
      <c r="C11" s="8">
        <v>62</v>
      </c>
      <c r="D11" s="95">
        <v>50</v>
      </c>
      <c r="E11" s="8">
        <v>19</v>
      </c>
      <c r="F11" s="8"/>
      <c r="G11" s="8"/>
      <c r="H11" s="8">
        <f t="shared" si="5"/>
        <v>87</v>
      </c>
      <c r="I11" s="6">
        <f t="shared" si="5"/>
        <v>81</v>
      </c>
      <c r="J11" s="96">
        <f t="shared" si="6"/>
        <v>168</v>
      </c>
      <c r="K11" s="9">
        <v>13</v>
      </c>
      <c r="L11" s="8">
        <v>3</v>
      </c>
      <c r="M11" s="96">
        <f t="shared" si="7"/>
        <v>16</v>
      </c>
      <c r="N11" s="9">
        <v>573</v>
      </c>
      <c r="O11" s="97">
        <v>188</v>
      </c>
      <c r="P11" s="96">
        <f t="shared" si="0"/>
        <v>761</v>
      </c>
      <c r="Q11" s="9">
        <v>13</v>
      </c>
      <c r="R11" s="8">
        <v>8</v>
      </c>
      <c r="S11" s="96">
        <f t="shared" si="1"/>
        <v>21</v>
      </c>
      <c r="T11" s="9">
        <v>166</v>
      </c>
      <c r="U11" s="8">
        <v>4</v>
      </c>
      <c r="V11" s="96">
        <f t="shared" si="2"/>
        <v>170</v>
      </c>
      <c r="W11" s="9">
        <v>145</v>
      </c>
      <c r="X11" s="8">
        <v>2</v>
      </c>
      <c r="Y11" s="96">
        <f t="shared" si="3"/>
        <v>147</v>
      </c>
      <c r="Z11" s="9">
        <v>248</v>
      </c>
      <c r="AA11" s="8">
        <v>1</v>
      </c>
      <c r="AB11" s="96">
        <f t="shared" si="4"/>
        <v>249</v>
      </c>
      <c r="AC11" s="100">
        <v>21</v>
      </c>
      <c r="AD11" s="98"/>
      <c r="AE11" s="99" t="s">
        <v>25</v>
      </c>
      <c r="AG11" s="7">
        <f t="shared" si="8"/>
        <v>1266</v>
      </c>
      <c r="AH11" s="7">
        <f t="shared" si="9"/>
        <v>287</v>
      </c>
      <c r="AI11" s="7">
        <f t="shared" si="10"/>
        <v>1553</v>
      </c>
    </row>
    <row r="12" spans="1:39" x14ac:dyDescent="0.15">
      <c r="A12" s="18" t="s">
        <v>26</v>
      </c>
      <c r="B12" s="9">
        <v>26</v>
      </c>
      <c r="C12" s="8">
        <v>67</v>
      </c>
      <c r="D12" s="95">
        <v>27</v>
      </c>
      <c r="E12" s="8">
        <v>42</v>
      </c>
      <c r="F12" s="8"/>
      <c r="G12" s="8"/>
      <c r="H12" s="8">
        <f t="shared" si="5"/>
        <v>53</v>
      </c>
      <c r="I12" s="6">
        <f t="shared" si="5"/>
        <v>109</v>
      </c>
      <c r="J12" s="96">
        <f t="shared" si="6"/>
        <v>162</v>
      </c>
      <c r="K12" s="9">
        <v>5</v>
      </c>
      <c r="L12" s="8">
        <v>2</v>
      </c>
      <c r="M12" s="96">
        <f t="shared" si="7"/>
        <v>7</v>
      </c>
      <c r="N12" s="9">
        <v>525</v>
      </c>
      <c r="O12" s="97">
        <v>210</v>
      </c>
      <c r="P12" s="96">
        <f t="shared" si="0"/>
        <v>735</v>
      </c>
      <c r="Q12" s="9">
        <v>3</v>
      </c>
      <c r="R12" s="8">
        <v>13</v>
      </c>
      <c r="S12" s="96">
        <f t="shared" si="1"/>
        <v>16</v>
      </c>
      <c r="T12" s="9">
        <v>135</v>
      </c>
      <c r="U12" s="8">
        <v>17</v>
      </c>
      <c r="V12" s="96">
        <f t="shared" si="2"/>
        <v>152</v>
      </c>
      <c r="W12" s="9">
        <v>238</v>
      </c>
      <c r="X12" s="8">
        <v>6</v>
      </c>
      <c r="Y12" s="96">
        <f t="shared" si="3"/>
        <v>244</v>
      </c>
      <c r="Z12" s="9">
        <v>180</v>
      </c>
      <c r="AA12" s="8">
        <v>5</v>
      </c>
      <c r="AB12" s="96">
        <f t="shared" si="4"/>
        <v>185</v>
      </c>
      <c r="AC12" s="100">
        <v>10</v>
      </c>
      <c r="AD12" s="98"/>
      <c r="AE12" s="99" t="s">
        <v>26</v>
      </c>
      <c r="AG12" s="7">
        <f t="shared" si="8"/>
        <v>1149</v>
      </c>
      <c r="AH12" s="7">
        <f t="shared" si="9"/>
        <v>362</v>
      </c>
      <c r="AI12" s="7">
        <f t="shared" si="10"/>
        <v>1511</v>
      </c>
      <c r="AJ12" s="4" t="s">
        <v>27</v>
      </c>
      <c r="AK12" s="7">
        <f>AG11+AG12</f>
        <v>2415</v>
      </c>
      <c r="AL12" s="7">
        <f>AH11+AH12</f>
        <v>649</v>
      </c>
      <c r="AM12" s="7">
        <f>AK12+AL12</f>
        <v>3064</v>
      </c>
    </row>
    <row r="13" spans="1:39" x14ac:dyDescent="0.15">
      <c r="A13" s="18" t="s">
        <v>28</v>
      </c>
      <c r="B13" s="9">
        <v>89</v>
      </c>
      <c r="C13" s="8">
        <v>68</v>
      </c>
      <c r="D13" s="95">
        <v>99</v>
      </c>
      <c r="E13" s="8">
        <v>81</v>
      </c>
      <c r="F13" s="8"/>
      <c r="G13" s="8">
        <v>1</v>
      </c>
      <c r="H13" s="8">
        <f t="shared" si="5"/>
        <v>188</v>
      </c>
      <c r="I13" s="6">
        <f t="shared" si="5"/>
        <v>150</v>
      </c>
      <c r="J13" s="96">
        <f t="shared" si="6"/>
        <v>338</v>
      </c>
      <c r="K13" s="9"/>
      <c r="L13" s="8"/>
      <c r="M13" s="96">
        <f t="shared" si="7"/>
        <v>0</v>
      </c>
      <c r="N13" s="9">
        <v>77</v>
      </c>
      <c r="O13" s="97">
        <v>56</v>
      </c>
      <c r="P13" s="96">
        <f t="shared" si="0"/>
        <v>133</v>
      </c>
      <c r="Q13" s="9">
        <v>67</v>
      </c>
      <c r="R13" s="8">
        <v>29</v>
      </c>
      <c r="S13" s="96">
        <f t="shared" si="1"/>
        <v>96</v>
      </c>
      <c r="T13" s="9">
        <v>6</v>
      </c>
      <c r="U13" s="8">
        <v>6</v>
      </c>
      <c r="V13" s="96">
        <f t="shared" si="2"/>
        <v>12</v>
      </c>
      <c r="W13" s="9">
        <v>70</v>
      </c>
      <c r="X13" s="8">
        <v>1</v>
      </c>
      <c r="Y13" s="96">
        <f t="shared" si="3"/>
        <v>71</v>
      </c>
      <c r="Z13" s="9">
        <v>57</v>
      </c>
      <c r="AA13" s="8"/>
      <c r="AB13" s="96">
        <f t="shared" si="4"/>
        <v>57</v>
      </c>
      <c r="AC13" s="100"/>
      <c r="AD13" s="98"/>
      <c r="AE13" s="99" t="s">
        <v>28</v>
      </c>
      <c r="AG13" s="7">
        <f t="shared" si="8"/>
        <v>465</v>
      </c>
      <c r="AH13" s="7">
        <f t="shared" si="9"/>
        <v>242</v>
      </c>
      <c r="AI13" s="7">
        <f t="shared" si="10"/>
        <v>707</v>
      </c>
    </row>
    <row r="14" spans="1:39" x14ac:dyDescent="0.15">
      <c r="A14" s="18" t="s">
        <v>29</v>
      </c>
      <c r="B14" s="9">
        <v>20</v>
      </c>
      <c r="C14" s="8">
        <v>102</v>
      </c>
      <c r="D14" s="95">
        <v>31</v>
      </c>
      <c r="E14" s="8">
        <v>177</v>
      </c>
      <c r="F14" s="8"/>
      <c r="G14" s="8"/>
      <c r="H14" s="8">
        <f t="shared" si="5"/>
        <v>51</v>
      </c>
      <c r="I14" s="6">
        <f t="shared" si="5"/>
        <v>279</v>
      </c>
      <c r="J14" s="96">
        <f t="shared" si="6"/>
        <v>330</v>
      </c>
      <c r="K14" s="9"/>
      <c r="L14" s="8">
        <v>12</v>
      </c>
      <c r="M14" s="96">
        <f t="shared" si="7"/>
        <v>12</v>
      </c>
      <c r="N14" s="9">
        <v>2</v>
      </c>
      <c r="O14" s="97">
        <v>75</v>
      </c>
      <c r="P14" s="96">
        <f t="shared" si="0"/>
        <v>77</v>
      </c>
      <c r="Q14" s="9"/>
      <c r="R14" s="8">
        <v>1</v>
      </c>
      <c r="S14" s="96">
        <f t="shared" si="1"/>
        <v>1</v>
      </c>
      <c r="T14" s="9"/>
      <c r="U14" s="8">
        <v>1</v>
      </c>
      <c r="V14" s="96">
        <f t="shared" si="2"/>
        <v>1</v>
      </c>
      <c r="W14" s="9"/>
      <c r="X14" s="8"/>
      <c r="Y14" s="96">
        <f t="shared" si="3"/>
        <v>0</v>
      </c>
      <c r="Z14" s="9"/>
      <c r="AA14" s="8">
        <v>1</v>
      </c>
      <c r="AB14" s="96">
        <f t="shared" si="4"/>
        <v>1</v>
      </c>
      <c r="AC14" s="100">
        <v>116</v>
      </c>
      <c r="AD14" s="98"/>
      <c r="AE14" s="99" t="s">
        <v>29</v>
      </c>
      <c r="AG14" s="7">
        <f t="shared" si="8"/>
        <v>169</v>
      </c>
      <c r="AH14" s="7">
        <f t="shared" si="9"/>
        <v>369</v>
      </c>
      <c r="AI14" s="7">
        <f t="shared" si="10"/>
        <v>538</v>
      </c>
    </row>
    <row r="15" spans="1:39" x14ac:dyDescent="0.15">
      <c r="A15" s="18" t="s">
        <v>30</v>
      </c>
      <c r="B15" s="9">
        <v>17</v>
      </c>
      <c r="C15" s="8">
        <v>85</v>
      </c>
      <c r="D15" s="95">
        <v>35</v>
      </c>
      <c r="E15" s="8">
        <v>131</v>
      </c>
      <c r="F15" s="8"/>
      <c r="G15" s="8"/>
      <c r="H15" s="8">
        <f t="shared" si="5"/>
        <v>52</v>
      </c>
      <c r="I15" s="6">
        <f t="shared" si="5"/>
        <v>216</v>
      </c>
      <c r="J15" s="96">
        <f t="shared" si="6"/>
        <v>268</v>
      </c>
      <c r="K15" s="9">
        <v>2</v>
      </c>
      <c r="L15" s="8">
        <v>2</v>
      </c>
      <c r="M15" s="96">
        <f t="shared" si="7"/>
        <v>4</v>
      </c>
      <c r="N15" s="9">
        <v>10</v>
      </c>
      <c r="O15" s="97">
        <v>45</v>
      </c>
      <c r="P15" s="96">
        <f t="shared" si="0"/>
        <v>55</v>
      </c>
      <c r="Q15" s="9">
        <v>4</v>
      </c>
      <c r="R15" s="8"/>
      <c r="S15" s="96">
        <f t="shared" si="1"/>
        <v>4</v>
      </c>
      <c r="T15" s="9"/>
      <c r="U15" s="8">
        <v>1</v>
      </c>
      <c r="V15" s="96">
        <f t="shared" si="2"/>
        <v>1</v>
      </c>
      <c r="W15" s="9"/>
      <c r="X15" s="8"/>
      <c r="Y15" s="96">
        <f t="shared" si="3"/>
        <v>0</v>
      </c>
      <c r="Z15" s="9"/>
      <c r="AA15" s="8"/>
      <c r="AB15" s="96">
        <f t="shared" si="4"/>
        <v>0</v>
      </c>
      <c r="AC15" s="100">
        <v>20</v>
      </c>
      <c r="AD15" s="98"/>
      <c r="AE15" s="99" t="s">
        <v>30</v>
      </c>
      <c r="AG15" s="7">
        <f t="shared" si="8"/>
        <v>88</v>
      </c>
      <c r="AH15" s="7">
        <f t="shared" si="9"/>
        <v>264</v>
      </c>
      <c r="AI15" s="7">
        <f t="shared" si="10"/>
        <v>352</v>
      </c>
      <c r="AJ15" s="4" t="s">
        <v>31</v>
      </c>
      <c r="AK15" s="7">
        <f>AG13+AG14+AG15</f>
        <v>722</v>
      </c>
      <c r="AL15" s="7">
        <f>AH13+AH14+AH15</f>
        <v>875</v>
      </c>
      <c r="AM15" s="7">
        <f>AK15+AL15</f>
        <v>1597</v>
      </c>
    </row>
    <row r="16" spans="1:39" x14ac:dyDescent="0.15">
      <c r="A16" s="18" t="s">
        <v>32</v>
      </c>
      <c r="B16" s="9">
        <v>68</v>
      </c>
      <c r="C16" s="8">
        <v>57</v>
      </c>
      <c r="D16" s="95">
        <v>86</v>
      </c>
      <c r="E16" s="8">
        <v>29</v>
      </c>
      <c r="F16" s="8"/>
      <c r="G16" s="8"/>
      <c r="H16" s="8">
        <f t="shared" si="5"/>
        <v>154</v>
      </c>
      <c r="I16" s="6">
        <f t="shared" si="5"/>
        <v>86</v>
      </c>
      <c r="J16" s="96">
        <f t="shared" si="6"/>
        <v>240</v>
      </c>
      <c r="K16" s="9"/>
      <c r="L16" s="8"/>
      <c r="M16" s="96">
        <f t="shared" si="7"/>
        <v>0</v>
      </c>
      <c r="N16" s="9">
        <v>302</v>
      </c>
      <c r="O16" s="97">
        <v>96</v>
      </c>
      <c r="P16" s="96">
        <f t="shared" si="0"/>
        <v>398</v>
      </c>
      <c r="Q16" s="9">
        <v>52</v>
      </c>
      <c r="R16" s="8">
        <v>37</v>
      </c>
      <c r="S16" s="96">
        <f t="shared" si="1"/>
        <v>89</v>
      </c>
      <c r="T16" s="9"/>
      <c r="U16" s="8">
        <v>1</v>
      </c>
      <c r="V16" s="96">
        <f t="shared" si="2"/>
        <v>1</v>
      </c>
      <c r="W16" s="9">
        <v>40</v>
      </c>
      <c r="X16" s="8"/>
      <c r="Y16" s="96">
        <f t="shared" si="3"/>
        <v>40</v>
      </c>
      <c r="Z16" s="9">
        <v>111</v>
      </c>
      <c r="AA16" s="8"/>
      <c r="AB16" s="96">
        <f t="shared" si="4"/>
        <v>111</v>
      </c>
      <c r="AC16" s="100">
        <v>1</v>
      </c>
      <c r="AD16" s="98"/>
      <c r="AE16" s="99" t="s">
        <v>32</v>
      </c>
      <c r="AG16" s="7">
        <f t="shared" si="8"/>
        <v>660</v>
      </c>
      <c r="AH16" s="7">
        <f t="shared" si="9"/>
        <v>220</v>
      </c>
      <c r="AI16" s="7">
        <f t="shared" si="10"/>
        <v>880</v>
      </c>
    </row>
    <row r="17" spans="1:39" x14ac:dyDescent="0.15">
      <c r="A17" s="18" t="s">
        <v>33</v>
      </c>
      <c r="B17" s="9">
        <v>430</v>
      </c>
      <c r="C17" s="8">
        <v>70</v>
      </c>
      <c r="D17" s="95">
        <v>569</v>
      </c>
      <c r="E17" s="8">
        <v>102</v>
      </c>
      <c r="F17" s="8"/>
      <c r="G17" s="8">
        <v>1</v>
      </c>
      <c r="H17" s="8">
        <f t="shared" si="5"/>
        <v>999</v>
      </c>
      <c r="I17" s="6">
        <f t="shared" si="5"/>
        <v>173</v>
      </c>
      <c r="J17" s="96">
        <f t="shared" si="6"/>
        <v>1172</v>
      </c>
      <c r="K17" s="9">
        <v>1</v>
      </c>
      <c r="L17" s="8">
        <v>4</v>
      </c>
      <c r="M17" s="96">
        <f t="shared" si="7"/>
        <v>5</v>
      </c>
      <c r="N17" s="9">
        <v>151</v>
      </c>
      <c r="O17" s="97">
        <v>29</v>
      </c>
      <c r="P17" s="96">
        <f t="shared" si="0"/>
        <v>180</v>
      </c>
      <c r="Q17" s="9"/>
      <c r="R17" s="8"/>
      <c r="S17" s="96">
        <f t="shared" si="1"/>
        <v>0</v>
      </c>
      <c r="T17" s="9"/>
      <c r="U17" s="8">
        <v>1</v>
      </c>
      <c r="V17" s="96">
        <f t="shared" si="2"/>
        <v>1</v>
      </c>
      <c r="W17" s="9"/>
      <c r="X17" s="8"/>
      <c r="Y17" s="96">
        <f t="shared" si="3"/>
        <v>0</v>
      </c>
      <c r="Z17" s="9">
        <v>77</v>
      </c>
      <c r="AA17" s="8"/>
      <c r="AB17" s="96">
        <f t="shared" si="4"/>
        <v>77</v>
      </c>
      <c r="AC17" s="100">
        <v>31</v>
      </c>
      <c r="AD17" s="98"/>
      <c r="AE17" s="99" t="s">
        <v>33</v>
      </c>
      <c r="AG17" s="7">
        <f t="shared" si="8"/>
        <v>1259</v>
      </c>
      <c r="AH17" s="7">
        <f t="shared" si="9"/>
        <v>207</v>
      </c>
      <c r="AI17" s="7">
        <f t="shared" si="10"/>
        <v>1466</v>
      </c>
    </row>
    <row r="18" spans="1:39" x14ac:dyDescent="0.15">
      <c r="A18" s="18" t="s">
        <v>34</v>
      </c>
      <c r="B18" s="9">
        <v>109</v>
      </c>
      <c r="C18" s="8">
        <v>211</v>
      </c>
      <c r="D18" s="95">
        <v>153</v>
      </c>
      <c r="E18" s="8">
        <v>257</v>
      </c>
      <c r="F18" s="8"/>
      <c r="G18" s="8">
        <v>2</v>
      </c>
      <c r="H18" s="8">
        <f t="shared" si="5"/>
        <v>262</v>
      </c>
      <c r="I18" s="6">
        <f t="shared" si="5"/>
        <v>470</v>
      </c>
      <c r="J18" s="96">
        <f t="shared" si="6"/>
        <v>732</v>
      </c>
      <c r="K18" s="9">
        <v>4</v>
      </c>
      <c r="L18" s="8"/>
      <c r="M18" s="96">
        <f t="shared" si="7"/>
        <v>4</v>
      </c>
      <c r="N18" s="9">
        <v>13</v>
      </c>
      <c r="O18" s="97">
        <v>13</v>
      </c>
      <c r="P18" s="96">
        <f t="shared" si="0"/>
        <v>26</v>
      </c>
      <c r="Q18" s="9"/>
      <c r="R18" s="8"/>
      <c r="S18" s="96">
        <f t="shared" si="1"/>
        <v>0</v>
      </c>
      <c r="T18" s="9"/>
      <c r="U18" s="8"/>
      <c r="V18" s="96">
        <f t="shared" si="2"/>
        <v>0</v>
      </c>
      <c r="W18" s="9"/>
      <c r="X18" s="8"/>
      <c r="Y18" s="96">
        <f t="shared" si="3"/>
        <v>0</v>
      </c>
      <c r="Z18" s="9">
        <v>16</v>
      </c>
      <c r="AA18" s="8"/>
      <c r="AB18" s="96">
        <f t="shared" si="4"/>
        <v>16</v>
      </c>
      <c r="AC18" s="100"/>
      <c r="AD18" s="98"/>
      <c r="AE18" s="99" t="s">
        <v>34</v>
      </c>
      <c r="AG18" s="7">
        <f t="shared" si="8"/>
        <v>295</v>
      </c>
      <c r="AH18" s="7">
        <f t="shared" si="9"/>
        <v>483</v>
      </c>
      <c r="AI18" s="7">
        <f t="shared" si="10"/>
        <v>778</v>
      </c>
    </row>
    <row r="19" spans="1:39" x14ac:dyDescent="0.15">
      <c r="A19" s="18" t="s">
        <v>35</v>
      </c>
      <c r="B19" s="9">
        <v>25</v>
      </c>
      <c r="C19" s="8">
        <v>17</v>
      </c>
      <c r="D19" s="95">
        <v>38</v>
      </c>
      <c r="E19" s="8">
        <v>22</v>
      </c>
      <c r="F19" s="8"/>
      <c r="G19" s="8"/>
      <c r="H19" s="8">
        <f t="shared" si="5"/>
        <v>63</v>
      </c>
      <c r="I19" s="6">
        <f t="shared" si="5"/>
        <v>39</v>
      </c>
      <c r="J19" s="96">
        <f t="shared" si="6"/>
        <v>102</v>
      </c>
      <c r="K19" s="9"/>
      <c r="L19" s="8"/>
      <c r="M19" s="96">
        <f t="shared" si="7"/>
        <v>0</v>
      </c>
      <c r="N19" s="9">
        <v>57</v>
      </c>
      <c r="O19" s="97">
        <v>42</v>
      </c>
      <c r="P19" s="96">
        <f t="shared" si="0"/>
        <v>99</v>
      </c>
      <c r="Q19" s="9"/>
      <c r="R19" s="8"/>
      <c r="S19" s="96">
        <f t="shared" si="1"/>
        <v>0</v>
      </c>
      <c r="T19" s="9">
        <v>5</v>
      </c>
      <c r="U19" s="8">
        <v>2</v>
      </c>
      <c r="V19" s="96">
        <f t="shared" si="2"/>
        <v>7</v>
      </c>
      <c r="W19" s="9">
        <v>1</v>
      </c>
      <c r="X19" s="8">
        <v>1</v>
      </c>
      <c r="Y19" s="96">
        <f t="shared" si="3"/>
        <v>2</v>
      </c>
      <c r="Z19" s="9">
        <v>18</v>
      </c>
      <c r="AA19" s="8">
        <v>3</v>
      </c>
      <c r="AB19" s="96">
        <f t="shared" si="4"/>
        <v>21</v>
      </c>
      <c r="AC19" s="100"/>
      <c r="AD19" s="98"/>
      <c r="AE19" s="99" t="s">
        <v>35</v>
      </c>
      <c r="AG19" s="7">
        <f t="shared" si="8"/>
        <v>144</v>
      </c>
      <c r="AH19" s="7">
        <f t="shared" si="9"/>
        <v>87</v>
      </c>
      <c r="AI19" s="7">
        <f t="shared" si="10"/>
        <v>231</v>
      </c>
      <c r="AJ19" s="4" t="s">
        <v>36</v>
      </c>
      <c r="AK19" s="7">
        <f>AG16+AG17+AG18+AG19</f>
        <v>2358</v>
      </c>
      <c r="AL19" s="7">
        <f>AH16+AH17+AH18+AH19</f>
        <v>997</v>
      </c>
      <c r="AM19" s="7">
        <f>AK19+AL19</f>
        <v>3355</v>
      </c>
    </row>
    <row r="20" spans="1:39" x14ac:dyDescent="0.15">
      <c r="A20" s="18" t="s">
        <v>37</v>
      </c>
      <c r="B20" s="9">
        <v>24</v>
      </c>
      <c r="C20" s="8">
        <v>15</v>
      </c>
      <c r="D20" s="95">
        <v>19</v>
      </c>
      <c r="E20" s="8">
        <v>4</v>
      </c>
      <c r="F20" s="8"/>
      <c r="G20" s="8"/>
      <c r="H20" s="8">
        <f t="shared" si="5"/>
        <v>43</v>
      </c>
      <c r="I20" s="6">
        <f t="shared" si="5"/>
        <v>19</v>
      </c>
      <c r="J20" s="96">
        <f t="shared" si="6"/>
        <v>62</v>
      </c>
      <c r="K20" s="9">
        <v>38</v>
      </c>
      <c r="L20" s="8">
        <v>9</v>
      </c>
      <c r="M20" s="96">
        <f t="shared" si="7"/>
        <v>47</v>
      </c>
      <c r="N20" s="9">
        <v>130</v>
      </c>
      <c r="O20" s="97">
        <v>58</v>
      </c>
      <c r="P20" s="96">
        <f t="shared" si="0"/>
        <v>188</v>
      </c>
      <c r="Q20" s="9"/>
      <c r="R20" s="8"/>
      <c r="S20" s="96">
        <f t="shared" si="1"/>
        <v>0</v>
      </c>
      <c r="T20" s="9">
        <v>223</v>
      </c>
      <c r="U20" s="8">
        <v>10</v>
      </c>
      <c r="V20" s="96">
        <f t="shared" si="2"/>
        <v>233</v>
      </c>
      <c r="W20" s="9">
        <v>4</v>
      </c>
      <c r="X20" s="8"/>
      <c r="Y20" s="96">
        <f t="shared" si="3"/>
        <v>4</v>
      </c>
      <c r="Z20" s="9">
        <v>118</v>
      </c>
      <c r="AA20" s="8">
        <v>3</v>
      </c>
      <c r="AB20" s="96">
        <f t="shared" si="4"/>
        <v>121</v>
      </c>
      <c r="AC20" s="100">
        <v>116</v>
      </c>
      <c r="AD20" s="98"/>
      <c r="AE20" s="99" t="s">
        <v>37</v>
      </c>
      <c r="AG20" s="7">
        <f t="shared" si="8"/>
        <v>672</v>
      </c>
      <c r="AH20" s="7">
        <f t="shared" si="9"/>
        <v>99</v>
      </c>
      <c r="AI20" s="7">
        <f t="shared" si="10"/>
        <v>771</v>
      </c>
    </row>
    <row r="21" spans="1:39" x14ac:dyDescent="0.15">
      <c r="A21" s="18" t="s">
        <v>38</v>
      </c>
      <c r="B21" s="9">
        <v>83</v>
      </c>
      <c r="C21" s="8">
        <v>40</v>
      </c>
      <c r="D21" s="95">
        <v>75</v>
      </c>
      <c r="E21" s="8">
        <v>26</v>
      </c>
      <c r="F21" s="8"/>
      <c r="G21" s="8"/>
      <c r="H21" s="8">
        <f t="shared" si="5"/>
        <v>158</v>
      </c>
      <c r="I21" s="6">
        <f t="shared" si="5"/>
        <v>66</v>
      </c>
      <c r="J21" s="96">
        <f t="shared" si="6"/>
        <v>224</v>
      </c>
      <c r="K21" s="9">
        <v>6</v>
      </c>
      <c r="L21" s="8">
        <v>2</v>
      </c>
      <c r="M21" s="96">
        <f t="shared" si="7"/>
        <v>8</v>
      </c>
      <c r="N21" s="9">
        <v>95</v>
      </c>
      <c r="O21" s="97">
        <v>110</v>
      </c>
      <c r="P21" s="96">
        <f t="shared" si="0"/>
        <v>205</v>
      </c>
      <c r="Q21" s="9"/>
      <c r="R21" s="8"/>
      <c r="S21" s="96">
        <f t="shared" si="1"/>
        <v>0</v>
      </c>
      <c r="T21" s="9">
        <v>3</v>
      </c>
      <c r="U21" s="8">
        <v>3</v>
      </c>
      <c r="V21" s="96">
        <f t="shared" si="2"/>
        <v>6</v>
      </c>
      <c r="W21" s="9"/>
      <c r="X21" s="8"/>
      <c r="Y21" s="96">
        <f t="shared" si="3"/>
        <v>0</v>
      </c>
      <c r="Z21" s="9">
        <v>16</v>
      </c>
      <c r="AA21" s="8">
        <v>1</v>
      </c>
      <c r="AB21" s="96">
        <f t="shared" si="4"/>
        <v>17</v>
      </c>
      <c r="AC21" s="100">
        <v>15</v>
      </c>
      <c r="AD21" s="98"/>
      <c r="AE21" s="99" t="s">
        <v>38</v>
      </c>
      <c r="AG21" s="7">
        <f t="shared" si="8"/>
        <v>293</v>
      </c>
      <c r="AH21" s="7">
        <f t="shared" si="9"/>
        <v>182</v>
      </c>
      <c r="AI21" s="7">
        <f t="shared" si="10"/>
        <v>475</v>
      </c>
    </row>
    <row r="22" spans="1:39" x14ac:dyDescent="0.15">
      <c r="A22" s="18" t="s">
        <v>39</v>
      </c>
      <c r="B22" s="9">
        <v>14</v>
      </c>
      <c r="C22" s="8">
        <v>53</v>
      </c>
      <c r="D22" s="95">
        <v>18</v>
      </c>
      <c r="E22" s="8">
        <v>40</v>
      </c>
      <c r="F22" s="8"/>
      <c r="G22" s="8"/>
      <c r="H22" s="8">
        <f t="shared" si="5"/>
        <v>32</v>
      </c>
      <c r="I22" s="6">
        <f t="shared" si="5"/>
        <v>93</v>
      </c>
      <c r="J22" s="96">
        <f t="shared" si="6"/>
        <v>125</v>
      </c>
      <c r="K22" s="9">
        <v>15</v>
      </c>
      <c r="L22" s="8">
        <v>2</v>
      </c>
      <c r="M22" s="96">
        <f t="shared" si="7"/>
        <v>17</v>
      </c>
      <c r="N22" s="9">
        <v>44</v>
      </c>
      <c r="O22" s="97">
        <v>113</v>
      </c>
      <c r="P22" s="96">
        <f t="shared" si="0"/>
        <v>157</v>
      </c>
      <c r="Q22" s="9"/>
      <c r="R22" s="8"/>
      <c r="S22" s="96">
        <f t="shared" si="1"/>
        <v>0</v>
      </c>
      <c r="T22" s="9">
        <v>3</v>
      </c>
      <c r="U22" s="8">
        <v>14</v>
      </c>
      <c r="V22" s="96">
        <f t="shared" si="2"/>
        <v>17</v>
      </c>
      <c r="W22" s="9"/>
      <c r="X22" s="8"/>
      <c r="Y22" s="96">
        <f t="shared" si="3"/>
        <v>0</v>
      </c>
      <c r="Z22" s="9">
        <v>5</v>
      </c>
      <c r="AA22" s="8">
        <v>1</v>
      </c>
      <c r="AB22" s="96">
        <f t="shared" si="4"/>
        <v>6</v>
      </c>
      <c r="AC22" s="100">
        <v>24</v>
      </c>
      <c r="AD22" s="100">
        <v>5</v>
      </c>
      <c r="AE22" s="99" t="s">
        <v>39</v>
      </c>
      <c r="AG22" s="7">
        <f t="shared" si="8"/>
        <v>128</v>
      </c>
      <c r="AH22" s="7">
        <f t="shared" si="9"/>
        <v>223</v>
      </c>
      <c r="AI22" s="7">
        <f t="shared" si="10"/>
        <v>351</v>
      </c>
    </row>
    <row r="23" spans="1:39" x14ac:dyDescent="0.15">
      <c r="A23" s="18" t="s">
        <v>40</v>
      </c>
      <c r="B23" s="9"/>
      <c r="C23" s="8">
        <v>1</v>
      </c>
      <c r="D23" s="95"/>
      <c r="E23" s="8">
        <v>4</v>
      </c>
      <c r="F23" s="8"/>
      <c r="G23" s="8"/>
      <c r="H23" s="8">
        <f t="shared" si="5"/>
        <v>0</v>
      </c>
      <c r="I23" s="6">
        <f t="shared" si="5"/>
        <v>5</v>
      </c>
      <c r="J23" s="96">
        <f t="shared" si="6"/>
        <v>5</v>
      </c>
      <c r="K23" s="9"/>
      <c r="L23" s="8"/>
      <c r="M23" s="96">
        <f t="shared" si="7"/>
        <v>0</v>
      </c>
      <c r="N23" s="9"/>
      <c r="O23" s="97">
        <v>3</v>
      </c>
      <c r="P23" s="96">
        <f t="shared" si="0"/>
        <v>3</v>
      </c>
      <c r="Q23" s="9"/>
      <c r="R23" s="8"/>
      <c r="S23" s="96">
        <f t="shared" si="1"/>
        <v>0</v>
      </c>
      <c r="T23" s="9"/>
      <c r="U23" s="8"/>
      <c r="V23" s="96">
        <f t="shared" si="2"/>
        <v>0</v>
      </c>
      <c r="W23" s="9"/>
      <c r="X23" s="8"/>
      <c r="Y23" s="96">
        <f t="shared" si="3"/>
        <v>0</v>
      </c>
      <c r="Z23" s="9"/>
      <c r="AA23" s="8"/>
      <c r="AB23" s="96">
        <f t="shared" si="4"/>
        <v>0</v>
      </c>
      <c r="AC23" s="100"/>
      <c r="AD23" s="98"/>
      <c r="AE23" s="99" t="s">
        <v>40</v>
      </c>
      <c r="AG23" s="7">
        <f t="shared" si="8"/>
        <v>0</v>
      </c>
      <c r="AH23" s="7">
        <f t="shared" si="9"/>
        <v>8</v>
      </c>
      <c r="AI23" s="7">
        <f t="shared" si="10"/>
        <v>8</v>
      </c>
    </row>
    <row r="24" spans="1:39" x14ac:dyDescent="0.15">
      <c r="A24" s="18" t="s">
        <v>41</v>
      </c>
      <c r="B24" s="9">
        <v>9</v>
      </c>
      <c r="C24" s="8">
        <v>2</v>
      </c>
      <c r="D24" s="95">
        <v>4</v>
      </c>
      <c r="E24" s="8">
        <v>3</v>
      </c>
      <c r="F24" s="8"/>
      <c r="G24" s="8"/>
      <c r="H24" s="8">
        <f t="shared" si="5"/>
        <v>13</v>
      </c>
      <c r="I24" s="6">
        <f t="shared" si="5"/>
        <v>5</v>
      </c>
      <c r="J24" s="96">
        <f t="shared" si="6"/>
        <v>18</v>
      </c>
      <c r="K24" s="9">
        <v>7</v>
      </c>
      <c r="L24" s="8"/>
      <c r="M24" s="96">
        <f t="shared" si="7"/>
        <v>7</v>
      </c>
      <c r="N24" s="9">
        <v>27</v>
      </c>
      <c r="O24" s="97">
        <v>8</v>
      </c>
      <c r="P24" s="96">
        <f t="shared" si="0"/>
        <v>35</v>
      </c>
      <c r="Q24" s="9"/>
      <c r="R24" s="8"/>
      <c r="S24" s="96">
        <f t="shared" si="1"/>
        <v>0</v>
      </c>
      <c r="T24" s="9">
        <v>2</v>
      </c>
      <c r="U24" s="8">
        <v>9</v>
      </c>
      <c r="V24" s="96">
        <f t="shared" si="2"/>
        <v>11</v>
      </c>
      <c r="W24" s="9">
        <v>1</v>
      </c>
      <c r="X24" s="8"/>
      <c r="Y24" s="96">
        <f t="shared" si="3"/>
        <v>1</v>
      </c>
      <c r="Z24" s="9">
        <v>20</v>
      </c>
      <c r="AA24" s="8"/>
      <c r="AB24" s="96">
        <f t="shared" si="4"/>
        <v>20</v>
      </c>
      <c r="AC24" s="100"/>
      <c r="AD24" s="98"/>
      <c r="AE24" s="99" t="s">
        <v>41</v>
      </c>
      <c r="AG24" s="7">
        <f t="shared" si="8"/>
        <v>70</v>
      </c>
      <c r="AH24" s="7">
        <f t="shared" si="9"/>
        <v>22</v>
      </c>
      <c r="AI24" s="7">
        <f t="shared" si="10"/>
        <v>92</v>
      </c>
    </row>
    <row r="25" spans="1:39" x14ac:dyDescent="0.15">
      <c r="A25" s="18" t="s">
        <v>42</v>
      </c>
      <c r="B25" s="9">
        <v>42</v>
      </c>
      <c r="C25" s="8">
        <v>33</v>
      </c>
      <c r="D25" s="95">
        <v>32</v>
      </c>
      <c r="E25" s="8">
        <v>21</v>
      </c>
      <c r="F25" s="8"/>
      <c r="G25" s="8">
        <v>2</v>
      </c>
      <c r="H25" s="8">
        <f t="shared" si="5"/>
        <v>74</v>
      </c>
      <c r="I25" s="6">
        <f t="shared" si="5"/>
        <v>56</v>
      </c>
      <c r="J25" s="96">
        <f t="shared" si="6"/>
        <v>130</v>
      </c>
      <c r="K25" s="9">
        <v>8</v>
      </c>
      <c r="L25" s="8">
        <v>3</v>
      </c>
      <c r="M25" s="96">
        <f t="shared" si="7"/>
        <v>11</v>
      </c>
      <c r="N25" s="9">
        <v>157</v>
      </c>
      <c r="O25" s="97">
        <v>131</v>
      </c>
      <c r="P25" s="96">
        <f t="shared" si="0"/>
        <v>288</v>
      </c>
      <c r="Q25" s="9"/>
      <c r="R25" s="8">
        <v>1</v>
      </c>
      <c r="S25" s="96">
        <f t="shared" si="1"/>
        <v>1</v>
      </c>
      <c r="T25" s="9">
        <v>70</v>
      </c>
      <c r="U25" s="8">
        <v>28</v>
      </c>
      <c r="V25" s="96">
        <f t="shared" si="2"/>
        <v>98</v>
      </c>
      <c r="W25" s="9"/>
      <c r="X25" s="8"/>
      <c r="Y25" s="96">
        <f t="shared" si="3"/>
        <v>0</v>
      </c>
      <c r="Z25" s="9">
        <v>56</v>
      </c>
      <c r="AA25" s="8">
        <v>2</v>
      </c>
      <c r="AB25" s="96">
        <f t="shared" si="4"/>
        <v>58</v>
      </c>
      <c r="AC25" s="100">
        <v>24</v>
      </c>
      <c r="AD25" s="98"/>
      <c r="AE25" s="99" t="s">
        <v>42</v>
      </c>
      <c r="AG25" s="7">
        <f t="shared" si="8"/>
        <v>389</v>
      </c>
      <c r="AH25" s="7">
        <f t="shared" si="9"/>
        <v>221</v>
      </c>
      <c r="AI25" s="7">
        <f t="shared" si="10"/>
        <v>610</v>
      </c>
      <c r="AJ25" s="4" t="s">
        <v>43</v>
      </c>
      <c r="AK25" s="7">
        <f>SUM(AG20:AG25)</f>
        <v>1552</v>
      </c>
      <c r="AL25" s="7">
        <f>SUM(AH20:AH25)</f>
        <v>755</v>
      </c>
      <c r="AM25" s="7">
        <f>AK25+AL25</f>
        <v>2307</v>
      </c>
    </row>
    <row r="26" spans="1:39" x14ac:dyDescent="0.15">
      <c r="A26" s="18" t="s">
        <v>44</v>
      </c>
      <c r="B26" s="9">
        <v>219</v>
      </c>
      <c r="C26" s="8">
        <v>319</v>
      </c>
      <c r="D26" s="95">
        <v>303</v>
      </c>
      <c r="E26" s="8">
        <v>260</v>
      </c>
      <c r="F26" s="8"/>
      <c r="G26" s="8">
        <v>7</v>
      </c>
      <c r="H26" s="8">
        <f t="shared" si="5"/>
        <v>522</v>
      </c>
      <c r="I26" s="6">
        <f t="shared" si="5"/>
        <v>586</v>
      </c>
      <c r="J26" s="96">
        <f t="shared" si="6"/>
        <v>1108</v>
      </c>
      <c r="K26" s="9">
        <v>12</v>
      </c>
      <c r="L26" s="8">
        <v>14</v>
      </c>
      <c r="M26" s="96">
        <f t="shared" si="7"/>
        <v>26</v>
      </c>
      <c r="N26" s="9">
        <v>130</v>
      </c>
      <c r="O26" s="97">
        <v>241</v>
      </c>
      <c r="P26" s="96">
        <f t="shared" si="0"/>
        <v>371</v>
      </c>
      <c r="Q26" s="9"/>
      <c r="R26" s="8">
        <v>2</v>
      </c>
      <c r="S26" s="96">
        <f t="shared" si="1"/>
        <v>2</v>
      </c>
      <c r="T26" s="9">
        <v>60</v>
      </c>
      <c r="U26" s="8">
        <v>13</v>
      </c>
      <c r="V26" s="96">
        <f t="shared" si="2"/>
        <v>73</v>
      </c>
      <c r="W26" s="9"/>
      <c r="X26" s="8">
        <v>1</v>
      </c>
      <c r="Y26" s="96">
        <f t="shared" si="3"/>
        <v>1</v>
      </c>
      <c r="Z26" s="9">
        <v>159</v>
      </c>
      <c r="AA26" s="8"/>
      <c r="AB26" s="96">
        <f t="shared" si="4"/>
        <v>159</v>
      </c>
      <c r="AC26" s="100">
        <v>103</v>
      </c>
      <c r="AD26" s="100">
        <v>9</v>
      </c>
      <c r="AE26" s="99" t="s">
        <v>44</v>
      </c>
      <c r="AG26" s="7">
        <f t="shared" si="8"/>
        <v>995</v>
      </c>
      <c r="AH26" s="7">
        <f t="shared" si="9"/>
        <v>857</v>
      </c>
      <c r="AI26" s="7">
        <f t="shared" si="10"/>
        <v>1852</v>
      </c>
    </row>
    <row r="27" spans="1:39" x14ac:dyDescent="0.15">
      <c r="A27" s="18" t="s">
        <v>45</v>
      </c>
      <c r="B27" s="9">
        <v>161</v>
      </c>
      <c r="C27" s="8">
        <v>99</v>
      </c>
      <c r="D27" s="95">
        <v>157</v>
      </c>
      <c r="E27" s="8">
        <v>96</v>
      </c>
      <c r="F27" s="8"/>
      <c r="G27" s="8"/>
      <c r="H27" s="8">
        <f t="shared" si="5"/>
        <v>318</v>
      </c>
      <c r="I27" s="6">
        <f t="shared" si="5"/>
        <v>195</v>
      </c>
      <c r="J27" s="96">
        <f t="shared" si="6"/>
        <v>513</v>
      </c>
      <c r="K27" s="9">
        <v>25</v>
      </c>
      <c r="L27" s="8">
        <v>3</v>
      </c>
      <c r="M27" s="96">
        <f t="shared" si="7"/>
        <v>28</v>
      </c>
      <c r="N27" s="9">
        <v>28</v>
      </c>
      <c r="O27" s="97">
        <v>51</v>
      </c>
      <c r="P27" s="96">
        <f t="shared" si="0"/>
        <v>79</v>
      </c>
      <c r="Q27" s="9"/>
      <c r="R27" s="8"/>
      <c r="S27" s="96">
        <f t="shared" si="1"/>
        <v>0</v>
      </c>
      <c r="T27" s="9">
        <v>12</v>
      </c>
      <c r="U27" s="8">
        <v>10</v>
      </c>
      <c r="V27" s="96">
        <f t="shared" si="2"/>
        <v>22</v>
      </c>
      <c r="W27" s="9"/>
      <c r="X27" s="8"/>
      <c r="Y27" s="96">
        <f t="shared" si="3"/>
        <v>0</v>
      </c>
      <c r="Z27" s="9">
        <v>15</v>
      </c>
      <c r="AA27" s="8">
        <v>5</v>
      </c>
      <c r="AB27" s="96">
        <f t="shared" si="4"/>
        <v>20</v>
      </c>
      <c r="AC27" s="100">
        <v>31</v>
      </c>
      <c r="AD27" s="100">
        <v>10</v>
      </c>
      <c r="AE27" s="99" t="s">
        <v>45</v>
      </c>
      <c r="AG27" s="7">
        <f t="shared" si="8"/>
        <v>439</v>
      </c>
      <c r="AH27" s="7">
        <f t="shared" si="9"/>
        <v>264</v>
      </c>
      <c r="AI27" s="7">
        <f t="shared" si="10"/>
        <v>703</v>
      </c>
    </row>
    <row r="28" spans="1:39" x14ac:dyDescent="0.15">
      <c r="A28" s="18" t="s">
        <v>46</v>
      </c>
      <c r="B28" s="9">
        <v>4</v>
      </c>
      <c r="C28" s="8">
        <v>31</v>
      </c>
      <c r="D28" s="95">
        <v>26</v>
      </c>
      <c r="E28" s="8">
        <v>49</v>
      </c>
      <c r="F28" s="8"/>
      <c r="G28" s="8"/>
      <c r="H28" s="8">
        <f t="shared" si="5"/>
        <v>30</v>
      </c>
      <c r="I28" s="6">
        <f t="shared" si="5"/>
        <v>80</v>
      </c>
      <c r="J28" s="96">
        <f t="shared" si="6"/>
        <v>110</v>
      </c>
      <c r="K28" s="9"/>
      <c r="L28" s="8">
        <v>3</v>
      </c>
      <c r="M28" s="96">
        <f t="shared" si="7"/>
        <v>3</v>
      </c>
      <c r="N28" s="9">
        <v>22</v>
      </c>
      <c r="O28" s="97">
        <v>13</v>
      </c>
      <c r="P28" s="96">
        <f t="shared" si="0"/>
        <v>35</v>
      </c>
      <c r="Q28" s="9"/>
      <c r="R28" s="8"/>
      <c r="S28" s="96">
        <f t="shared" si="1"/>
        <v>0</v>
      </c>
      <c r="T28" s="9"/>
      <c r="U28" s="8">
        <v>1</v>
      </c>
      <c r="V28" s="96">
        <f t="shared" si="2"/>
        <v>1</v>
      </c>
      <c r="W28" s="9"/>
      <c r="X28" s="8"/>
      <c r="Y28" s="96">
        <f t="shared" si="3"/>
        <v>0</v>
      </c>
      <c r="Z28" s="9"/>
      <c r="AA28" s="8"/>
      <c r="AB28" s="96">
        <f t="shared" si="4"/>
        <v>0</v>
      </c>
      <c r="AC28" s="100">
        <v>8</v>
      </c>
      <c r="AD28" s="100">
        <v>1</v>
      </c>
      <c r="AE28" s="99" t="s">
        <v>46</v>
      </c>
      <c r="AG28" s="7">
        <f t="shared" si="8"/>
        <v>61</v>
      </c>
      <c r="AH28" s="7">
        <f t="shared" si="9"/>
        <v>97</v>
      </c>
      <c r="AI28" s="7">
        <f t="shared" si="10"/>
        <v>158</v>
      </c>
    </row>
    <row r="29" spans="1:39" x14ac:dyDescent="0.15">
      <c r="A29" s="18" t="s">
        <v>47</v>
      </c>
      <c r="B29" s="9">
        <v>41</v>
      </c>
      <c r="C29" s="8">
        <v>20</v>
      </c>
      <c r="D29" s="95">
        <v>56</v>
      </c>
      <c r="E29" s="8">
        <v>19</v>
      </c>
      <c r="F29" s="8"/>
      <c r="G29" s="8"/>
      <c r="H29" s="8">
        <f t="shared" si="5"/>
        <v>97</v>
      </c>
      <c r="I29" s="6">
        <f t="shared" si="5"/>
        <v>39</v>
      </c>
      <c r="J29" s="96">
        <f t="shared" si="6"/>
        <v>136</v>
      </c>
      <c r="K29" s="9">
        <v>4</v>
      </c>
      <c r="L29" s="8"/>
      <c r="M29" s="96">
        <f t="shared" si="7"/>
        <v>4</v>
      </c>
      <c r="N29" s="9">
        <v>8</v>
      </c>
      <c r="O29" s="97">
        <v>20</v>
      </c>
      <c r="P29" s="96">
        <f t="shared" si="0"/>
        <v>28</v>
      </c>
      <c r="Q29" s="9"/>
      <c r="R29" s="8"/>
      <c r="S29" s="96">
        <f t="shared" si="1"/>
        <v>0</v>
      </c>
      <c r="T29" s="9"/>
      <c r="U29" s="8"/>
      <c r="V29" s="96">
        <f t="shared" si="2"/>
        <v>0</v>
      </c>
      <c r="W29" s="9"/>
      <c r="X29" s="8"/>
      <c r="Y29" s="96">
        <f t="shared" si="3"/>
        <v>0</v>
      </c>
      <c r="Z29" s="9">
        <v>7</v>
      </c>
      <c r="AA29" s="8"/>
      <c r="AB29" s="96">
        <f t="shared" si="4"/>
        <v>7</v>
      </c>
      <c r="AC29" s="100"/>
      <c r="AD29" s="100">
        <v>3</v>
      </c>
      <c r="AE29" s="99" t="s">
        <v>47</v>
      </c>
      <c r="AG29" s="7">
        <f t="shared" si="8"/>
        <v>119</v>
      </c>
      <c r="AH29" s="7">
        <f t="shared" si="9"/>
        <v>59</v>
      </c>
      <c r="AI29" s="7">
        <f t="shared" si="10"/>
        <v>178</v>
      </c>
    </row>
    <row r="30" spans="1:39" x14ac:dyDescent="0.15">
      <c r="A30" s="18" t="s">
        <v>48</v>
      </c>
      <c r="B30" s="9">
        <v>21</v>
      </c>
      <c r="C30" s="8">
        <v>67</v>
      </c>
      <c r="D30" s="95">
        <v>10</v>
      </c>
      <c r="E30" s="8">
        <v>69</v>
      </c>
      <c r="F30" s="8"/>
      <c r="G30" s="8">
        <v>1</v>
      </c>
      <c r="H30" s="8">
        <f t="shared" si="5"/>
        <v>31</v>
      </c>
      <c r="I30" s="6">
        <f t="shared" si="5"/>
        <v>137</v>
      </c>
      <c r="J30" s="96">
        <f t="shared" si="6"/>
        <v>168</v>
      </c>
      <c r="K30" s="9">
        <v>11</v>
      </c>
      <c r="L30" s="8">
        <v>9</v>
      </c>
      <c r="M30" s="96">
        <f t="shared" si="7"/>
        <v>20</v>
      </c>
      <c r="N30" s="9">
        <v>98</v>
      </c>
      <c r="O30" s="97">
        <v>125</v>
      </c>
      <c r="P30" s="96">
        <f t="shared" si="0"/>
        <v>223</v>
      </c>
      <c r="Q30" s="9"/>
      <c r="R30" s="8">
        <v>3</v>
      </c>
      <c r="S30" s="96">
        <f t="shared" si="1"/>
        <v>3</v>
      </c>
      <c r="T30" s="9">
        <v>44</v>
      </c>
      <c r="U30" s="8">
        <v>8</v>
      </c>
      <c r="V30" s="96">
        <f t="shared" si="2"/>
        <v>52</v>
      </c>
      <c r="W30" s="9">
        <v>1</v>
      </c>
      <c r="X30" s="8"/>
      <c r="Y30" s="96">
        <f t="shared" si="3"/>
        <v>1</v>
      </c>
      <c r="Z30" s="9">
        <v>273</v>
      </c>
      <c r="AA30" s="8">
        <v>24</v>
      </c>
      <c r="AB30" s="96">
        <f t="shared" si="4"/>
        <v>297</v>
      </c>
      <c r="AC30" s="100">
        <v>123</v>
      </c>
      <c r="AD30" s="98"/>
      <c r="AE30" s="99" t="s">
        <v>48</v>
      </c>
      <c r="AG30" s="7">
        <f t="shared" si="8"/>
        <v>581</v>
      </c>
      <c r="AH30" s="7">
        <f t="shared" si="9"/>
        <v>306</v>
      </c>
      <c r="AI30" s="7">
        <f t="shared" si="10"/>
        <v>887</v>
      </c>
      <c r="AJ30" s="4" t="s">
        <v>49</v>
      </c>
      <c r="AK30" s="7">
        <f>SUM(AG26:AG30)</f>
        <v>2195</v>
      </c>
      <c r="AL30" s="7">
        <f>SUM(AH26:AH30)</f>
        <v>1583</v>
      </c>
      <c r="AM30" s="7">
        <f>AK30+AL30</f>
        <v>3778</v>
      </c>
    </row>
    <row r="31" spans="1:39" x14ac:dyDescent="0.15">
      <c r="A31" s="18" t="s">
        <v>50</v>
      </c>
      <c r="B31" s="9"/>
      <c r="C31" s="8">
        <v>1</v>
      </c>
      <c r="D31" s="95">
        <v>1</v>
      </c>
      <c r="E31" s="8"/>
      <c r="F31" s="8"/>
      <c r="G31" s="8"/>
      <c r="H31" s="8">
        <f t="shared" si="5"/>
        <v>1</v>
      </c>
      <c r="I31" s="6">
        <f t="shared" si="5"/>
        <v>1</v>
      </c>
      <c r="J31" s="96">
        <f t="shared" si="6"/>
        <v>2</v>
      </c>
      <c r="K31" s="9"/>
      <c r="L31" s="8"/>
      <c r="M31" s="96">
        <f t="shared" si="7"/>
        <v>0</v>
      </c>
      <c r="N31" s="9">
        <v>375</v>
      </c>
      <c r="O31" s="97">
        <v>30</v>
      </c>
      <c r="P31" s="96">
        <f t="shared" si="0"/>
        <v>405</v>
      </c>
      <c r="Q31" s="9"/>
      <c r="R31" s="8">
        <v>8</v>
      </c>
      <c r="S31" s="96">
        <f t="shared" si="1"/>
        <v>8</v>
      </c>
      <c r="T31" s="9">
        <v>44</v>
      </c>
      <c r="U31" s="8"/>
      <c r="V31" s="96">
        <f t="shared" si="2"/>
        <v>44</v>
      </c>
      <c r="W31" s="9">
        <v>36</v>
      </c>
      <c r="X31" s="8"/>
      <c r="Y31" s="96">
        <f t="shared" si="3"/>
        <v>36</v>
      </c>
      <c r="Z31" s="9">
        <v>86</v>
      </c>
      <c r="AA31" s="8"/>
      <c r="AB31" s="96">
        <f t="shared" si="4"/>
        <v>86</v>
      </c>
      <c r="AC31" s="100"/>
      <c r="AD31" s="98"/>
      <c r="AE31" s="99" t="s">
        <v>50</v>
      </c>
      <c r="AG31" s="7">
        <f t="shared" si="8"/>
        <v>542</v>
      </c>
      <c r="AH31" s="7">
        <f t="shared" si="9"/>
        <v>39</v>
      </c>
      <c r="AI31" s="7">
        <f t="shared" si="10"/>
        <v>581</v>
      </c>
    </row>
    <row r="32" spans="1:39" x14ac:dyDescent="0.15">
      <c r="A32" s="18" t="s">
        <v>51</v>
      </c>
      <c r="B32" s="9"/>
      <c r="C32" s="8"/>
      <c r="D32" s="95"/>
      <c r="E32" s="8"/>
      <c r="F32" s="8"/>
      <c r="G32" s="8"/>
      <c r="H32" s="8">
        <f t="shared" si="5"/>
        <v>0</v>
      </c>
      <c r="I32" s="6">
        <f t="shared" si="5"/>
        <v>0</v>
      </c>
      <c r="J32" s="96">
        <f t="shared" si="6"/>
        <v>0</v>
      </c>
      <c r="K32" s="9"/>
      <c r="L32" s="8"/>
      <c r="M32" s="96">
        <f t="shared" si="7"/>
        <v>0</v>
      </c>
      <c r="N32" s="9"/>
      <c r="O32" s="97"/>
      <c r="P32" s="96">
        <f t="shared" si="0"/>
        <v>0</v>
      </c>
      <c r="Q32" s="9"/>
      <c r="R32" s="8">
        <v>5</v>
      </c>
      <c r="S32" s="96">
        <f t="shared" si="1"/>
        <v>5</v>
      </c>
      <c r="T32" s="9">
        <v>2</v>
      </c>
      <c r="U32" s="8"/>
      <c r="V32" s="96">
        <f t="shared" si="2"/>
        <v>2</v>
      </c>
      <c r="W32" s="9"/>
      <c r="X32" s="8"/>
      <c r="Y32" s="96">
        <f t="shared" si="3"/>
        <v>0</v>
      </c>
      <c r="Z32" s="9">
        <v>3</v>
      </c>
      <c r="AA32" s="8"/>
      <c r="AB32" s="96">
        <f t="shared" si="4"/>
        <v>3</v>
      </c>
      <c r="AC32" s="100"/>
      <c r="AD32" s="98"/>
      <c r="AE32" s="99" t="s">
        <v>51</v>
      </c>
      <c r="AG32" s="7">
        <f t="shared" si="8"/>
        <v>5</v>
      </c>
      <c r="AH32" s="7">
        <f t="shared" si="9"/>
        <v>5</v>
      </c>
      <c r="AI32" s="7">
        <f t="shared" si="10"/>
        <v>10</v>
      </c>
    </row>
    <row r="33" spans="1:39" x14ac:dyDescent="0.15">
      <c r="A33" s="18" t="s">
        <v>52</v>
      </c>
      <c r="B33" s="9"/>
      <c r="C33" s="8"/>
      <c r="D33" s="95"/>
      <c r="E33" s="8"/>
      <c r="F33" s="8"/>
      <c r="G33" s="8"/>
      <c r="H33" s="8">
        <f t="shared" si="5"/>
        <v>0</v>
      </c>
      <c r="I33" s="6">
        <f t="shared" si="5"/>
        <v>0</v>
      </c>
      <c r="J33" s="96">
        <f t="shared" si="6"/>
        <v>0</v>
      </c>
      <c r="K33" s="9"/>
      <c r="L33" s="8"/>
      <c r="M33" s="96">
        <f t="shared" si="7"/>
        <v>0</v>
      </c>
      <c r="N33" s="9"/>
      <c r="O33" s="97"/>
      <c r="P33" s="96">
        <f t="shared" si="0"/>
        <v>0</v>
      </c>
      <c r="Q33" s="9"/>
      <c r="R33" s="8">
        <v>28</v>
      </c>
      <c r="S33" s="96">
        <f t="shared" si="1"/>
        <v>28</v>
      </c>
      <c r="T33" s="9"/>
      <c r="U33" s="8">
        <v>1</v>
      </c>
      <c r="V33" s="96">
        <f t="shared" si="2"/>
        <v>1</v>
      </c>
      <c r="W33" s="9"/>
      <c r="X33" s="8"/>
      <c r="Y33" s="96">
        <f t="shared" si="3"/>
        <v>0</v>
      </c>
      <c r="Z33" s="9"/>
      <c r="AA33" s="8"/>
      <c r="AB33" s="96">
        <f t="shared" si="4"/>
        <v>0</v>
      </c>
      <c r="AC33" s="100"/>
      <c r="AD33" s="98"/>
      <c r="AE33" s="99" t="s">
        <v>52</v>
      </c>
      <c r="AG33" s="7">
        <f t="shared" si="8"/>
        <v>0</v>
      </c>
      <c r="AH33" s="7">
        <f t="shared" si="9"/>
        <v>29</v>
      </c>
      <c r="AI33" s="7">
        <f t="shared" si="10"/>
        <v>29</v>
      </c>
    </row>
    <row r="34" spans="1:39" x14ac:dyDescent="0.15">
      <c r="A34" s="18" t="s">
        <v>53</v>
      </c>
      <c r="B34" s="9"/>
      <c r="C34" s="8"/>
      <c r="D34" s="95"/>
      <c r="E34" s="8"/>
      <c r="F34" s="8"/>
      <c r="G34" s="8"/>
      <c r="H34" s="8">
        <f t="shared" si="5"/>
        <v>0</v>
      </c>
      <c r="I34" s="6">
        <f t="shared" si="5"/>
        <v>0</v>
      </c>
      <c r="J34" s="96">
        <f t="shared" si="6"/>
        <v>0</v>
      </c>
      <c r="K34" s="9"/>
      <c r="L34" s="8"/>
      <c r="M34" s="96">
        <f t="shared" si="7"/>
        <v>0</v>
      </c>
      <c r="N34" s="9"/>
      <c r="O34" s="97"/>
      <c r="P34" s="96">
        <f t="shared" si="0"/>
        <v>0</v>
      </c>
      <c r="Q34" s="9"/>
      <c r="R34" s="8">
        <v>3</v>
      </c>
      <c r="S34" s="96">
        <f t="shared" si="1"/>
        <v>3</v>
      </c>
      <c r="T34" s="9">
        <v>2</v>
      </c>
      <c r="U34" s="8">
        <v>4</v>
      </c>
      <c r="V34" s="96">
        <f t="shared" si="2"/>
        <v>6</v>
      </c>
      <c r="W34" s="9"/>
      <c r="X34" s="8"/>
      <c r="Y34" s="96">
        <f t="shared" si="3"/>
        <v>0</v>
      </c>
      <c r="Z34" s="9">
        <v>1</v>
      </c>
      <c r="AA34" s="8"/>
      <c r="AB34" s="96">
        <f t="shared" si="4"/>
        <v>1</v>
      </c>
      <c r="AC34" s="100"/>
      <c r="AD34" s="98"/>
      <c r="AE34" s="99" t="s">
        <v>53</v>
      </c>
      <c r="AG34" s="7">
        <f t="shared" si="8"/>
        <v>3</v>
      </c>
      <c r="AH34" s="7">
        <f t="shared" si="9"/>
        <v>7</v>
      </c>
      <c r="AI34" s="7">
        <f t="shared" si="10"/>
        <v>10</v>
      </c>
    </row>
    <row r="35" spans="1:39" x14ac:dyDescent="0.15">
      <c r="A35" s="18" t="s">
        <v>54</v>
      </c>
      <c r="B35" s="9"/>
      <c r="C35" s="8"/>
      <c r="D35" s="95"/>
      <c r="E35" s="8"/>
      <c r="F35" s="8"/>
      <c r="G35" s="8"/>
      <c r="H35" s="8">
        <f t="shared" si="5"/>
        <v>0</v>
      </c>
      <c r="I35" s="6">
        <f t="shared" si="5"/>
        <v>0</v>
      </c>
      <c r="J35" s="96">
        <f t="shared" si="6"/>
        <v>0</v>
      </c>
      <c r="K35" s="9"/>
      <c r="L35" s="8"/>
      <c r="M35" s="96">
        <f t="shared" si="7"/>
        <v>0</v>
      </c>
      <c r="N35" s="9"/>
      <c r="O35" s="97"/>
      <c r="P35" s="96">
        <f t="shared" si="0"/>
        <v>0</v>
      </c>
      <c r="Q35" s="9"/>
      <c r="R35" s="8"/>
      <c r="S35" s="96">
        <f t="shared" si="1"/>
        <v>0</v>
      </c>
      <c r="T35" s="9"/>
      <c r="U35" s="8">
        <v>1</v>
      </c>
      <c r="V35" s="96">
        <f t="shared" si="2"/>
        <v>1</v>
      </c>
      <c r="W35" s="9"/>
      <c r="X35" s="8"/>
      <c r="Y35" s="96">
        <f t="shared" si="3"/>
        <v>0</v>
      </c>
      <c r="Z35" s="9"/>
      <c r="AA35" s="8"/>
      <c r="AB35" s="96">
        <f t="shared" si="4"/>
        <v>0</v>
      </c>
      <c r="AC35" s="100"/>
      <c r="AD35" s="98"/>
      <c r="AE35" s="99" t="s">
        <v>54</v>
      </c>
      <c r="AG35" s="7">
        <f t="shared" si="8"/>
        <v>0</v>
      </c>
      <c r="AH35" s="7">
        <f t="shared" si="9"/>
        <v>1</v>
      </c>
      <c r="AI35" s="7">
        <f t="shared" si="10"/>
        <v>1</v>
      </c>
    </row>
    <row r="36" spans="1:39" x14ac:dyDescent="0.15">
      <c r="A36" s="18" t="s">
        <v>55</v>
      </c>
      <c r="B36" s="9">
        <v>1</v>
      </c>
      <c r="C36" s="8"/>
      <c r="D36" s="95"/>
      <c r="E36" s="8"/>
      <c r="F36" s="8"/>
      <c r="G36" s="8"/>
      <c r="H36" s="8">
        <f t="shared" si="5"/>
        <v>1</v>
      </c>
      <c r="I36" s="6">
        <f t="shared" si="5"/>
        <v>0</v>
      </c>
      <c r="J36" s="96">
        <f t="shared" si="6"/>
        <v>1</v>
      </c>
      <c r="K36" s="9"/>
      <c r="L36" s="8"/>
      <c r="M36" s="96">
        <f t="shared" si="7"/>
        <v>0</v>
      </c>
      <c r="N36" s="9">
        <v>1</v>
      </c>
      <c r="O36" s="97"/>
      <c r="P36" s="96">
        <f t="shared" si="0"/>
        <v>1</v>
      </c>
      <c r="Q36" s="9"/>
      <c r="R36" s="8">
        <v>20</v>
      </c>
      <c r="S36" s="96">
        <f t="shared" si="1"/>
        <v>20</v>
      </c>
      <c r="T36" s="9">
        <v>1</v>
      </c>
      <c r="U36" s="8">
        <v>1</v>
      </c>
      <c r="V36" s="96">
        <f t="shared" si="2"/>
        <v>2</v>
      </c>
      <c r="W36" s="9">
        <v>1</v>
      </c>
      <c r="X36" s="8"/>
      <c r="Y36" s="96">
        <f t="shared" si="3"/>
        <v>1</v>
      </c>
      <c r="Z36" s="9">
        <v>6</v>
      </c>
      <c r="AA36" s="8"/>
      <c r="AB36" s="96">
        <f t="shared" si="4"/>
        <v>6</v>
      </c>
      <c r="AC36" s="100"/>
      <c r="AD36" s="98"/>
      <c r="AE36" s="99" t="s">
        <v>55</v>
      </c>
      <c r="AG36" s="7">
        <f t="shared" si="8"/>
        <v>10</v>
      </c>
      <c r="AH36" s="7">
        <f t="shared" si="9"/>
        <v>21</v>
      </c>
      <c r="AI36" s="7">
        <f t="shared" si="10"/>
        <v>31</v>
      </c>
    </row>
    <row r="37" spans="1:39" x14ac:dyDescent="0.15">
      <c r="A37" s="18" t="s">
        <v>56</v>
      </c>
      <c r="B37" s="9"/>
      <c r="C37" s="8"/>
      <c r="D37" s="95"/>
      <c r="E37" s="8"/>
      <c r="F37" s="8"/>
      <c r="G37" s="8"/>
      <c r="H37" s="8">
        <f t="shared" si="5"/>
        <v>0</v>
      </c>
      <c r="I37" s="6">
        <f t="shared" si="5"/>
        <v>0</v>
      </c>
      <c r="J37" s="96">
        <f t="shared" si="6"/>
        <v>0</v>
      </c>
      <c r="K37" s="9"/>
      <c r="L37" s="8"/>
      <c r="M37" s="96">
        <f t="shared" si="7"/>
        <v>0</v>
      </c>
      <c r="N37" s="9"/>
      <c r="O37" s="97"/>
      <c r="P37" s="96">
        <f t="shared" si="0"/>
        <v>0</v>
      </c>
      <c r="Q37" s="9"/>
      <c r="R37" s="8"/>
      <c r="S37" s="96">
        <f t="shared" si="1"/>
        <v>0</v>
      </c>
      <c r="T37" s="9">
        <v>37</v>
      </c>
      <c r="U37" s="8"/>
      <c r="V37" s="96">
        <f t="shared" si="2"/>
        <v>37</v>
      </c>
      <c r="W37" s="9">
        <v>13</v>
      </c>
      <c r="X37" s="8"/>
      <c r="Y37" s="96">
        <f t="shared" si="3"/>
        <v>13</v>
      </c>
      <c r="Z37" s="9">
        <v>2</v>
      </c>
      <c r="AA37" s="8"/>
      <c r="AB37" s="96">
        <f t="shared" si="4"/>
        <v>2</v>
      </c>
      <c r="AC37" s="100"/>
      <c r="AD37" s="98"/>
      <c r="AE37" s="99" t="s">
        <v>56</v>
      </c>
      <c r="AG37" s="7">
        <f t="shared" si="8"/>
        <v>52</v>
      </c>
      <c r="AH37" s="7">
        <f t="shared" si="9"/>
        <v>0</v>
      </c>
      <c r="AI37" s="7">
        <f t="shared" si="10"/>
        <v>52</v>
      </c>
    </row>
    <row r="38" spans="1:39" x14ac:dyDescent="0.15">
      <c r="A38" s="18" t="s">
        <v>57</v>
      </c>
      <c r="B38" s="9">
        <v>94</v>
      </c>
      <c r="C38" s="8">
        <v>179</v>
      </c>
      <c r="D38" s="95">
        <v>118</v>
      </c>
      <c r="E38" s="8">
        <v>186</v>
      </c>
      <c r="F38" s="8">
        <v>3</v>
      </c>
      <c r="G38" s="8">
        <v>10</v>
      </c>
      <c r="H38" s="8">
        <f t="shared" si="5"/>
        <v>215</v>
      </c>
      <c r="I38" s="6">
        <f t="shared" si="5"/>
        <v>375</v>
      </c>
      <c r="J38" s="96">
        <f t="shared" si="6"/>
        <v>590</v>
      </c>
      <c r="K38" s="9">
        <v>6</v>
      </c>
      <c r="L38" s="8">
        <v>6</v>
      </c>
      <c r="M38" s="96">
        <f t="shared" si="7"/>
        <v>12</v>
      </c>
      <c r="N38" s="9">
        <v>806</v>
      </c>
      <c r="O38" s="97">
        <v>210</v>
      </c>
      <c r="P38" s="96">
        <f t="shared" si="0"/>
        <v>1016</v>
      </c>
      <c r="Q38" s="9"/>
      <c r="R38" s="8"/>
      <c r="S38" s="96">
        <f t="shared" si="1"/>
        <v>0</v>
      </c>
      <c r="T38" s="9">
        <v>2</v>
      </c>
      <c r="U38" s="8">
        <v>4</v>
      </c>
      <c r="V38" s="96">
        <f t="shared" si="2"/>
        <v>6</v>
      </c>
      <c r="W38" s="9">
        <v>4</v>
      </c>
      <c r="X38" s="8"/>
      <c r="Y38" s="96">
        <f t="shared" si="3"/>
        <v>4</v>
      </c>
      <c r="Z38" s="9">
        <v>78</v>
      </c>
      <c r="AA38" s="8">
        <v>2</v>
      </c>
      <c r="AB38" s="96">
        <f t="shared" si="4"/>
        <v>80</v>
      </c>
      <c r="AC38" s="100">
        <v>63</v>
      </c>
      <c r="AD38" s="98"/>
      <c r="AE38" s="99" t="s">
        <v>57</v>
      </c>
      <c r="AG38" s="7">
        <f t="shared" si="8"/>
        <v>1174</v>
      </c>
      <c r="AH38" s="7">
        <f t="shared" si="9"/>
        <v>597</v>
      </c>
      <c r="AI38" s="7">
        <f t="shared" si="10"/>
        <v>1771</v>
      </c>
    </row>
    <row r="39" spans="1:39" x14ac:dyDescent="0.15">
      <c r="A39" s="18" t="s">
        <v>58</v>
      </c>
      <c r="B39" s="9">
        <v>239</v>
      </c>
      <c r="C39" s="8">
        <v>145</v>
      </c>
      <c r="D39" s="95">
        <v>196</v>
      </c>
      <c r="E39" s="8">
        <v>186</v>
      </c>
      <c r="F39" s="8">
        <v>9</v>
      </c>
      <c r="G39" s="8"/>
      <c r="H39" s="8">
        <f>+D39+B39+F39</f>
        <v>444</v>
      </c>
      <c r="I39" s="6">
        <f t="shared" ref="I39" si="11">+E39+C39+G39</f>
        <v>331</v>
      </c>
      <c r="J39" s="96">
        <f t="shared" si="6"/>
        <v>775</v>
      </c>
      <c r="K39" s="9">
        <v>6</v>
      </c>
      <c r="L39" s="8">
        <v>2</v>
      </c>
      <c r="M39" s="96">
        <f t="shared" si="7"/>
        <v>8</v>
      </c>
      <c r="N39" s="9">
        <v>256</v>
      </c>
      <c r="O39" s="97">
        <v>162</v>
      </c>
      <c r="P39" s="96">
        <f t="shared" si="0"/>
        <v>418</v>
      </c>
      <c r="Q39" s="9">
        <v>232</v>
      </c>
      <c r="R39" s="8"/>
      <c r="S39" s="96">
        <f t="shared" si="1"/>
        <v>232</v>
      </c>
      <c r="T39" s="9">
        <v>68</v>
      </c>
      <c r="U39" s="8"/>
      <c r="V39" s="96">
        <f t="shared" si="2"/>
        <v>68</v>
      </c>
      <c r="W39" s="9">
        <v>4</v>
      </c>
      <c r="X39" s="8">
        <v>1</v>
      </c>
      <c r="Y39" s="96">
        <f t="shared" si="3"/>
        <v>5</v>
      </c>
      <c r="Z39" s="9">
        <v>46</v>
      </c>
      <c r="AA39" s="8">
        <v>2</v>
      </c>
      <c r="AB39" s="96">
        <f t="shared" si="4"/>
        <v>48</v>
      </c>
      <c r="AC39" s="100">
        <v>75</v>
      </c>
      <c r="AD39" s="98"/>
      <c r="AE39" s="99" t="s">
        <v>58</v>
      </c>
      <c r="AG39" s="7">
        <f t="shared" si="8"/>
        <v>1131</v>
      </c>
      <c r="AH39" s="7">
        <f t="shared" si="9"/>
        <v>498</v>
      </c>
      <c r="AI39" s="7">
        <f t="shared" si="10"/>
        <v>1629</v>
      </c>
      <c r="AJ39" s="4" t="s">
        <v>59</v>
      </c>
      <c r="AK39" s="7">
        <f>SUM(AG31:AG39)</f>
        <v>2917</v>
      </c>
      <c r="AL39" s="7">
        <f>SUM(AH31:AH39)</f>
        <v>1197</v>
      </c>
      <c r="AM39" s="7">
        <f>AK39+AL39</f>
        <v>4114</v>
      </c>
    </row>
    <row r="40" spans="1:39" ht="14.25" thickBot="1" x14ac:dyDescent="0.2">
      <c r="A40" s="101" t="s">
        <v>60</v>
      </c>
      <c r="B40" s="102"/>
      <c r="C40" s="10">
        <v>4</v>
      </c>
      <c r="D40" s="11"/>
      <c r="E40" s="10"/>
      <c r="F40" s="10"/>
      <c r="G40" s="10"/>
      <c r="H40" s="10">
        <f>+D40+B40+F40</f>
        <v>0</v>
      </c>
      <c r="I40" s="10">
        <f>+E40+C40+G40</f>
        <v>4</v>
      </c>
      <c r="J40" s="103">
        <f t="shared" si="6"/>
        <v>4</v>
      </c>
      <c r="K40" s="104"/>
      <c r="L40" s="10"/>
      <c r="M40" s="103">
        <f t="shared" si="7"/>
        <v>0</v>
      </c>
      <c r="N40" s="104"/>
      <c r="O40" s="105">
        <v>3</v>
      </c>
      <c r="P40" s="103">
        <f t="shared" si="0"/>
        <v>3</v>
      </c>
      <c r="Q40" s="106"/>
      <c r="R40" s="10"/>
      <c r="S40" s="103">
        <f t="shared" si="1"/>
        <v>0</v>
      </c>
      <c r="T40" s="104"/>
      <c r="U40" s="10">
        <v>6</v>
      </c>
      <c r="V40" s="103">
        <f t="shared" si="2"/>
        <v>6</v>
      </c>
      <c r="W40" s="104"/>
      <c r="X40" s="10"/>
      <c r="Y40" s="103">
        <f t="shared" si="3"/>
        <v>0</v>
      </c>
      <c r="Z40" s="104"/>
      <c r="AA40" s="10">
        <v>2</v>
      </c>
      <c r="AB40" s="103">
        <f t="shared" si="4"/>
        <v>2</v>
      </c>
      <c r="AC40" s="107"/>
      <c r="AD40" s="107"/>
      <c r="AE40" s="108" t="s">
        <v>60</v>
      </c>
      <c r="AG40" s="7">
        <f t="shared" si="8"/>
        <v>0</v>
      </c>
      <c r="AH40" s="7">
        <f t="shared" si="9"/>
        <v>15</v>
      </c>
      <c r="AI40" s="7">
        <f t="shared" si="10"/>
        <v>15</v>
      </c>
      <c r="AJ40" s="4" t="s">
        <v>61</v>
      </c>
      <c r="AL40" s="7">
        <f>AH40</f>
        <v>15</v>
      </c>
      <c r="AM40" s="7">
        <f>AL40</f>
        <v>15</v>
      </c>
    </row>
    <row r="41" spans="1:39" ht="15" thickTop="1" thickBot="1" x14ac:dyDescent="0.2">
      <c r="A41" s="109" t="s">
        <v>12</v>
      </c>
      <c r="B41" s="12">
        <f>SUM(B5:B40)</f>
        <v>1976</v>
      </c>
      <c r="C41" s="13">
        <f>SUM(C5:C40)</f>
        <v>1991</v>
      </c>
      <c r="D41" s="13">
        <f t="shared" ref="D41:AD41" si="12">SUM(D5:D40)</f>
        <v>2368</v>
      </c>
      <c r="E41" s="13">
        <f>SUM(E5:E40)</f>
        <v>2124</v>
      </c>
      <c r="F41" s="13">
        <f>SUM(F5:F40)</f>
        <v>17</v>
      </c>
      <c r="G41" s="13">
        <f>SUM(G5:G40)</f>
        <v>32</v>
      </c>
      <c r="H41" s="13">
        <f>SUM(H5:H40)</f>
        <v>4361</v>
      </c>
      <c r="I41" s="13">
        <f t="shared" si="12"/>
        <v>4147</v>
      </c>
      <c r="J41" s="14">
        <f t="shared" si="12"/>
        <v>8508</v>
      </c>
      <c r="K41" s="12">
        <f>SUM(K5:K40)</f>
        <v>175</v>
      </c>
      <c r="L41" s="13">
        <f t="shared" si="12"/>
        <v>87</v>
      </c>
      <c r="M41" s="14">
        <f>SUM(M5:M40)</f>
        <v>262</v>
      </c>
      <c r="N41" s="12">
        <f t="shared" si="12"/>
        <v>4155</v>
      </c>
      <c r="O41" s="13">
        <f>SUM(O5:O40)</f>
        <v>2560</v>
      </c>
      <c r="P41" s="14">
        <f>SUM(P5:P40)</f>
        <v>6715</v>
      </c>
      <c r="Q41" s="12">
        <f t="shared" si="12"/>
        <v>409</v>
      </c>
      <c r="R41" s="13">
        <f t="shared" si="12"/>
        <v>274</v>
      </c>
      <c r="S41" s="14">
        <f t="shared" si="12"/>
        <v>683</v>
      </c>
      <c r="T41" s="12">
        <f>SUM(T5:T40)</f>
        <v>1031</v>
      </c>
      <c r="U41" s="13">
        <f>SUM(U5:U40)</f>
        <v>186</v>
      </c>
      <c r="V41" s="14">
        <f>SUM(V5:V40)</f>
        <v>1217</v>
      </c>
      <c r="W41" s="12">
        <f t="shared" si="12"/>
        <v>695</v>
      </c>
      <c r="X41" s="13">
        <f t="shared" si="12"/>
        <v>16</v>
      </c>
      <c r="Y41" s="14">
        <f t="shared" si="12"/>
        <v>711</v>
      </c>
      <c r="Z41" s="12">
        <f t="shared" si="12"/>
        <v>1882</v>
      </c>
      <c r="AA41" s="13">
        <f t="shared" si="12"/>
        <v>58</v>
      </c>
      <c r="AB41" s="14">
        <f t="shared" si="12"/>
        <v>1940</v>
      </c>
      <c r="AC41" s="15">
        <f t="shared" si="12"/>
        <v>781</v>
      </c>
      <c r="AD41" s="15">
        <f t="shared" si="12"/>
        <v>28</v>
      </c>
      <c r="AE41" s="110" t="s">
        <v>12</v>
      </c>
      <c r="AG41" s="7">
        <f>SUM(AG5:AG40)</f>
        <v>13517</v>
      </c>
      <c r="AH41" s="7">
        <f>SUM(AH5:AH40)</f>
        <v>7328</v>
      </c>
      <c r="AI41" s="7">
        <f>AG41+AH41</f>
        <v>20845</v>
      </c>
      <c r="AL41" s="4"/>
    </row>
    <row r="42" spans="1:39" x14ac:dyDescent="0.15">
      <c r="A42" s="17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AE42" s="17"/>
    </row>
    <row r="43" spans="1:39" x14ac:dyDescent="0.15">
      <c r="A43" s="17"/>
    </row>
  </sheetData>
  <mergeCells count="33">
    <mergeCell ref="T3:T4"/>
    <mergeCell ref="AB3:AB4"/>
    <mergeCell ref="V3:V4"/>
    <mergeCell ref="W3:W4"/>
    <mergeCell ref="X3:X4"/>
    <mergeCell ref="Y3:Y4"/>
    <mergeCell ref="Z3:Z4"/>
    <mergeCell ref="AA3:AA4"/>
    <mergeCell ref="AE2:AE4"/>
    <mergeCell ref="B3:C3"/>
    <mergeCell ref="D3:E3"/>
    <mergeCell ref="F3:G3"/>
    <mergeCell ref="H3:J3"/>
    <mergeCell ref="K3:K4"/>
    <mergeCell ref="T2:V2"/>
    <mergeCell ref="U3:U4"/>
    <mergeCell ref="W2:Y2"/>
    <mergeCell ref="Z2:AB2"/>
    <mergeCell ref="AC2:AC4"/>
    <mergeCell ref="AD2:AD4"/>
    <mergeCell ref="P3:P4"/>
    <mergeCell ref="Q3:Q4"/>
    <mergeCell ref="R3:R4"/>
    <mergeCell ref="S3:S4"/>
    <mergeCell ref="A2:A4"/>
    <mergeCell ref="B2:J2"/>
    <mergeCell ref="K2:M2"/>
    <mergeCell ref="N2:P2"/>
    <mergeCell ref="Q2:S2"/>
    <mergeCell ref="L3:L4"/>
    <mergeCell ref="M3:M4"/>
    <mergeCell ref="N3:N4"/>
    <mergeCell ref="O3:O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狩猟・有害合計(確定値)</vt:lpstr>
      <vt:lpstr>狩猟・有害合計</vt:lpstr>
      <vt:lpstr>狩猟・有害合計!Print_Area</vt:lpstr>
      <vt:lpstr>'狩猟・有害合計(確定値)'!Print_Area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北澄 直希０１</cp:lastModifiedBy>
  <cp:lastPrinted>2018-07-17T05:32:57Z</cp:lastPrinted>
  <dcterms:created xsi:type="dcterms:W3CDTF">2016-08-30T00:27:50Z</dcterms:created>
  <dcterms:modified xsi:type="dcterms:W3CDTF">2018-10-23T09:32:36Z</dcterms:modified>
</cp:coreProperties>
</file>