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50" yWindow="4395" windowWidth="16635" windowHeight="14415" activeTab="0"/>
  </bookViews>
  <sheets>
    <sheet name="県別・事務所別９" sheetId="1" r:id="rId1"/>
    <sheet name="年度別登録数" sheetId="2" r:id="rId2"/>
    <sheet name="出猟日数" sheetId="3" r:id="rId3"/>
  </sheets>
  <definedNames>
    <definedName name="_xlnm.Print_Area" localSheetId="1">'年度別登録数'!$A:$P</definedName>
  </definedNames>
  <calcPr fullCalcOnLoad="1"/>
</workbook>
</file>

<file path=xl/sharedStrings.xml><?xml version="1.0" encoding="utf-8"?>
<sst xmlns="http://schemas.openxmlformats.org/spreadsheetml/2006/main" count="338" uniqueCount="112">
  <si>
    <t>小計</t>
  </si>
  <si>
    <t>合計</t>
  </si>
  <si>
    <t>県内者</t>
  </si>
  <si>
    <t>県外者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</si>
  <si>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</si>
  <si>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</si>
  <si>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</si>
  <si>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</si>
  <si>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</si>
  <si>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</si>
  <si>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</si>
  <si>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</si>
  <si>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</si>
  <si>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</si>
  <si>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</si>
  <si>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</si>
  <si>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</si>
  <si>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</si>
  <si>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</si>
  <si>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</si>
  <si>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</si>
  <si>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</si>
  <si>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</si>
  <si>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</si>
  <si>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</si>
  <si>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</si>
  <si>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</si>
  <si>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平成10年</t>
  </si>
  <si>
    <t>住所地</t>
  </si>
  <si>
    <t>自然環境課</t>
  </si>
  <si>
    <t>県外</t>
  </si>
  <si>
    <t>計</t>
  </si>
  <si>
    <t>０日</t>
  </si>
  <si>
    <t>１～４日</t>
  </si>
  <si>
    <t>５～９日</t>
  </si>
  <si>
    <t>10～19日</t>
  </si>
  <si>
    <t>20日以上</t>
  </si>
  <si>
    <t>無回答</t>
  </si>
  <si>
    <t>合　計</t>
  </si>
  <si>
    <t>備　考</t>
  </si>
  <si>
    <t xml:space="preserve"> 合　　 計</t>
  </si>
  <si>
    <t>区   分</t>
  </si>
  <si>
    <t>備　考</t>
  </si>
  <si>
    <t>合　　　　計</t>
  </si>
  <si>
    <t>年　度</t>
  </si>
  <si>
    <t>事務所</t>
  </si>
  <si>
    <t>参考３　　年度別狩猟者登録状況</t>
  </si>
  <si>
    <t>渋   川</t>
  </si>
  <si>
    <t>藤   岡</t>
  </si>
  <si>
    <t>富 　岡</t>
  </si>
  <si>
    <t>桐   生</t>
  </si>
  <si>
    <t>小   計</t>
  </si>
  <si>
    <t>合　　　計</t>
  </si>
  <si>
    <t>長 野 県</t>
  </si>
  <si>
    <t>新 潟 県</t>
  </si>
  <si>
    <t>神奈川県</t>
  </si>
  <si>
    <t>東 京 都</t>
  </si>
  <si>
    <t>千 葉 県</t>
  </si>
  <si>
    <t>埼 玉 県</t>
  </si>
  <si>
    <t>栃 木 県</t>
  </si>
  <si>
    <t>茨 城 県</t>
  </si>
  <si>
    <t>群 馬 県</t>
  </si>
  <si>
    <t>平成11年</t>
  </si>
  <si>
    <t>平成12年</t>
  </si>
  <si>
    <t>平成13年</t>
  </si>
  <si>
    <t>平成14年</t>
  </si>
  <si>
    <t>平成15年</t>
  </si>
  <si>
    <t>高額</t>
  </si>
  <si>
    <t>低額</t>
  </si>
  <si>
    <t>第２種</t>
  </si>
  <si>
    <t>第１種</t>
  </si>
  <si>
    <t>８　狩猟者登録に関する事項</t>
  </si>
  <si>
    <t>平成16年</t>
  </si>
  <si>
    <t>平成17年</t>
  </si>
  <si>
    <t>桐   生</t>
  </si>
  <si>
    <t>吾　 妻</t>
  </si>
  <si>
    <t>利　 根</t>
  </si>
  <si>
    <t>平成18年</t>
  </si>
  <si>
    <t>網</t>
  </si>
  <si>
    <t>わな</t>
  </si>
  <si>
    <t>平成19年</t>
  </si>
  <si>
    <t>わな</t>
  </si>
  <si>
    <t>-</t>
  </si>
  <si>
    <t>環境森林事務所</t>
  </si>
  <si>
    <t>対象鳥獣捕獲員</t>
  </si>
  <si>
    <t>平成20年</t>
  </si>
  <si>
    <t>平成21年</t>
  </si>
  <si>
    <t>平成22年</t>
  </si>
  <si>
    <t>平成23年</t>
  </si>
  <si>
    <t>西 　部</t>
  </si>
  <si>
    <t>平成24年</t>
  </si>
  <si>
    <t>平成25年</t>
  </si>
  <si>
    <t>平成26年</t>
  </si>
  <si>
    <t>県内</t>
  </si>
  <si>
    <t>許可捕獲者</t>
  </si>
  <si>
    <t>認定事業者</t>
  </si>
  <si>
    <t>一般</t>
  </si>
  <si>
    <t>（１）県内狩猟者登録状況（H27）</t>
  </si>
  <si>
    <t>西部</t>
  </si>
  <si>
    <t>藤岡</t>
  </si>
  <si>
    <t>渋川</t>
  </si>
  <si>
    <t>富岡</t>
  </si>
  <si>
    <t>吾妻</t>
  </si>
  <si>
    <t>利根沼田</t>
  </si>
  <si>
    <t>桐生</t>
  </si>
  <si>
    <t>合計</t>
  </si>
  <si>
    <t>（２）都道府県別狩猟者登録状況（H27）</t>
  </si>
  <si>
    <t>※長野県以外は全て一般</t>
  </si>
  <si>
    <t>内訳は（１）参照</t>
  </si>
  <si>
    <t>愛 知 県</t>
  </si>
  <si>
    <t>平成27年</t>
  </si>
  <si>
    <t>参考４　　狩猟登録者の出猟日数（H27）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</si>
</sst>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&quot;日&quot;;[Red]\-#,##0&quot;日&quot;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hair"/>
      <bottom style="thin"/>
    </border>
    <border>
      <left style="thin"/>
      <right style="medium"/>
      <top style="hair"/>
      <bottom style="double"/>
    </border>
    <border>
      <left style="medium"/>
      <right style="medium"/>
      <top style="hair"/>
      <bottom style="double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 style="hair"/>
      <bottom style="double"/>
    </border>
    <border>
      <left style="medium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medium"/>
      <top style="hair"/>
      <bottom style="thin"/>
    </border>
    <border>
      <left style="double"/>
      <right>
        <color indexed="63"/>
      </right>
      <top style="double"/>
      <bottom style="double"/>
    </border>
    <border>
      <left style="medium"/>
      <right style="double"/>
      <top style="hair"/>
      <bottom style="hair"/>
    </border>
    <border>
      <left style="medium"/>
      <right style="double"/>
      <top style="hair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double"/>
      <bottom style="hair"/>
    </border>
    <border>
      <left style="medium"/>
      <right style="double"/>
      <top style="double"/>
      <bottom style="hair"/>
    </border>
    <border>
      <left style="hair"/>
      <right>
        <color indexed="63"/>
      </right>
      <top style="hair"/>
      <bottom style="hair"/>
    </border>
    <border>
      <left style="double"/>
      <right style="double"/>
      <top style="double"/>
      <bottom style="double"/>
    </border>
    <border>
      <left style="medium"/>
      <right style="double"/>
      <top style="double"/>
      <bottom style="double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double"/>
      <bottom style="hair"/>
    </border>
    <border>
      <left style="double"/>
      <right style="medium"/>
      <top style="double"/>
      <bottom>
        <color indexed="63"/>
      </bottom>
    </border>
    <border>
      <left style="medium"/>
      <right style="double"/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 diagonalUp="1">
      <left style="medium"/>
      <right>
        <color indexed="63"/>
      </right>
      <top style="thin"/>
      <bottom style="hair"/>
      <diagonal style="thin"/>
    </border>
    <border diagonalUp="1">
      <left>
        <color indexed="63"/>
      </left>
      <right style="thin"/>
      <top style="thin"/>
      <bottom style="hair"/>
      <diagonal style="thin"/>
    </border>
    <border diagonalUp="1">
      <left style="medium"/>
      <right>
        <color indexed="63"/>
      </right>
      <top style="hair"/>
      <bottom>
        <color indexed="63"/>
      </bottom>
      <diagonal style="thin"/>
    </border>
    <border diagonalUp="1">
      <left>
        <color indexed="63"/>
      </left>
      <right style="thin"/>
      <top style="hair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 style="thin"/>
      <top>
        <color indexed="63"/>
      </top>
      <bottom style="double"/>
      <diagonal style="thin"/>
    </border>
    <border diagonalUp="1">
      <left style="medium"/>
      <right>
        <color indexed="63"/>
      </right>
      <top style="double"/>
      <bottom style="double"/>
      <diagonal style="thin"/>
    </border>
    <border diagonalUp="1">
      <left>
        <color indexed="63"/>
      </left>
      <right style="thin"/>
      <top style="double"/>
      <bottom style="double"/>
      <diagonal style="thin"/>
    </border>
    <border diagonalUp="1">
      <left style="medium"/>
      <right style="hair"/>
      <top style="thin"/>
      <bottom style="hair"/>
      <diagonal style="thin"/>
    </border>
    <border diagonalUp="1">
      <left style="hair"/>
      <right style="thin"/>
      <top style="thin"/>
      <bottom style="hair"/>
      <diagonal style="thin"/>
    </border>
    <border diagonalUp="1">
      <left style="medium"/>
      <right style="hair"/>
      <top style="hair"/>
      <bottom>
        <color indexed="63"/>
      </bottom>
      <diagonal style="thin"/>
    </border>
    <border diagonalUp="1">
      <left style="hair"/>
      <right style="thin"/>
      <top style="hair"/>
      <bottom>
        <color indexed="63"/>
      </bottom>
      <diagonal style="thin"/>
    </border>
    <border diagonalUp="1">
      <left style="medium"/>
      <right style="hair"/>
      <top>
        <color indexed="63"/>
      </top>
      <bottom style="thin"/>
      <diagonal style="thin"/>
    </border>
    <border diagonalUp="1">
      <left style="hair"/>
      <right style="thin"/>
      <top>
        <color indexed="63"/>
      </top>
      <bottom style="thin"/>
      <diagonal style="thin"/>
    </border>
    <border diagonalUp="1">
      <left style="medium"/>
      <right style="hair"/>
      <top style="double"/>
      <bottom style="hair"/>
      <diagonal style="thin"/>
    </border>
    <border diagonalUp="1">
      <left style="hair"/>
      <right style="thin"/>
      <top style="double"/>
      <bottom style="hair"/>
      <diagonal style="thin"/>
    </border>
    <border>
      <left style="medium"/>
      <right style="medium"/>
      <top style="medium"/>
      <bottom>
        <color indexed="63"/>
      </bottom>
    </border>
    <border diagonalUp="1">
      <left style="medium"/>
      <right style="hair"/>
      <top>
        <color indexed="63"/>
      </top>
      <bottom style="double"/>
      <diagonal style="thin"/>
    </border>
    <border diagonalUp="1">
      <left style="hair"/>
      <right style="thin"/>
      <top>
        <color indexed="63"/>
      </top>
      <bottom style="double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176" fontId="0" fillId="0" borderId="17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176" fontId="0" fillId="0" borderId="13" xfId="0" applyNumberFormat="1" applyFill="1" applyBorder="1" applyAlignment="1">
      <alignment horizontal="right" vertical="center"/>
    </xf>
    <xf numFmtId="176" fontId="0" fillId="0" borderId="0" xfId="0" applyNumberFormat="1" applyBorder="1" applyAlignment="1">
      <alignment shrinkToFit="1"/>
    </xf>
    <xf numFmtId="0" fontId="0" fillId="0" borderId="15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shrinkToFit="1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 shrinkToFit="1"/>
    </xf>
    <xf numFmtId="38" fontId="0" fillId="0" borderId="10" xfId="48" applyFont="1" applyBorder="1" applyAlignment="1">
      <alignment horizontal="right"/>
    </xf>
    <xf numFmtId="38" fontId="0" fillId="0" borderId="10" xfId="48" applyFont="1" applyFill="1" applyBorder="1" applyAlignment="1">
      <alignment horizontal="right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176" fontId="0" fillId="0" borderId="25" xfId="0" applyNumberFormat="1" applyBorder="1" applyAlignment="1">
      <alignment horizontal="right" vertical="center"/>
    </xf>
    <xf numFmtId="176" fontId="0" fillId="0" borderId="15" xfId="0" applyNumberFormat="1" applyFill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176" fontId="0" fillId="0" borderId="27" xfId="0" applyNumberFormat="1" applyBorder="1" applyAlignment="1">
      <alignment/>
    </xf>
    <xf numFmtId="177" fontId="0" fillId="0" borderId="28" xfId="0" applyNumberFormat="1" applyBorder="1" applyAlignment="1">
      <alignment/>
    </xf>
    <xf numFmtId="176" fontId="0" fillId="0" borderId="28" xfId="0" applyNumberFormat="1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29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176" fontId="0" fillId="0" borderId="10" xfId="0" applyNumberFormat="1" applyBorder="1" applyAlignment="1">
      <alignment shrinkToFit="1"/>
    </xf>
    <xf numFmtId="176" fontId="0" fillId="33" borderId="10" xfId="0" applyNumberFormat="1" applyFill="1" applyBorder="1" applyAlignment="1">
      <alignment shrinkToFit="1"/>
    </xf>
    <xf numFmtId="0" fontId="0" fillId="0" borderId="30" xfId="0" applyBorder="1" applyAlignment="1">
      <alignment horizontal="left" vertical="center"/>
    </xf>
    <xf numFmtId="176" fontId="0" fillId="0" borderId="31" xfId="0" applyNumberFormat="1" applyBorder="1" applyAlignment="1">
      <alignment/>
    </xf>
    <xf numFmtId="177" fontId="0" fillId="0" borderId="32" xfId="0" applyNumberFormat="1" applyBorder="1" applyAlignment="1">
      <alignment/>
    </xf>
    <xf numFmtId="176" fontId="0" fillId="0" borderId="32" xfId="0" applyNumberFormat="1" applyBorder="1" applyAlignment="1">
      <alignment/>
    </xf>
    <xf numFmtId="0" fontId="0" fillId="0" borderId="32" xfId="0" applyBorder="1" applyAlignment="1">
      <alignment horizontal="center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 shrinkToFit="1"/>
    </xf>
    <xf numFmtId="0" fontId="3" fillId="0" borderId="35" xfId="0" applyFont="1" applyBorder="1" applyAlignment="1">
      <alignment horizontal="left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177" fontId="0" fillId="0" borderId="38" xfId="0" applyNumberFormat="1" applyBorder="1" applyAlignment="1">
      <alignment/>
    </xf>
    <xf numFmtId="177" fontId="0" fillId="0" borderId="39" xfId="0" applyNumberFormat="1" applyBorder="1" applyAlignment="1">
      <alignment/>
    </xf>
    <xf numFmtId="176" fontId="0" fillId="0" borderId="40" xfId="0" applyNumberFormat="1" applyBorder="1" applyAlignment="1">
      <alignment horizontal="right" vertical="center"/>
    </xf>
    <xf numFmtId="176" fontId="0" fillId="0" borderId="41" xfId="0" applyNumberFormat="1" applyBorder="1" applyAlignment="1">
      <alignment horizontal="right" vertical="center"/>
    </xf>
    <xf numFmtId="176" fontId="0" fillId="0" borderId="36" xfId="0" applyNumberFormat="1" applyBorder="1" applyAlignment="1">
      <alignment horizontal="right" vertical="center"/>
    </xf>
    <xf numFmtId="176" fontId="0" fillId="0" borderId="37" xfId="0" applyNumberFormat="1" applyBorder="1" applyAlignment="1">
      <alignment horizontal="right" vertical="center"/>
    </xf>
    <xf numFmtId="0" fontId="0" fillId="0" borderId="40" xfId="0" applyBorder="1" applyAlignment="1">
      <alignment horizontal="left" vertical="center"/>
    </xf>
    <xf numFmtId="176" fontId="0" fillId="0" borderId="42" xfId="0" applyNumberFormat="1" applyBorder="1" applyAlignment="1">
      <alignment horizontal="right" vertical="center"/>
    </xf>
    <xf numFmtId="0" fontId="3" fillId="0" borderId="34" xfId="0" applyFont="1" applyBorder="1" applyAlignment="1">
      <alignment horizontal="left" vertical="center"/>
    </xf>
    <xf numFmtId="176" fontId="0" fillId="0" borderId="43" xfId="0" applyNumberFormat="1" applyBorder="1" applyAlignment="1">
      <alignment horizontal="right" vertical="center"/>
    </xf>
    <xf numFmtId="176" fontId="0" fillId="0" borderId="44" xfId="0" applyNumberFormat="1" applyBorder="1" applyAlignment="1">
      <alignment horizontal="right" vertical="center"/>
    </xf>
    <xf numFmtId="176" fontId="0" fillId="0" borderId="45" xfId="0" applyNumberFormat="1" applyBorder="1" applyAlignment="1">
      <alignment horizontal="right" vertical="center"/>
    </xf>
    <xf numFmtId="176" fontId="0" fillId="0" borderId="26" xfId="0" applyNumberFormat="1" applyFill="1" applyBorder="1" applyAlignment="1">
      <alignment horizontal="right" vertical="center"/>
    </xf>
    <xf numFmtId="176" fontId="0" fillId="0" borderId="26" xfId="0" applyNumberFormat="1" applyBorder="1" applyAlignment="1">
      <alignment horizontal="righ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center" vertical="center"/>
    </xf>
    <xf numFmtId="176" fontId="0" fillId="0" borderId="51" xfId="0" applyNumberFormat="1" applyBorder="1" applyAlignment="1">
      <alignment horizontal="right" vertical="center"/>
    </xf>
    <xf numFmtId="176" fontId="0" fillId="0" borderId="52" xfId="0" applyNumberFormat="1" applyBorder="1" applyAlignment="1">
      <alignment horizontal="right" vertical="center"/>
    </xf>
    <xf numFmtId="176" fontId="0" fillId="0" borderId="53" xfId="0" applyNumberFormat="1" applyBorder="1" applyAlignment="1">
      <alignment horizontal="right" vertical="center"/>
    </xf>
    <xf numFmtId="176" fontId="0" fillId="0" borderId="54" xfId="0" applyNumberFormat="1" applyBorder="1" applyAlignment="1">
      <alignment horizontal="right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left" vertical="center"/>
    </xf>
    <xf numFmtId="176" fontId="0" fillId="0" borderId="38" xfId="0" applyNumberFormat="1" applyBorder="1" applyAlignment="1">
      <alignment horizontal="right" vertical="center"/>
    </xf>
    <xf numFmtId="176" fontId="0" fillId="0" borderId="39" xfId="0" applyNumberFormat="1" applyBorder="1" applyAlignment="1">
      <alignment horizontal="right" vertical="center"/>
    </xf>
    <xf numFmtId="176" fontId="0" fillId="0" borderId="31" xfId="0" applyNumberFormat="1" applyBorder="1" applyAlignment="1">
      <alignment horizontal="right" vertical="center"/>
    </xf>
    <xf numFmtId="176" fontId="0" fillId="0" borderId="32" xfId="0" applyNumberFormat="1" applyFill="1" applyBorder="1" applyAlignment="1">
      <alignment horizontal="right" vertical="center"/>
    </xf>
    <xf numFmtId="176" fontId="0" fillId="0" borderId="32" xfId="0" applyNumberFormat="1" applyBorder="1" applyAlignment="1">
      <alignment horizontal="right" vertical="center"/>
    </xf>
    <xf numFmtId="0" fontId="0" fillId="0" borderId="57" xfId="0" applyBorder="1" applyAlignment="1">
      <alignment horizontal="left" vertical="center"/>
    </xf>
    <xf numFmtId="0" fontId="0" fillId="0" borderId="58" xfId="0" applyBorder="1" applyAlignment="1">
      <alignment horizontal="center" vertical="center" shrinkToFit="1"/>
    </xf>
    <xf numFmtId="0" fontId="3" fillId="0" borderId="59" xfId="0" applyFont="1" applyBorder="1" applyAlignment="1">
      <alignment horizontal="left" vertical="center"/>
    </xf>
    <xf numFmtId="177" fontId="0" fillId="0" borderId="60" xfId="0" applyNumberFormat="1" applyBorder="1" applyAlignment="1">
      <alignment/>
    </xf>
    <xf numFmtId="177" fontId="0" fillId="0" borderId="61" xfId="0" applyNumberFormat="1" applyBorder="1" applyAlignment="1">
      <alignment/>
    </xf>
    <xf numFmtId="176" fontId="0" fillId="0" borderId="62" xfId="0" applyNumberFormat="1" applyBorder="1" applyAlignment="1">
      <alignment/>
    </xf>
    <xf numFmtId="177" fontId="0" fillId="0" borderId="63" xfId="0" applyNumberFormat="1" applyBorder="1" applyAlignment="1">
      <alignment/>
    </xf>
    <xf numFmtId="176" fontId="0" fillId="0" borderId="63" xfId="0" applyNumberFormat="1" applyBorder="1" applyAlignment="1">
      <alignment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left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69" xfId="0" applyBorder="1" applyAlignment="1">
      <alignment horizontal="center" vertical="center"/>
    </xf>
    <xf numFmtId="176" fontId="0" fillId="0" borderId="16" xfId="0" applyNumberFormat="1" applyFont="1" applyBorder="1" applyAlignment="1">
      <alignment/>
    </xf>
    <xf numFmtId="177" fontId="0" fillId="0" borderId="14" xfId="0" applyNumberFormat="1" applyFont="1" applyBorder="1" applyAlignment="1">
      <alignment/>
    </xf>
    <xf numFmtId="176" fontId="0" fillId="0" borderId="14" xfId="0" applyNumberFormat="1" applyFont="1" applyBorder="1" applyAlignment="1">
      <alignment/>
    </xf>
    <xf numFmtId="176" fontId="0" fillId="0" borderId="31" xfId="0" applyNumberFormat="1" applyFont="1" applyBorder="1" applyAlignment="1">
      <alignment/>
    </xf>
    <xf numFmtId="177" fontId="0" fillId="0" borderId="38" xfId="0" applyNumberFormat="1" applyFont="1" applyBorder="1" applyAlignment="1">
      <alignment/>
    </xf>
    <xf numFmtId="177" fontId="0" fillId="0" borderId="39" xfId="0" applyNumberFormat="1" applyFont="1" applyBorder="1" applyAlignment="1">
      <alignment/>
    </xf>
    <xf numFmtId="177" fontId="0" fillId="0" borderId="32" xfId="0" applyNumberFormat="1" applyFont="1" applyBorder="1" applyAlignment="1">
      <alignment/>
    </xf>
    <xf numFmtId="176" fontId="0" fillId="0" borderId="32" xfId="0" applyNumberFormat="1" applyFont="1" applyBorder="1" applyAlignment="1">
      <alignment/>
    </xf>
    <xf numFmtId="176" fontId="0" fillId="0" borderId="45" xfId="0" applyNumberFormat="1" applyFont="1" applyBorder="1" applyAlignment="1">
      <alignment/>
    </xf>
    <xf numFmtId="177" fontId="0" fillId="0" borderId="26" xfId="0" applyNumberFormat="1" applyFont="1" applyBorder="1" applyAlignment="1">
      <alignment/>
    </xf>
    <xf numFmtId="176" fontId="0" fillId="0" borderId="26" xfId="0" applyNumberFormat="1" applyFont="1" applyBorder="1" applyAlignment="1">
      <alignment/>
    </xf>
    <xf numFmtId="176" fontId="0" fillId="0" borderId="70" xfId="0" applyNumberFormat="1" applyFont="1" applyBorder="1" applyAlignment="1">
      <alignment/>
    </xf>
    <xf numFmtId="177" fontId="0" fillId="0" borderId="71" xfId="0" applyNumberFormat="1" applyFont="1" applyBorder="1" applyAlignment="1">
      <alignment/>
    </xf>
    <xf numFmtId="176" fontId="0" fillId="0" borderId="71" xfId="0" applyNumberFormat="1" applyFont="1" applyBorder="1" applyAlignment="1">
      <alignment/>
    </xf>
    <xf numFmtId="176" fontId="0" fillId="0" borderId="27" xfId="0" applyNumberFormat="1" applyFont="1" applyBorder="1" applyAlignment="1">
      <alignment/>
    </xf>
    <xf numFmtId="177" fontId="0" fillId="0" borderId="28" xfId="0" applyNumberFormat="1" applyFont="1" applyBorder="1" applyAlignment="1">
      <alignment/>
    </xf>
    <xf numFmtId="176" fontId="0" fillId="0" borderId="28" xfId="0" applyNumberFormat="1" applyFont="1" applyBorder="1" applyAlignment="1">
      <alignment/>
    </xf>
    <xf numFmtId="176" fontId="0" fillId="0" borderId="72" xfId="0" applyNumberFormat="1" applyBorder="1" applyAlignment="1">
      <alignment horizontal="center" vertical="center"/>
    </xf>
    <xf numFmtId="176" fontId="0" fillId="0" borderId="73" xfId="0" applyNumberFormat="1" applyBorder="1" applyAlignment="1">
      <alignment horizontal="center" vertical="center"/>
    </xf>
    <xf numFmtId="177" fontId="0" fillId="0" borderId="74" xfId="0" applyNumberFormat="1" applyBorder="1" applyAlignment="1">
      <alignment horizontal="center"/>
    </xf>
    <xf numFmtId="177" fontId="0" fillId="0" borderId="75" xfId="0" applyNumberFormat="1" applyBorder="1" applyAlignment="1">
      <alignment horizontal="center"/>
    </xf>
    <xf numFmtId="177" fontId="0" fillId="0" borderId="76" xfId="0" applyNumberFormat="1" applyBorder="1" applyAlignment="1">
      <alignment horizontal="center"/>
    </xf>
    <xf numFmtId="177" fontId="0" fillId="0" borderId="77" xfId="0" applyNumberFormat="1" applyBorder="1" applyAlignment="1">
      <alignment horizontal="center"/>
    </xf>
    <xf numFmtId="176" fontId="0" fillId="0" borderId="78" xfId="0" applyNumberFormat="1" applyBorder="1" applyAlignment="1">
      <alignment horizontal="center" vertical="center"/>
    </xf>
    <xf numFmtId="176" fontId="0" fillId="0" borderId="79" xfId="0" applyNumberFormat="1" applyBorder="1" applyAlignment="1">
      <alignment horizontal="center" vertical="center"/>
    </xf>
    <xf numFmtId="177" fontId="0" fillId="0" borderId="80" xfId="0" applyNumberFormat="1" applyBorder="1" applyAlignment="1">
      <alignment horizontal="center"/>
    </xf>
    <xf numFmtId="177" fontId="0" fillId="0" borderId="81" xfId="0" applyNumberFormat="1" applyBorder="1" applyAlignment="1">
      <alignment horizontal="center"/>
    </xf>
    <xf numFmtId="177" fontId="0" fillId="0" borderId="80" xfId="0" applyNumberFormat="1" applyFont="1" applyBorder="1" applyAlignment="1">
      <alignment horizontal="center"/>
    </xf>
    <xf numFmtId="177" fontId="0" fillId="0" borderId="81" xfId="0" applyNumberFormat="1" applyFont="1" applyBorder="1" applyAlignment="1">
      <alignment horizontal="center"/>
    </xf>
    <xf numFmtId="177" fontId="0" fillId="0" borderId="82" xfId="0" applyNumberFormat="1" applyBorder="1" applyAlignment="1">
      <alignment horizontal="center"/>
    </xf>
    <xf numFmtId="177" fontId="0" fillId="0" borderId="83" xfId="0" applyNumberFormat="1" applyBorder="1" applyAlignment="1">
      <alignment horizontal="center"/>
    </xf>
    <xf numFmtId="177" fontId="0" fillId="0" borderId="84" xfId="0" applyNumberFormat="1" applyBorder="1" applyAlignment="1">
      <alignment horizontal="center"/>
    </xf>
    <xf numFmtId="177" fontId="0" fillId="0" borderId="85" xfId="0" applyNumberFormat="1" applyBorder="1" applyAlignment="1">
      <alignment horizontal="center"/>
    </xf>
    <xf numFmtId="177" fontId="0" fillId="0" borderId="82" xfId="0" applyNumberFormat="1" applyFont="1" applyBorder="1" applyAlignment="1">
      <alignment horizontal="center"/>
    </xf>
    <xf numFmtId="177" fontId="0" fillId="0" borderId="83" xfId="0" applyNumberFormat="1" applyFont="1" applyBorder="1" applyAlignment="1">
      <alignment horizontal="center"/>
    </xf>
    <xf numFmtId="177" fontId="0" fillId="0" borderId="84" xfId="0" applyNumberFormat="1" applyFont="1" applyBorder="1" applyAlignment="1">
      <alignment horizontal="center"/>
    </xf>
    <xf numFmtId="177" fontId="0" fillId="0" borderId="85" xfId="0" applyNumberFormat="1" applyFont="1" applyBorder="1" applyAlignment="1">
      <alignment horizontal="center"/>
    </xf>
    <xf numFmtId="177" fontId="0" fillId="0" borderId="86" xfId="0" applyNumberFormat="1" applyBorder="1" applyAlignment="1">
      <alignment horizontal="center"/>
    </xf>
    <xf numFmtId="177" fontId="0" fillId="0" borderId="87" xfId="0" applyNumberFormat="1" applyBorder="1" applyAlignment="1">
      <alignment horizontal="center"/>
    </xf>
    <xf numFmtId="177" fontId="0" fillId="0" borderId="86" xfId="0" applyNumberFormat="1" applyFont="1" applyBorder="1" applyAlignment="1">
      <alignment horizontal="center"/>
    </xf>
    <xf numFmtId="177" fontId="0" fillId="0" borderId="87" xfId="0" applyNumberFormat="1" applyFont="1" applyBorder="1" applyAlignment="1">
      <alignment horizontal="center"/>
    </xf>
    <xf numFmtId="177" fontId="0" fillId="0" borderId="74" xfId="0" applyNumberFormat="1" applyFont="1" applyBorder="1" applyAlignment="1">
      <alignment horizontal="center"/>
    </xf>
    <xf numFmtId="177" fontId="0" fillId="0" borderId="75" xfId="0" applyNumberFormat="1" applyFont="1" applyBorder="1" applyAlignment="1">
      <alignment horizontal="center"/>
    </xf>
    <xf numFmtId="177" fontId="0" fillId="0" borderId="76" xfId="0" applyNumberFormat="1" applyFont="1" applyBorder="1" applyAlignment="1">
      <alignment horizontal="center"/>
    </xf>
    <xf numFmtId="177" fontId="0" fillId="0" borderId="77" xfId="0" applyNumberFormat="1" applyFont="1" applyBorder="1" applyAlignment="1">
      <alignment horizontal="center"/>
    </xf>
    <xf numFmtId="0" fontId="0" fillId="0" borderId="8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7" fontId="0" fillId="0" borderId="89" xfId="0" applyNumberFormat="1" applyFont="1" applyBorder="1" applyAlignment="1">
      <alignment horizontal="center"/>
    </xf>
    <xf numFmtId="177" fontId="0" fillId="0" borderId="90" xfId="0" applyNumberFormat="1" applyFont="1" applyBorder="1" applyAlignment="1">
      <alignment horizont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1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00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 shrinkToFit="1"/>
    </xf>
    <xf numFmtId="0" fontId="0" fillId="0" borderId="100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/>
    </xf>
    <xf numFmtId="0" fontId="0" fillId="0" borderId="98" xfId="0" applyFill="1" applyBorder="1" applyAlignment="1">
      <alignment horizontal="center" vertical="center"/>
    </xf>
    <xf numFmtId="0" fontId="0" fillId="0" borderId="99" xfId="0" applyFill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0" fillId="0" borderId="100" xfId="0" applyBorder="1" applyAlignment="1">
      <alignment horizontal="center" vertical="center" shrinkToFit="1"/>
    </xf>
    <xf numFmtId="0" fontId="0" fillId="0" borderId="101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N68"/>
  <sheetViews>
    <sheetView tabSelected="1" zoomScalePageLayoutView="0" workbookViewId="0" topLeftCell="A1">
      <selection activeCell="N72" sqref="N72"/>
    </sheetView>
  </sheetViews>
  <sheetFormatPr defaultColWidth="9.00390625" defaultRowHeight="13.5"/>
  <cols>
    <col min="1" max="1" width="3.125" style="6" customWidth="1"/>
    <col min="2" max="2" width="12.75390625" style="6" bestFit="1" customWidth="1"/>
    <col min="3" max="13" width="7.50390625" style="6" customWidth="1"/>
    <col min="14" max="14" width="13.875" style="6" customWidth="1"/>
    <col min="15" max="16384" width="9.00390625" style="6" customWidth="1"/>
  </cols>
  <sheetData>
    <row r="1" spans="1:2" s="7" customFormat="1" ht="17.25">
      <c r="A1" s="10" t="s">
        <v>71</v>
      </c>
      <c r="B1" s="10"/>
    </row>
    <row r="2" s="7" customFormat="1" ht="17.25"/>
    <row r="3" spans="1:2" s="7" customFormat="1" ht="13.5" customHeight="1" thickBot="1">
      <c r="A3" s="11" t="s">
        <v>97</v>
      </c>
      <c r="B3" s="11"/>
    </row>
    <row r="4" spans="1:14" ht="18" customHeight="1">
      <c r="A4" s="164" t="s">
        <v>83</v>
      </c>
      <c r="B4" s="165"/>
      <c r="C4" s="168" t="s">
        <v>78</v>
      </c>
      <c r="D4" s="169"/>
      <c r="E4" s="170"/>
      <c r="F4" s="168" t="s">
        <v>79</v>
      </c>
      <c r="G4" s="169"/>
      <c r="H4" s="170"/>
      <c r="I4" s="168" t="s">
        <v>70</v>
      </c>
      <c r="J4" s="169"/>
      <c r="K4" s="170"/>
      <c r="L4" s="155" t="s">
        <v>69</v>
      </c>
      <c r="M4" s="155" t="s">
        <v>38</v>
      </c>
      <c r="N4" s="155" t="s">
        <v>39</v>
      </c>
    </row>
    <row r="5" spans="1:14" ht="18" customHeight="1">
      <c r="A5" s="166"/>
      <c r="B5" s="167"/>
      <c r="C5" s="64" t="s">
        <v>67</v>
      </c>
      <c r="D5" s="65" t="s">
        <v>68</v>
      </c>
      <c r="E5" s="4" t="s">
        <v>31</v>
      </c>
      <c r="F5" s="64" t="s">
        <v>67</v>
      </c>
      <c r="G5" s="65" t="s">
        <v>68</v>
      </c>
      <c r="H5" s="4" t="s">
        <v>31</v>
      </c>
      <c r="I5" s="64" t="s">
        <v>67</v>
      </c>
      <c r="J5" s="65" t="s">
        <v>68</v>
      </c>
      <c r="K5" s="4" t="s">
        <v>31</v>
      </c>
      <c r="L5" s="157"/>
      <c r="M5" s="157"/>
      <c r="N5" s="157"/>
    </row>
    <row r="6" spans="1:14" ht="18" customHeight="1">
      <c r="A6" s="34" t="s">
        <v>100</v>
      </c>
      <c r="B6" s="35"/>
      <c r="C6" s="135"/>
      <c r="D6" s="136"/>
      <c r="E6" s="110">
        <f>SUM(E7:E10)</f>
        <v>3</v>
      </c>
      <c r="F6" s="137"/>
      <c r="G6" s="138"/>
      <c r="H6" s="110">
        <f>SUM(H7:H10)</f>
        <v>124</v>
      </c>
      <c r="I6" s="137"/>
      <c r="J6" s="138"/>
      <c r="K6" s="110">
        <f>SUM(K7:K10)</f>
        <v>347</v>
      </c>
      <c r="L6" s="111">
        <f>SUM(L7:L10)</f>
        <v>21</v>
      </c>
      <c r="M6" s="112">
        <f aca="true" t="shared" si="0" ref="M6:M45">E6+K6+L6+H6</f>
        <v>495</v>
      </c>
      <c r="N6" s="8"/>
    </row>
    <row r="7" spans="1:14" ht="18" customHeight="1">
      <c r="A7" s="56"/>
      <c r="B7" s="61" t="s">
        <v>96</v>
      </c>
      <c r="C7" s="66">
        <v>1</v>
      </c>
      <c r="D7" s="67"/>
      <c r="E7" s="113">
        <f>+C7+D7</f>
        <v>1</v>
      </c>
      <c r="F7" s="114">
        <v>26</v>
      </c>
      <c r="G7" s="115">
        <v>2</v>
      </c>
      <c r="H7" s="113">
        <f>+F7+G7</f>
        <v>28</v>
      </c>
      <c r="I7" s="114">
        <v>121</v>
      </c>
      <c r="J7" s="115">
        <v>6</v>
      </c>
      <c r="K7" s="113">
        <f>+I7+J7</f>
        <v>127</v>
      </c>
      <c r="L7" s="116">
        <v>17</v>
      </c>
      <c r="M7" s="117">
        <f t="shared" si="0"/>
        <v>173</v>
      </c>
      <c r="N7" s="60"/>
    </row>
    <row r="8" spans="1:14" ht="18" customHeight="1">
      <c r="A8" s="56"/>
      <c r="B8" s="61" t="s">
        <v>94</v>
      </c>
      <c r="C8" s="66"/>
      <c r="D8" s="67"/>
      <c r="E8" s="113">
        <f>+C8+D8</f>
        <v>0</v>
      </c>
      <c r="F8" s="114">
        <v>48</v>
      </c>
      <c r="G8" s="115">
        <v>9</v>
      </c>
      <c r="H8" s="113">
        <f>+F8+G8</f>
        <v>57</v>
      </c>
      <c r="I8" s="114">
        <v>123</v>
      </c>
      <c r="J8" s="115">
        <v>17</v>
      </c>
      <c r="K8" s="113">
        <f>+I8+J8</f>
        <v>140</v>
      </c>
      <c r="L8" s="116">
        <v>2</v>
      </c>
      <c r="M8" s="117">
        <f t="shared" si="0"/>
        <v>199</v>
      </c>
      <c r="N8" s="60"/>
    </row>
    <row r="9" spans="1:14" ht="18" customHeight="1">
      <c r="A9" s="56"/>
      <c r="B9" s="61" t="s">
        <v>84</v>
      </c>
      <c r="C9" s="139"/>
      <c r="D9" s="140"/>
      <c r="E9" s="113">
        <v>2</v>
      </c>
      <c r="F9" s="143"/>
      <c r="G9" s="144"/>
      <c r="H9" s="113">
        <v>39</v>
      </c>
      <c r="I9" s="143"/>
      <c r="J9" s="144"/>
      <c r="K9" s="113">
        <v>80</v>
      </c>
      <c r="L9" s="116">
        <v>2</v>
      </c>
      <c r="M9" s="117">
        <f t="shared" si="0"/>
        <v>123</v>
      </c>
      <c r="N9" s="60"/>
    </row>
    <row r="10" spans="1:14" ht="18" customHeight="1">
      <c r="A10" s="36"/>
      <c r="B10" s="62" t="s">
        <v>95</v>
      </c>
      <c r="C10" s="141"/>
      <c r="D10" s="142"/>
      <c r="E10" s="118">
        <v>0</v>
      </c>
      <c r="F10" s="145"/>
      <c r="G10" s="146"/>
      <c r="H10" s="118">
        <v>0</v>
      </c>
      <c r="I10" s="145"/>
      <c r="J10" s="146"/>
      <c r="K10" s="118">
        <v>0</v>
      </c>
      <c r="L10" s="119">
        <v>0</v>
      </c>
      <c r="M10" s="120">
        <f t="shared" si="0"/>
        <v>0</v>
      </c>
      <c r="N10" s="45"/>
    </row>
    <row r="11" spans="1:14" ht="18" customHeight="1">
      <c r="A11" s="34" t="s">
        <v>98</v>
      </c>
      <c r="B11" s="35"/>
      <c r="C11" s="135"/>
      <c r="D11" s="136"/>
      <c r="E11" s="110">
        <f>SUM(E12:E15)</f>
        <v>1</v>
      </c>
      <c r="F11" s="137"/>
      <c r="G11" s="138"/>
      <c r="H11" s="110">
        <f>SUM(H12:H15)</f>
        <v>149</v>
      </c>
      <c r="I11" s="137"/>
      <c r="J11" s="138"/>
      <c r="K11" s="110">
        <f>SUM(K12:K15)</f>
        <v>288</v>
      </c>
      <c r="L11" s="111">
        <f>SUM(L12:L15)</f>
        <v>6</v>
      </c>
      <c r="M11" s="112">
        <f t="shared" si="0"/>
        <v>444</v>
      </c>
      <c r="N11" s="8"/>
    </row>
    <row r="12" spans="1:14" ht="18" customHeight="1">
      <c r="A12" s="56"/>
      <c r="B12" s="61" t="s">
        <v>96</v>
      </c>
      <c r="C12" s="66">
        <v>1</v>
      </c>
      <c r="D12" s="67">
        <v>0</v>
      </c>
      <c r="E12" s="113">
        <f>+C12+D12</f>
        <v>1</v>
      </c>
      <c r="F12" s="114">
        <v>26</v>
      </c>
      <c r="G12" s="115">
        <v>1</v>
      </c>
      <c r="H12" s="113">
        <f>+F12+G12</f>
        <v>27</v>
      </c>
      <c r="I12" s="114">
        <v>113</v>
      </c>
      <c r="J12" s="115">
        <v>4</v>
      </c>
      <c r="K12" s="113">
        <f>+I12+J12</f>
        <v>117</v>
      </c>
      <c r="L12" s="116">
        <v>5</v>
      </c>
      <c r="M12" s="117">
        <f t="shared" si="0"/>
        <v>150</v>
      </c>
      <c r="N12" s="60"/>
    </row>
    <row r="13" spans="1:14" ht="18" customHeight="1">
      <c r="A13" s="56"/>
      <c r="B13" s="61" t="s">
        <v>94</v>
      </c>
      <c r="C13" s="66">
        <v>0</v>
      </c>
      <c r="D13" s="67">
        <v>0</v>
      </c>
      <c r="E13" s="113">
        <f>+C13+D13</f>
        <v>0</v>
      </c>
      <c r="F13" s="114">
        <v>45</v>
      </c>
      <c r="G13" s="115">
        <v>9</v>
      </c>
      <c r="H13" s="113">
        <f>+F13+G13</f>
        <v>54</v>
      </c>
      <c r="I13" s="114">
        <v>51</v>
      </c>
      <c r="J13" s="115">
        <v>10</v>
      </c>
      <c r="K13" s="113">
        <f>+I13+J13</f>
        <v>61</v>
      </c>
      <c r="L13" s="116">
        <v>0</v>
      </c>
      <c r="M13" s="117">
        <f t="shared" si="0"/>
        <v>115</v>
      </c>
      <c r="N13" s="60"/>
    </row>
    <row r="14" spans="1:14" ht="18" customHeight="1">
      <c r="A14" s="56"/>
      <c r="B14" s="61" t="s">
        <v>84</v>
      </c>
      <c r="C14" s="139"/>
      <c r="D14" s="140"/>
      <c r="E14" s="113">
        <v>0</v>
      </c>
      <c r="F14" s="143"/>
      <c r="G14" s="144"/>
      <c r="H14" s="113">
        <v>68</v>
      </c>
      <c r="I14" s="143"/>
      <c r="J14" s="144"/>
      <c r="K14" s="113">
        <v>110</v>
      </c>
      <c r="L14" s="116">
        <v>1</v>
      </c>
      <c r="M14" s="117">
        <f t="shared" si="0"/>
        <v>179</v>
      </c>
      <c r="N14" s="60"/>
    </row>
    <row r="15" spans="1:14" ht="18" customHeight="1">
      <c r="A15" s="36"/>
      <c r="B15" s="62" t="s">
        <v>95</v>
      </c>
      <c r="C15" s="141"/>
      <c r="D15" s="142"/>
      <c r="E15" s="118">
        <v>0</v>
      </c>
      <c r="F15" s="145"/>
      <c r="G15" s="146"/>
      <c r="H15" s="118">
        <v>0</v>
      </c>
      <c r="I15" s="145"/>
      <c r="J15" s="146"/>
      <c r="K15" s="118">
        <v>0</v>
      </c>
      <c r="L15" s="119">
        <v>0</v>
      </c>
      <c r="M15" s="120">
        <f t="shared" si="0"/>
        <v>0</v>
      </c>
      <c r="N15" s="45"/>
    </row>
    <row r="16" spans="1:14" ht="18" customHeight="1">
      <c r="A16" s="34" t="s">
        <v>99</v>
      </c>
      <c r="B16" s="35"/>
      <c r="C16" s="135"/>
      <c r="D16" s="136"/>
      <c r="E16" s="110">
        <f>SUM(E17:E20)</f>
        <v>1</v>
      </c>
      <c r="F16" s="137"/>
      <c r="G16" s="138"/>
      <c r="H16" s="110">
        <f>SUM(H17:H20)</f>
        <v>59</v>
      </c>
      <c r="I16" s="137"/>
      <c r="J16" s="138"/>
      <c r="K16" s="110">
        <f>SUM(K17:K20)</f>
        <v>127</v>
      </c>
      <c r="L16" s="111">
        <f>SUM(L17:L20)</f>
        <v>3</v>
      </c>
      <c r="M16" s="112">
        <f t="shared" si="0"/>
        <v>190</v>
      </c>
      <c r="N16" s="8"/>
    </row>
    <row r="17" spans="1:14" ht="18" customHeight="1">
      <c r="A17" s="56"/>
      <c r="B17" s="61" t="s">
        <v>96</v>
      </c>
      <c r="C17" s="66">
        <v>1</v>
      </c>
      <c r="D17" s="67">
        <v>0</v>
      </c>
      <c r="E17" s="113">
        <f>+C17+D17</f>
        <v>1</v>
      </c>
      <c r="F17" s="114">
        <v>9</v>
      </c>
      <c r="G17" s="115">
        <v>0</v>
      </c>
      <c r="H17" s="113">
        <f>+F17+G17</f>
        <v>9</v>
      </c>
      <c r="I17" s="114">
        <v>20</v>
      </c>
      <c r="J17" s="115">
        <v>0</v>
      </c>
      <c r="K17" s="113">
        <f>+I17+J17</f>
        <v>20</v>
      </c>
      <c r="L17" s="116">
        <v>2</v>
      </c>
      <c r="M17" s="117">
        <f t="shared" si="0"/>
        <v>32</v>
      </c>
      <c r="N17" s="60"/>
    </row>
    <row r="18" spans="1:14" ht="18" customHeight="1">
      <c r="A18" s="56"/>
      <c r="B18" s="61" t="s">
        <v>94</v>
      </c>
      <c r="C18" s="66">
        <v>0</v>
      </c>
      <c r="D18" s="67">
        <v>0</v>
      </c>
      <c r="E18" s="113">
        <f>+C18+D18</f>
        <v>0</v>
      </c>
      <c r="F18" s="114">
        <v>4</v>
      </c>
      <c r="G18" s="115">
        <v>0</v>
      </c>
      <c r="H18" s="113">
        <f>+F18+G18</f>
        <v>4</v>
      </c>
      <c r="I18" s="114">
        <v>7</v>
      </c>
      <c r="J18" s="115">
        <v>0</v>
      </c>
      <c r="K18" s="113">
        <f>+I18+J18</f>
        <v>7</v>
      </c>
      <c r="L18" s="116">
        <v>0</v>
      </c>
      <c r="M18" s="117">
        <f t="shared" si="0"/>
        <v>11</v>
      </c>
      <c r="N18" s="60"/>
    </row>
    <row r="19" spans="1:14" ht="18" customHeight="1">
      <c r="A19" s="56"/>
      <c r="B19" s="61" t="s">
        <v>84</v>
      </c>
      <c r="C19" s="139"/>
      <c r="D19" s="140"/>
      <c r="E19" s="113">
        <v>0</v>
      </c>
      <c r="F19" s="143"/>
      <c r="G19" s="144"/>
      <c r="H19" s="113">
        <v>46</v>
      </c>
      <c r="I19" s="143"/>
      <c r="J19" s="144"/>
      <c r="K19" s="113">
        <v>100</v>
      </c>
      <c r="L19" s="116">
        <v>1</v>
      </c>
      <c r="M19" s="117">
        <f t="shared" si="0"/>
        <v>147</v>
      </c>
      <c r="N19" s="60"/>
    </row>
    <row r="20" spans="1:14" ht="18" customHeight="1">
      <c r="A20" s="36"/>
      <c r="B20" s="62" t="s">
        <v>95</v>
      </c>
      <c r="C20" s="141"/>
      <c r="D20" s="142"/>
      <c r="E20" s="118">
        <v>0</v>
      </c>
      <c r="F20" s="145"/>
      <c r="G20" s="146"/>
      <c r="H20" s="118">
        <v>0</v>
      </c>
      <c r="I20" s="145"/>
      <c r="J20" s="146"/>
      <c r="K20" s="118">
        <v>0</v>
      </c>
      <c r="L20" s="119">
        <v>0</v>
      </c>
      <c r="M20" s="120">
        <f t="shared" si="0"/>
        <v>0</v>
      </c>
      <c r="N20" s="45"/>
    </row>
    <row r="21" spans="1:14" ht="18" customHeight="1">
      <c r="A21" s="34" t="s">
        <v>101</v>
      </c>
      <c r="B21" s="35"/>
      <c r="C21" s="135"/>
      <c r="D21" s="136"/>
      <c r="E21" s="110">
        <f>SUM(E22:E25)</f>
        <v>1</v>
      </c>
      <c r="F21" s="137"/>
      <c r="G21" s="138"/>
      <c r="H21" s="110">
        <f>SUM(H22:H25)</f>
        <v>49</v>
      </c>
      <c r="I21" s="137"/>
      <c r="J21" s="138"/>
      <c r="K21" s="110">
        <f>SUM(K22:K25)</f>
        <v>105</v>
      </c>
      <c r="L21" s="111">
        <f>SUM(L22:L25)</f>
        <v>2</v>
      </c>
      <c r="M21" s="112">
        <f t="shared" si="0"/>
        <v>157</v>
      </c>
      <c r="N21" s="8"/>
    </row>
    <row r="22" spans="1:14" ht="18" customHeight="1">
      <c r="A22" s="56"/>
      <c r="B22" s="61" t="s">
        <v>96</v>
      </c>
      <c r="C22" s="66">
        <v>1</v>
      </c>
      <c r="D22" s="67">
        <v>0</v>
      </c>
      <c r="E22" s="113">
        <f>+C22+D22</f>
        <v>1</v>
      </c>
      <c r="F22" s="114">
        <v>6</v>
      </c>
      <c r="G22" s="115">
        <v>1</v>
      </c>
      <c r="H22" s="113">
        <f>+F22+G22</f>
        <v>7</v>
      </c>
      <c r="I22" s="114">
        <v>5</v>
      </c>
      <c r="J22" s="115">
        <v>1</v>
      </c>
      <c r="K22" s="113">
        <f>+I22+J22</f>
        <v>6</v>
      </c>
      <c r="L22" s="116">
        <v>2</v>
      </c>
      <c r="M22" s="117">
        <f t="shared" si="0"/>
        <v>16</v>
      </c>
      <c r="N22" s="60"/>
    </row>
    <row r="23" spans="1:14" ht="18" customHeight="1">
      <c r="A23" s="56"/>
      <c r="B23" s="61" t="s">
        <v>94</v>
      </c>
      <c r="C23" s="66">
        <v>0</v>
      </c>
      <c r="D23" s="67">
        <v>0</v>
      </c>
      <c r="E23" s="113">
        <f>+C23+D23</f>
        <v>0</v>
      </c>
      <c r="F23" s="114">
        <v>0</v>
      </c>
      <c r="G23" s="115">
        <v>1</v>
      </c>
      <c r="H23" s="113">
        <f>+F23+G23</f>
        <v>1</v>
      </c>
      <c r="I23" s="114">
        <v>0</v>
      </c>
      <c r="J23" s="115">
        <v>0</v>
      </c>
      <c r="K23" s="113">
        <f>+I23+J23</f>
        <v>0</v>
      </c>
      <c r="L23" s="116">
        <v>0</v>
      </c>
      <c r="M23" s="117">
        <f t="shared" si="0"/>
        <v>1</v>
      </c>
      <c r="N23" s="60"/>
    </row>
    <row r="24" spans="1:14" ht="18" customHeight="1">
      <c r="A24" s="56"/>
      <c r="B24" s="61" t="s">
        <v>84</v>
      </c>
      <c r="C24" s="139"/>
      <c r="D24" s="140"/>
      <c r="E24" s="113">
        <v>0</v>
      </c>
      <c r="F24" s="143"/>
      <c r="G24" s="144"/>
      <c r="H24" s="113">
        <v>41</v>
      </c>
      <c r="I24" s="143"/>
      <c r="J24" s="144"/>
      <c r="K24" s="113">
        <v>99</v>
      </c>
      <c r="L24" s="116">
        <v>0</v>
      </c>
      <c r="M24" s="117">
        <f t="shared" si="0"/>
        <v>140</v>
      </c>
      <c r="N24" s="60"/>
    </row>
    <row r="25" spans="1:14" ht="18" customHeight="1">
      <c r="A25" s="36"/>
      <c r="B25" s="62" t="s">
        <v>95</v>
      </c>
      <c r="C25" s="141"/>
      <c r="D25" s="142"/>
      <c r="E25" s="118">
        <v>0</v>
      </c>
      <c r="F25" s="145"/>
      <c r="G25" s="146"/>
      <c r="H25" s="118">
        <v>0</v>
      </c>
      <c r="I25" s="145"/>
      <c r="J25" s="146"/>
      <c r="K25" s="118">
        <v>0</v>
      </c>
      <c r="L25" s="119">
        <v>0</v>
      </c>
      <c r="M25" s="120">
        <f t="shared" si="0"/>
        <v>0</v>
      </c>
      <c r="N25" s="45"/>
    </row>
    <row r="26" spans="1:14" ht="18" customHeight="1">
      <c r="A26" s="34" t="s">
        <v>102</v>
      </c>
      <c r="B26" s="35"/>
      <c r="C26" s="135"/>
      <c r="D26" s="136"/>
      <c r="E26" s="110">
        <f>SUM(E27:E30)</f>
        <v>0</v>
      </c>
      <c r="F26" s="137"/>
      <c r="G26" s="138"/>
      <c r="H26" s="110">
        <f>SUM(H27:H30)</f>
        <v>241</v>
      </c>
      <c r="I26" s="137"/>
      <c r="J26" s="138"/>
      <c r="K26" s="110">
        <f>SUM(K27:K30)</f>
        <v>166</v>
      </c>
      <c r="L26" s="111">
        <f>SUM(L27:L30)</f>
        <v>5</v>
      </c>
      <c r="M26" s="112">
        <f t="shared" si="0"/>
        <v>412</v>
      </c>
      <c r="N26" s="8"/>
    </row>
    <row r="27" spans="1:14" ht="18" customHeight="1">
      <c r="A27" s="56"/>
      <c r="B27" s="61" t="s">
        <v>96</v>
      </c>
      <c r="C27" s="66">
        <v>0</v>
      </c>
      <c r="D27" s="67">
        <v>0</v>
      </c>
      <c r="E27" s="113">
        <f>+C27+D27</f>
        <v>0</v>
      </c>
      <c r="F27" s="114">
        <v>13</v>
      </c>
      <c r="G27" s="115">
        <v>8</v>
      </c>
      <c r="H27" s="113">
        <f>+F27+G27</f>
        <v>21</v>
      </c>
      <c r="I27" s="114">
        <v>2</v>
      </c>
      <c r="J27" s="115">
        <v>1</v>
      </c>
      <c r="K27" s="113">
        <f>+I27+J27</f>
        <v>3</v>
      </c>
      <c r="L27" s="116">
        <v>1</v>
      </c>
      <c r="M27" s="117">
        <f t="shared" si="0"/>
        <v>25</v>
      </c>
      <c r="N27" s="60"/>
    </row>
    <row r="28" spans="1:14" ht="18" customHeight="1">
      <c r="A28" s="56"/>
      <c r="B28" s="61" t="s">
        <v>94</v>
      </c>
      <c r="C28" s="66">
        <v>0</v>
      </c>
      <c r="D28" s="67">
        <v>0</v>
      </c>
      <c r="E28" s="113">
        <f>+C28+D28</f>
        <v>0</v>
      </c>
      <c r="F28" s="114">
        <v>0</v>
      </c>
      <c r="G28" s="115">
        <v>0</v>
      </c>
      <c r="H28" s="113">
        <f>+F28+G28</f>
        <v>0</v>
      </c>
      <c r="I28" s="114">
        <v>0</v>
      </c>
      <c r="J28" s="115">
        <v>0</v>
      </c>
      <c r="K28" s="113">
        <f>+I28+J28</f>
        <v>0</v>
      </c>
      <c r="L28" s="116">
        <v>0</v>
      </c>
      <c r="M28" s="117">
        <f t="shared" si="0"/>
        <v>0</v>
      </c>
      <c r="N28" s="60"/>
    </row>
    <row r="29" spans="1:14" ht="18" customHeight="1">
      <c r="A29" s="56"/>
      <c r="B29" s="61" t="s">
        <v>84</v>
      </c>
      <c r="C29" s="139"/>
      <c r="D29" s="140"/>
      <c r="E29" s="113">
        <v>0</v>
      </c>
      <c r="F29" s="143"/>
      <c r="G29" s="144"/>
      <c r="H29" s="113">
        <v>220</v>
      </c>
      <c r="I29" s="143"/>
      <c r="J29" s="144"/>
      <c r="K29" s="113">
        <v>163</v>
      </c>
      <c r="L29" s="116">
        <v>4</v>
      </c>
      <c r="M29" s="117">
        <f t="shared" si="0"/>
        <v>387</v>
      </c>
      <c r="N29" s="60"/>
    </row>
    <row r="30" spans="1:14" ht="18" customHeight="1">
      <c r="A30" s="36"/>
      <c r="B30" s="62" t="s">
        <v>95</v>
      </c>
      <c r="C30" s="141"/>
      <c r="D30" s="142"/>
      <c r="E30" s="118">
        <v>0</v>
      </c>
      <c r="F30" s="145"/>
      <c r="G30" s="146"/>
      <c r="H30" s="118">
        <v>0</v>
      </c>
      <c r="I30" s="145"/>
      <c r="J30" s="146"/>
      <c r="K30" s="118">
        <v>0</v>
      </c>
      <c r="L30" s="119">
        <v>0</v>
      </c>
      <c r="M30" s="120">
        <f t="shared" si="0"/>
        <v>0</v>
      </c>
      <c r="N30" s="45"/>
    </row>
    <row r="31" spans="1:14" ht="18" customHeight="1">
      <c r="A31" s="34" t="s">
        <v>103</v>
      </c>
      <c r="B31" s="35"/>
      <c r="C31" s="135"/>
      <c r="D31" s="136"/>
      <c r="E31" s="110">
        <f>SUM(E32:E35)</f>
        <v>7</v>
      </c>
      <c r="F31" s="137"/>
      <c r="G31" s="138"/>
      <c r="H31" s="110">
        <f>SUM(H32:H35)</f>
        <v>181</v>
      </c>
      <c r="I31" s="137"/>
      <c r="J31" s="138"/>
      <c r="K31" s="110">
        <f>SUM(K32:K35)</f>
        <v>260</v>
      </c>
      <c r="L31" s="111">
        <f>SUM(L32:L35)</f>
        <v>9</v>
      </c>
      <c r="M31" s="112">
        <f t="shared" si="0"/>
        <v>457</v>
      </c>
      <c r="N31" s="8"/>
    </row>
    <row r="32" spans="1:14" ht="18" customHeight="1">
      <c r="A32" s="56"/>
      <c r="B32" s="61" t="s">
        <v>96</v>
      </c>
      <c r="C32" s="66">
        <v>0</v>
      </c>
      <c r="D32" s="67">
        <v>0</v>
      </c>
      <c r="E32" s="113">
        <f>+C32+D32</f>
        <v>0</v>
      </c>
      <c r="F32" s="114">
        <v>14</v>
      </c>
      <c r="G32" s="115">
        <v>8</v>
      </c>
      <c r="H32" s="113">
        <f>+F32+G32</f>
        <v>22</v>
      </c>
      <c r="I32" s="114">
        <v>13</v>
      </c>
      <c r="J32" s="115">
        <v>3</v>
      </c>
      <c r="K32" s="113">
        <f>+I32+J32</f>
        <v>16</v>
      </c>
      <c r="L32" s="116">
        <v>5</v>
      </c>
      <c r="M32" s="117">
        <f t="shared" si="0"/>
        <v>43</v>
      </c>
      <c r="N32" s="60"/>
    </row>
    <row r="33" spans="1:14" ht="18" customHeight="1">
      <c r="A33" s="56"/>
      <c r="B33" s="61" t="s">
        <v>94</v>
      </c>
      <c r="C33" s="66">
        <v>0</v>
      </c>
      <c r="D33" s="67">
        <v>0</v>
      </c>
      <c r="E33" s="113">
        <f>+C33+D33</f>
        <v>0</v>
      </c>
      <c r="F33" s="114">
        <v>5</v>
      </c>
      <c r="G33" s="115">
        <v>3</v>
      </c>
      <c r="H33" s="113">
        <f>+F33+G33</f>
        <v>8</v>
      </c>
      <c r="I33" s="114">
        <v>1</v>
      </c>
      <c r="J33" s="115">
        <v>1</v>
      </c>
      <c r="K33" s="113">
        <f>+I33+J33</f>
        <v>2</v>
      </c>
      <c r="L33" s="116">
        <v>1</v>
      </c>
      <c r="M33" s="117">
        <f t="shared" si="0"/>
        <v>11</v>
      </c>
      <c r="N33" s="60"/>
    </row>
    <row r="34" spans="1:14" ht="18" customHeight="1">
      <c r="A34" s="56"/>
      <c r="B34" s="61" t="s">
        <v>84</v>
      </c>
      <c r="C34" s="139"/>
      <c r="D34" s="140"/>
      <c r="E34" s="113">
        <v>7</v>
      </c>
      <c r="F34" s="143"/>
      <c r="G34" s="144"/>
      <c r="H34" s="113">
        <v>151</v>
      </c>
      <c r="I34" s="143"/>
      <c r="J34" s="144"/>
      <c r="K34" s="113">
        <v>242</v>
      </c>
      <c r="L34" s="116">
        <v>3</v>
      </c>
      <c r="M34" s="117">
        <f t="shared" si="0"/>
        <v>403</v>
      </c>
      <c r="N34" s="60"/>
    </row>
    <row r="35" spans="1:14" ht="18" customHeight="1">
      <c r="A35" s="36"/>
      <c r="B35" s="62" t="s">
        <v>95</v>
      </c>
      <c r="C35" s="141"/>
      <c r="D35" s="142"/>
      <c r="E35" s="118">
        <v>0</v>
      </c>
      <c r="F35" s="145"/>
      <c r="G35" s="146"/>
      <c r="H35" s="118">
        <v>0</v>
      </c>
      <c r="I35" s="145"/>
      <c r="J35" s="146"/>
      <c r="K35" s="118">
        <v>0</v>
      </c>
      <c r="L35" s="119">
        <v>0</v>
      </c>
      <c r="M35" s="120">
        <f t="shared" si="0"/>
        <v>0</v>
      </c>
      <c r="N35" s="45"/>
    </row>
    <row r="36" spans="1:14" ht="18" customHeight="1">
      <c r="A36" s="34" t="s">
        <v>104</v>
      </c>
      <c r="B36" s="35"/>
      <c r="C36" s="135"/>
      <c r="D36" s="136"/>
      <c r="E36" s="110">
        <f>SUM(E37:E40)</f>
        <v>0</v>
      </c>
      <c r="F36" s="137"/>
      <c r="G36" s="138"/>
      <c r="H36" s="110">
        <f>SUM(H37:H40)</f>
        <v>72</v>
      </c>
      <c r="I36" s="137"/>
      <c r="J36" s="138"/>
      <c r="K36" s="110">
        <f>SUM(K37:K40)</f>
        <v>336</v>
      </c>
      <c r="L36" s="111">
        <f>SUM(L37:L40)</f>
        <v>17</v>
      </c>
      <c r="M36" s="112">
        <f t="shared" si="0"/>
        <v>425</v>
      </c>
      <c r="N36" s="8"/>
    </row>
    <row r="37" spans="1:14" ht="18" customHeight="1">
      <c r="A37" s="56"/>
      <c r="B37" s="61" t="s">
        <v>96</v>
      </c>
      <c r="C37" s="114">
        <v>0</v>
      </c>
      <c r="D37" s="115">
        <v>0</v>
      </c>
      <c r="E37" s="113">
        <f>+C37+D37</f>
        <v>0</v>
      </c>
      <c r="F37" s="114">
        <v>18</v>
      </c>
      <c r="G37" s="115">
        <v>3</v>
      </c>
      <c r="H37" s="113">
        <f>+F37+G37</f>
        <v>21</v>
      </c>
      <c r="I37" s="114">
        <v>126</v>
      </c>
      <c r="J37" s="115">
        <v>5</v>
      </c>
      <c r="K37" s="113">
        <f>+I37+J37</f>
        <v>131</v>
      </c>
      <c r="L37" s="116">
        <v>15</v>
      </c>
      <c r="M37" s="117">
        <f t="shared" si="0"/>
        <v>167</v>
      </c>
      <c r="N37" s="60"/>
    </row>
    <row r="38" spans="1:14" ht="18" customHeight="1">
      <c r="A38" s="56"/>
      <c r="B38" s="61" t="s">
        <v>94</v>
      </c>
      <c r="C38" s="114">
        <v>0</v>
      </c>
      <c r="D38" s="115">
        <v>0</v>
      </c>
      <c r="E38" s="113">
        <f>+C38+D38</f>
        <v>0</v>
      </c>
      <c r="F38" s="114">
        <v>6</v>
      </c>
      <c r="G38" s="115">
        <v>0</v>
      </c>
      <c r="H38" s="113">
        <f>+F38+G38</f>
        <v>6</v>
      </c>
      <c r="I38" s="114">
        <v>88</v>
      </c>
      <c r="J38" s="115">
        <v>1</v>
      </c>
      <c r="K38" s="113">
        <f>+I38+J38</f>
        <v>89</v>
      </c>
      <c r="L38" s="116">
        <v>2</v>
      </c>
      <c r="M38" s="117">
        <f t="shared" si="0"/>
        <v>97</v>
      </c>
      <c r="N38" s="60"/>
    </row>
    <row r="39" spans="1:14" ht="18" customHeight="1">
      <c r="A39" s="56"/>
      <c r="B39" s="61" t="s">
        <v>84</v>
      </c>
      <c r="C39" s="143"/>
      <c r="D39" s="144"/>
      <c r="E39" s="113">
        <v>0</v>
      </c>
      <c r="F39" s="143"/>
      <c r="G39" s="144"/>
      <c r="H39" s="113">
        <v>45</v>
      </c>
      <c r="I39" s="143"/>
      <c r="J39" s="144"/>
      <c r="K39" s="113">
        <v>116</v>
      </c>
      <c r="L39" s="116">
        <v>0</v>
      </c>
      <c r="M39" s="117">
        <f t="shared" si="0"/>
        <v>161</v>
      </c>
      <c r="N39" s="60"/>
    </row>
    <row r="40" spans="1:14" ht="18" customHeight="1" thickBot="1">
      <c r="A40" s="37"/>
      <c r="B40" s="63" t="s">
        <v>95</v>
      </c>
      <c r="C40" s="158"/>
      <c r="D40" s="159"/>
      <c r="E40" s="124">
        <v>0</v>
      </c>
      <c r="F40" s="158"/>
      <c r="G40" s="159"/>
      <c r="H40" s="124">
        <v>0</v>
      </c>
      <c r="I40" s="158"/>
      <c r="J40" s="159"/>
      <c r="K40" s="124">
        <v>0</v>
      </c>
      <c r="L40" s="125">
        <v>0</v>
      </c>
      <c r="M40" s="126">
        <f t="shared" si="0"/>
        <v>0</v>
      </c>
      <c r="N40" s="49"/>
    </row>
    <row r="41" spans="1:14" ht="18" customHeight="1" thickTop="1">
      <c r="A41" s="107" t="s">
        <v>105</v>
      </c>
      <c r="B41" s="108"/>
      <c r="C41" s="147"/>
      <c r="D41" s="148"/>
      <c r="E41" s="121">
        <f>+E36+E31+E26+E21+E16+E11+E6</f>
        <v>13</v>
      </c>
      <c r="F41" s="149"/>
      <c r="G41" s="150"/>
      <c r="H41" s="121">
        <f>+H36+H31+H26+H21+H16+H11+H6</f>
        <v>875</v>
      </c>
      <c r="I41" s="149"/>
      <c r="J41" s="150"/>
      <c r="K41" s="121">
        <f>+K36+K31+K26+K21+K16+K11+K6</f>
        <v>1629</v>
      </c>
      <c r="L41" s="122">
        <f>+L36+L31+L26+L21+L16+L11+L6</f>
        <v>63</v>
      </c>
      <c r="M41" s="123">
        <f t="shared" si="0"/>
        <v>2580</v>
      </c>
      <c r="N41" s="109"/>
    </row>
    <row r="42" spans="1:14" ht="18" customHeight="1">
      <c r="A42" s="83"/>
      <c r="B42" s="61" t="s">
        <v>96</v>
      </c>
      <c r="C42" s="114">
        <f aca="true" t="shared" si="1" ref="C42:L42">+C37+C32+C27+C22+C17+C12+C7</f>
        <v>4</v>
      </c>
      <c r="D42" s="115">
        <f t="shared" si="1"/>
        <v>0</v>
      </c>
      <c r="E42" s="113">
        <f t="shared" si="1"/>
        <v>4</v>
      </c>
      <c r="F42" s="114">
        <f t="shared" si="1"/>
        <v>112</v>
      </c>
      <c r="G42" s="115">
        <f t="shared" si="1"/>
        <v>23</v>
      </c>
      <c r="H42" s="113">
        <f t="shared" si="1"/>
        <v>135</v>
      </c>
      <c r="I42" s="114">
        <f t="shared" si="1"/>
        <v>400</v>
      </c>
      <c r="J42" s="115">
        <f t="shared" si="1"/>
        <v>20</v>
      </c>
      <c r="K42" s="113">
        <f t="shared" si="1"/>
        <v>420</v>
      </c>
      <c r="L42" s="116">
        <f t="shared" si="1"/>
        <v>47</v>
      </c>
      <c r="M42" s="117">
        <f t="shared" si="0"/>
        <v>606</v>
      </c>
      <c r="N42" s="81"/>
    </row>
    <row r="43" spans="1:14" ht="18" customHeight="1">
      <c r="A43" s="83"/>
      <c r="B43" s="61" t="s">
        <v>94</v>
      </c>
      <c r="C43" s="114">
        <f aca="true" t="shared" si="2" ref="C43:L43">+C38+C33+C28+C23+C18+C13+C8</f>
        <v>0</v>
      </c>
      <c r="D43" s="115">
        <f t="shared" si="2"/>
        <v>0</v>
      </c>
      <c r="E43" s="113">
        <f t="shared" si="2"/>
        <v>0</v>
      </c>
      <c r="F43" s="114">
        <f t="shared" si="2"/>
        <v>108</v>
      </c>
      <c r="G43" s="115">
        <f t="shared" si="2"/>
        <v>22</v>
      </c>
      <c r="H43" s="113">
        <f t="shared" si="2"/>
        <v>130</v>
      </c>
      <c r="I43" s="114">
        <f t="shared" si="2"/>
        <v>270</v>
      </c>
      <c r="J43" s="115">
        <f t="shared" si="2"/>
        <v>29</v>
      </c>
      <c r="K43" s="113">
        <f t="shared" si="2"/>
        <v>299</v>
      </c>
      <c r="L43" s="116">
        <f t="shared" si="2"/>
        <v>5</v>
      </c>
      <c r="M43" s="117">
        <f t="shared" si="0"/>
        <v>434</v>
      </c>
      <c r="N43" s="81"/>
    </row>
    <row r="44" spans="1:14" ht="18" customHeight="1">
      <c r="A44" s="83"/>
      <c r="B44" s="61" t="s">
        <v>84</v>
      </c>
      <c r="C44" s="151"/>
      <c r="D44" s="152"/>
      <c r="E44" s="113">
        <f aca="true" t="shared" si="3" ref="E44:L44">+E39+E34+E29+E24+E19+E14+E9</f>
        <v>9</v>
      </c>
      <c r="F44" s="151"/>
      <c r="G44" s="152"/>
      <c r="H44" s="113">
        <f t="shared" si="3"/>
        <v>610</v>
      </c>
      <c r="I44" s="151"/>
      <c r="J44" s="152"/>
      <c r="K44" s="113">
        <f t="shared" si="3"/>
        <v>910</v>
      </c>
      <c r="L44" s="116">
        <f t="shared" si="3"/>
        <v>11</v>
      </c>
      <c r="M44" s="117">
        <f t="shared" si="0"/>
        <v>1540</v>
      </c>
      <c r="N44" s="81"/>
    </row>
    <row r="45" spans="1:14" ht="18" customHeight="1" thickBot="1">
      <c r="A45" s="84"/>
      <c r="B45" s="63" t="s">
        <v>95</v>
      </c>
      <c r="C45" s="153"/>
      <c r="D45" s="154"/>
      <c r="E45" s="124">
        <f aca="true" t="shared" si="4" ref="E45:L45">+E40+E35+E30+E25+E20+E15+E10</f>
        <v>0</v>
      </c>
      <c r="F45" s="153"/>
      <c r="G45" s="154"/>
      <c r="H45" s="124">
        <f t="shared" si="4"/>
        <v>0</v>
      </c>
      <c r="I45" s="153"/>
      <c r="J45" s="154"/>
      <c r="K45" s="124">
        <f t="shared" si="4"/>
        <v>0</v>
      </c>
      <c r="L45" s="125">
        <f t="shared" si="4"/>
        <v>0</v>
      </c>
      <c r="M45" s="126">
        <f t="shared" si="0"/>
        <v>0</v>
      </c>
      <c r="N45" s="82"/>
    </row>
    <row r="46" s="7" customFormat="1" ht="18" thickTop="1"/>
    <row r="47" spans="1:2" ht="14.25" thickBot="1">
      <c r="A47" s="50" t="s">
        <v>106</v>
      </c>
      <c r="B47" s="11"/>
    </row>
    <row r="48" spans="1:14" ht="18" customHeight="1">
      <c r="A48" s="160" t="s">
        <v>41</v>
      </c>
      <c r="B48" s="161"/>
      <c r="C48" s="168" t="s">
        <v>78</v>
      </c>
      <c r="D48" s="169"/>
      <c r="E48" s="170"/>
      <c r="F48" s="168" t="s">
        <v>79</v>
      </c>
      <c r="G48" s="169"/>
      <c r="H48" s="170"/>
      <c r="I48" s="168" t="s">
        <v>70</v>
      </c>
      <c r="J48" s="169"/>
      <c r="K48" s="170"/>
      <c r="L48" s="155" t="s">
        <v>69</v>
      </c>
      <c r="M48" s="155" t="s">
        <v>38</v>
      </c>
      <c r="N48" s="155" t="s">
        <v>42</v>
      </c>
    </row>
    <row r="49" spans="1:14" ht="18" customHeight="1" thickBot="1">
      <c r="A49" s="162"/>
      <c r="B49" s="163"/>
      <c r="C49" s="64" t="s">
        <v>67</v>
      </c>
      <c r="D49" s="65" t="s">
        <v>68</v>
      </c>
      <c r="E49" s="4" t="s">
        <v>31</v>
      </c>
      <c r="F49" s="64" t="s">
        <v>67</v>
      </c>
      <c r="G49" s="65" t="s">
        <v>68</v>
      </c>
      <c r="H49" s="4" t="s">
        <v>31</v>
      </c>
      <c r="I49" s="3" t="s">
        <v>67</v>
      </c>
      <c r="J49" s="2" t="s">
        <v>68</v>
      </c>
      <c r="K49" s="4" t="s">
        <v>31</v>
      </c>
      <c r="L49" s="156"/>
      <c r="M49" s="156"/>
      <c r="N49" s="156"/>
    </row>
    <row r="50" spans="1:14" ht="18" customHeight="1" thickBot="1" thickTop="1">
      <c r="A50" s="96" t="s">
        <v>61</v>
      </c>
      <c r="B50" s="80"/>
      <c r="C50" s="133"/>
      <c r="D50" s="134"/>
      <c r="E50" s="18">
        <f aca="true" t="shared" si="5" ref="E50:M50">E41</f>
        <v>13</v>
      </c>
      <c r="F50" s="133"/>
      <c r="G50" s="134"/>
      <c r="H50" s="18">
        <f t="shared" si="5"/>
        <v>875</v>
      </c>
      <c r="I50" s="133"/>
      <c r="J50" s="134"/>
      <c r="K50" s="18">
        <f t="shared" si="5"/>
        <v>1629</v>
      </c>
      <c r="L50" s="19">
        <f t="shared" si="5"/>
        <v>63</v>
      </c>
      <c r="M50" s="19">
        <f t="shared" si="5"/>
        <v>2580</v>
      </c>
      <c r="N50" s="97" t="s">
        <v>108</v>
      </c>
    </row>
    <row r="51" spans="1:14" ht="18" customHeight="1" thickTop="1">
      <c r="A51" s="41" t="s">
        <v>60</v>
      </c>
      <c r="B51" s="42"/>
      <c r="C51" s="68">
        <v>0</v>
      </c>
      <c r="D51" s="69">
        <v>0</v>
      </c>
      <c r="E51" s="43">
        <f>SUM(C51:D51)</f>
        <v>0</v>
      </c>
      <c r="F51" s="68">
        <v>0</v>
      </c>
      <c r="G51" s="69">
        <v>0</v>
      </c>
      <c r="H51" s="43">
        <f>SUM(F51:G51)</f>
        <v>0</v>
      </c>
      <c r="I51" s="68">
        <v>11</v>
      </c>
      <c r="J51" s="69">
        <v>0</v>
      </c>
      <c r="K51" s="43">
        <f>SUM(I51:J51)</f>
        <v>11</v>
      </c>
      <c r="L51" s="44">
        <v>0</v>
      </c>
      <c r="M51" s="14">
        <f aca="true" t="shared" si="6" ref="M51:M61">E51+K51+L51+H51</f>
        <v>11</v>
      </c>
      <c r="N51" s="24"/>
    </row>
    <row r="52" spans="1:14" ht="18" customHeight="1">
      <c r="A52" s="38" t="s">
        <v>59</v>
      </c>
      <c r="B52" s="39"/>
      <c r="C52" s="70">
        <v>0</v>
      </c>
      <c r="D52" s="71">
        <v>0</v>
      </c>
      <c r="E52" s="13">
        <f aca="true" t="shared" si="7" ref="E52:E61">SUM(C52:D52)</f>
        <v>0</v>
      </c>
      <c r="F52" s="70">
        <v>1</v>
      </c>
      <c r="G52" s="71">
        <v>0</v>
      </c>
      <c r="H52" s="13">
        <f aca="true" t="shared" si="8" ref="H52:H61">SUM(F52:G52)</f>
        <v>1</v>
      </c>
      <c r="I52" s="70">
        <v>29</v>
      </c>
      <c r="J52" s="71">
        <v>1</v>
      </c>
      <c r="K52" s="13">
        <f aca="true" t="shared" si="9" ref="K52:K61">SUM(I52:J52)</f>
        <v>30</v>
      </c>
      <c r="L52" s="22">
        <v>0</v>
      </c>
      <c r="M52" s="14">
        <f t="shared" si="6"/>
        <v>31</v>
      </c>
      <c r="N52" s="5"/>
    </row>
    <row r="53" spans="1:14" ht="18" customHeight="1">
      <c r="A53" s="38" t="s">
        <v>58</v>
      </c>
      <c r="B53" s="39"/>
      <c r="C53" s="70">
        <v>0</v>
      </c>
      <c r="D53" s="71">
        <v>0</v>
      </c>
      <c r="E53" s="13">
        <f t="shared" si="7"/>
        <v>0</v>
      </c>
      <c r="F53" s="70">
        <v>8</v>
      </c>
      <c r="G53" s="71">
        <v>4</v>
      </c>
      <c r="H53" s="13">
        <f t="shared" si="8"/>
        <v>12</v>
      </c>
      <c r="I53" s="70">
        <v>539</v>
      </c>
      <c r="J53" s="71">
        <v>37</v>
      </c>
      <c r="K53" s="13">
        <f t="shared" si="9"/>
        <v>576</v>
      </c>
      <c r="L53" s="22">
        <v>5</v>
      </c>
      <c r="M53" s="14">
        <f t="shared" si="6"/>
        <v>593</v>
      </c>
      <c r="N53" s="5"/>
    </row>
    <row r="54" spans="1:14" ht="18" customHeight="1">
      <c r="A54" s="38" t="s">
        <v>57</v>
      </c>
      <c r="B54" s="39"/>
      <c r="C54" s="70">
        <v>0</v>
      </c>
      <c r="D54" s="71">
        <v>0</v>
      </c>
      <c r="E54" s="13">
        <f t="shared" si="7"/>
        <v>0</v>
      </c>
      <c r="F54" s="70">
        <v>1</v>
      </c>
      <c r="G54" s="71">
        <v>1</v>
      </c>
      <c r="H54" s="13">
        <f t="shared" si="8"/>
        <v>2</v>
      </c>
      <c r="I54" s="70">
        <v>43</v>
      </c>
      <c r="J54" s="71">
        <v>3</v>
      </c>
      <c r="K54" s="13">
        <f t="shared" si="9"/>
        <v>46</v>
      </c>
      <c r="L54" s="22">
        <v>1</v>
      </c>
      <c r="M54" s="14">
        <f t="shared" si="6"/>
        <v>49</v>
      </c>
      <c r="N54" s="5"/>
    </row>
    <row r="55" spans="1:14" ht="18" customHeight="1">
      <c r="A55" s="38" t="s">
        <v>56</v>
      </c>
      <c r="B55" s="39"/>
      <c r="C55" s="70">
        <v>0</v>
      </c>
      <c r="D55" s="71">
        <v>0</v>
      </c>
      <c r="E55" s="13">
        <f t="shared" si="7"/>
        <v>0</v>
      </c>
      <c r="F55" s="70">
        <v>1</v>
      </c>
      <c r="G55" s="71">
        <v>0</v>
      </c>
      <c r="H55" s="13">
        <f t="shared" si="8"/>
        <v>1</v>
      </c>
      <c r="I55" s="70">
        <v>137</v>
      </c>
      <c r="J55" s="71">
        <v>1</v>
      </c>
      <c r="K55" s="13">
        <f t="shared" si="9"/>
        <v>138</v>
      </c>
      <c r="L55" s="22">
        <v>4</v>
      </c>
      <c r="M55" s="14">
        <f t="shared" si="6"/>
        <v>143</v>
      </c>
      <c r="N55" s="5"/>
    </row>
    <row r="56" spans="1:14" ht="18" customHeight="1">
      <c r="A56" s="38" t="s">
        <v>55</v>
      </c>
      <c r="B56" s="39"/>
      <c r="C56" s="70">
        <v>0</v>
      </c>
      <c r="D56" s="71">
        <v>0</v>
      </c>
      <c r="E56" s="13">
        <f t="shared" si="7"/>
        <v>0</v>
      </c>
      <c r="F56" s="70">
        <v>1</v>
      </c>
      <c r="G56" s="71">
        <v>0</v>
      </c>
      <c r="H56" s="13">
        <f t="shared" si="8"/>
        <v>1</v>
      </c>
      <c r="I56" s="70">
        <v>29</v>
      </c>
      <c r="J56" s="71">
        <v>0</v>
      </c>
      <c r="K56" s="13">
        <f t="shared" si="9"/>
        <v>29</v>
      </c>
      <c r="L56" s="22">
        <v>2</v>
      </c>
      <c r="M56" s="14">
        <f t="shared" si="6"/>
        <v>32</v>
      </c>
      <c r="N56" s="5"/>
    </row>
    <row r="57" spans="1:14" ht="18" customHeight="1">
      <c r="A57" s="38" t="s">
        <v>54</v>
      </c>
      <c r="B57" s="39"/>
      <c r="C57" s="70">
        <v>0</v>
      </c>
      <c r="D57" s="71">
        <v>0</v>
      </c>
      <c r="E57" s="13">
        <f t="shared" si="7"/>
        <v>0</v>
      </c>
      <c r="F57" s="70">
        <v>1</v>
      </c>
      <c r="G57" s="71">
        <v>0</v>
      </c>
      <c r="H57" s="13">
        <f t="shared" si="8"/>
        <v>1</v>
      </c>
      <c r="I57" s="70">
        <v>11</v>
      </c>
      <c r="J57" s="71">
        <v>3</v>
      </c>
      <c r="K57" s="13">
        <f t="shared" si="9"/>
        <v>14</v>
      </c>
      <c r="L57" s="22">
        <v>0</v>
      </c>
      <c r="M57" s="14">
        <f t="shared" si="6"/>
        <v>15</v>
      </c>
      <c r="N57" s="5"/>
    </row>
    <row r="58" spans="1:14" ht="18" customHeight="1">
      <c r="A58" s="40" t="s">
        <v>53</v>
      </c>
      <c r="B58" s="34"/>
      <c r="C58" s="127"/>
      <c r="D58" s="128"/>
      <c r="E58" s="15">
        <f>+E59+E60</f>
        <v>0</v>
      </c>
      <c r="F58" s="127"/>
      <c r="G58" s="128"/>
      <c r="H58" s="15">
        <f t="shared" si="8"/>
        <v>0</v>
      </c>
      <c r="I58" s="127"/>
      <c r="J58" s="128"/>
      <c r="K58" s="15">
        <f>+K59+K60</f>
        <v>37</v>
      </c>
      <c r="L58" s="20">
        <f>+L59+L60</f>
        <v>0</v>
      </c>
      <c r="M58" s="73">
        <f t="shared" si="6"/>
        <v>37</v>
      </c>
      <c r="N58" s="8"/>
    </row>
    <row r="59" spans="1:14" ht="18" customHeight="1">
      <c r="A59" s="56"/>
      <c r="B59" s="90" t="s">
        <v>96</v>
      </c>
      <c r="C59" s="91">
        <v>0</v>
      </c>
      <c r="D59" s="92">
        <v>0</v>
      </c>
      <c r="E59" s="93">
        <f>SUM(C59:D59)</f>
        <v>0</v>
      </c>
      <c r="F59" s="91">
        <v>0</v>
      </c>
      <c r="G59" s="92">
        <v>0</v>
      </c>
      <c r="H59" s="93">
        <f>SUM(F59:G59)</f>
        <v>0</v>
      </c>
      <c r="I59" s="91">
        <v>29</v>
      </c>
      <c r="J59" s="92">
        <v>7</v>
      </c>
      <c r="K59" s="93">
        <f>SUM(I59:J59)</f>
        <v>36</v>
      </c>
      <c r="L59" s="94">
        <v>0</v>
      </c>
      <c r="M59" s="95">
        <f>E59+K59+L59+H59</f>
        <v>36</v>
      </c>
      <c r="N59" s="60"/>
    </row>
    <row r="60" spans="1:14" ht="18" customHeight="1">
      <c r="A60" s="72"/>
      <c r="B60" s="74" t="s">
        <v>94</v>
      </c>
      <c r="C60" s="75">
        <v>0</v>
      </c>
      <c r="D60" s="76">
        <v>0</v>
      </c>
      <c r="E60" s="77">
        <f>SUM(C60:D60)</f>
        <v>0</v>
      </c>
      <c r="F60" s="75">
        <v>0</v>
      </c>
      <c r="G60" s="76">
        <v>0</v>
      </c>
      <c r="H60" s="77">
        <f>SUM(F60:G60)</f>
        <v>0</v>
      </c>
      <c r="I60" s="75">
        <v>1</v>
      </c>
      <c r="J60" s="76">
        <v>0</v>
      </c>
      <c r="K60" s="77">
        <f>SUM(I60:J60)</f>
        <v>1</v>
      </c>
      <c r="L60" s="78">
        <v>0</v>
      </c>
      <c r="M60" s="79">
        <f>E60+K60+L60+H60</f>
        <v>1</v>
      </c>
      <c r="N60" s="45"/>
    </row>
    <row r="61" spans="1:14" ht="18" customHeight="1" thickBot="1">
      <c r="A61" s="38" t="s">
        <v>109</v>
      </c>
      <c r="B61" s="39"/>
      <c r="C61" s="70">
        <v>0</v>
      </c>
      <c r="D61" s="71">
        <v>0</v>
      </c>
      <c r="E61" s="13">
        <f t="shared" si="7"/>
        <v>0</v>
      </c>
      <c r="F61" s="70">
        <v>0</v>
      </c>
      <c r="G61" s="71">
        <v>0</v>
      </c>
      <c r="H61" s="13">
        <f t="shared" si="8"/>
        <v>0</v>
      </c>
      <c r="I61" s="70">
        <v>1</v>
      </c>
      <c r="J61" s="71">
        <v>0</v>
      </c>
      <c r="K61" s="13">
        <f t="shared" si="9"/>
        <v>1</v>
      </c>
      <c r="L61" s="22">
        <v>0</v>
      </c>
      <c r="M61" s="14">
        <f t="shared" si="6"/>
        <v>1</v>
      </c>
      <c r="N61" s="5"/>
    </row>
    <row r="62" spans="1:14" ht="18" customHeight="1" thickTop="1">
      <c r="A62" s="105" t="s">
        <v>40</v>
      </c>
      <c r="B62" s="104"/>
      <c r="C62" s="85">
        <f>SUM(C63:C64)</f>
        <v>4</v>
      </c>
      <c r="D62" s="86">
        <f>SUM(D63:D64)</f>
        <v>0</v>
      </c>
      <c r="E62" s="87">
        <f>SUM(E63:E66)</f>
        <v>13</v>
      </c>
      <c r="F62" s="85">
        <f>SUM(F63:F64)</f>
        <v>233</v>
      </c>
      <c r="G62" s="86">
        <f>SUM(G63:G64)</f>
        <v>50</v>
      </c>
      <c r="H62" s="87">
        <f>SUM(H63:H66)</f>
        <v>893</v>
      </c>
      <c r="I62" s="85">
        <f>SUM(I63:I64)</f>
        <v>1500</v>
      </c>
      <c r="J62" s="86">
        <f>SUM(J63:J64)</f>
        <v>101</v>
      </c>
      <c r="K62" s="87">
        <f>SUM(K63:K66)</f>
        <v>2511</v>
      </c>
      <c r="L62" s="88">
        <f>SUM(L63:L66)</f>
        <v>75</v>
      </c>
      <c r="M62" s="88">
        <f>SUM(M63:M66)</f>
        <v>3492</v>
      </c>
      <c r="N62" s="89"/>
    </row>
    <row r="63" spans="1:14" ht="18" customHeight="1">
      <c r="A63" s="83"/>
      <c r="B63" s="98" t="s">
        <v>96</v>
      </c>
      <c r="C63" s="99">
        <f>+C61+C59+C57+C56+C55+C54+C53+C52+C51+C42</f>
        <v>4</v>
      </c>
      <c r="D63" s="100">
        <f>+D61+D59+D57+D56+D55+D54+D53+D52+D51+D42</f>
        <v>0</v>
      </c>
      <c r="E63" s="101">
        <f aca="true" t="shared" si="10" ref="E63:M63">+E61+E59+E57+E56+E55+E54+E53+E52+E51+E42</f>
        <v>4</v>
      </c>
      <c r="F63" s="99">
        <f t="shared" si="10"/>
        <v>125</v>
      </c>
      <c r="G63" s="100">
        <f t="shared" si="10"/>
        <v>28</v>
      </c>
      <c r="H63" s="101">
        <f t="shared" si="10"/>
        <v>153</v>
      </c>
      <c r="I63" s="66">
        <f t="shared" si="10"/>
        <v>1229</v>
      </c>
      <c r="J63" s="67">
        <f t="shared" si="10"/>
        <v>72</v>
      </c>
      <c r="K63" s="101">
        <f t="shared" si="10"/>
        <v>1301</v>
      </c>
      <c r="L63" s="102">
        <f t="shared" si="10"/>
        <v>59</v>
      </c>
      <c r="M63" s="103">
        <f t="shared" si="10"/>
        <v>1517</v>
      </c>
      <c r="N63" s="106"/>
    </row>
    <row r="64" spans="1:14" ht="18" customHeight="1">
      <c r="A64" s="83"/>
      <c r="B64" s="61" t="s">
        <v>94</v>
      </c>
      <c r="C64" s="66">
        <f>+C60+C43</f>
        <v>0</v>
      </c>
      <c r="D64" s="67">
        <f>+D60+D43</f>
        <v>0</v>
      </c>
      <c r="E64" s="57">
        <f aca="true" t="shared" si="11" ref="E64:M64">+E60+E43</f>
        <v>0</v>
      </c>
      <c r="F64" s="66">
        <f t="shared" si="11"/>
        <v>108</v>
      </c>
      <c r="G64" s="67">
        <f t="shared" si="11"/>
        <v>22</v>
      </c>
      <c r="H64" s="57">
        <f t="shared" si="11"/>
        <v>130</v>
      </c>
      <c r="I64" s="66">
        <f t="shared" si="11"/>
        <v>271</v>
      </c>
      <c r="J64" s="67">
        <f t="shared" si="11"/>
        <v>29</v>
      </c>
      <c r="K64" s="57">
        <f t="shared" si="11"/>
        <v>300</v>
      </c>
      <c r="L64" s="58">
        <f t="shared" si="11"/>
        <v>5</v>
      </c>
      <c r="M64" s="59">
        <f t="shared" si="11"/>
        <v>435</v>
      </c>
      <c r="N64" s="81"/>
    </row>
    <row r="65" spans="1:14" ht="18" customHeight="1">
      <c r="A65" s="83"/>
      <c r="B65" s="61" t="s">
        <v>84</v>
      </c>
      <c r="C65" s="129"/>
      <c r="D65" s="130"/>
      <c r="E65" s="57">
        <f>+E44</f>
        <v>9</v>
      </c>
      <c r="F65" s="129"/>
      <c r="G65" s="130"/>
      <c r="H65" s="57">
        <f>+H44</f>
        <v>610</v>
      </c>
      <c r="I65" s="129"/>
      <c r="J65" s="130"/>
      <c r="K65" s="57">
        <f aca="true" t="shared" si="12" ref="K65:M66">+K44</f>
        <v>910</v>
      </c>
      <c r="L65" s="58">
        <f t="shared" si="12"/>
        <v>11</v>
      </c>
      <c r="M65" s="59">
        <f t="shared" si="12"/>
        <v>1540</v>
      </c>
      <c r="N65" s="81"/>
    </row>
    <row r="66" spans="1:14" ht="18" customHeight="1" thickBot="1">
      <c r="A66" s="84"/>
      <c r="B66" s="63" t="s">
        <v>95</v>
      </c>
      <c r="C66" s="131"/>
      <c r="D66" s="132"/>
      <c r="E66" s="46">
        <f>+E45</f>
        <v>0</v>
      </c>
      <c r="F66" s="131"/>
      <c r="G66" s="132"/>
      <c r="H66" s="46">
        <f>+H45</f>
        <v>0</v>
      </c>
      <c r="I66" s="131"/>
      <c r="J66" s="132"/>
      <c r="K66" s="46">
        <f t="shared" si="12"/>
        <v>0</v>
      </c>
      <c r="L66" s="47">
        <f t="shared" si="12"/>
        <v>0</v>
      </c>
      <c r="M66" s="48">
        <f t="shared" si="12"/>
        <v>0</v>
      </c>
      <c r="N66" s="82"/>
    </row>
    <row r="67" ht="18" customHeight="1" thickTop="1">
      <c r="A67" s="11" t="s">
        <v>107</v>
      </c>
    </row>
    <row r="68" spans="3:13" ht="18" customHeight="1"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ht="18" customHeight="1"/>
  </sheetData>
  <sheetProtection/>
  <mergeCells count="71">
    <mergeCell ref="A48:B49"/>
    <mergeCell ref="A4:B5"/>
    <mergeCell ref="L48:L49"/>
    <mergeCell ref="C4:E4"/>
    <mergeCell ref="I4:K4"/>
    <mergeCell ref="C48:E48"/>
    <mergeCell ref="I48:K48"/>
    <mergeCell ref="F4:H4"/>
    <mergeCell ref="F48:H48"/>
    <mergeCell ref="I39:J40"/>
    <mergeCell ref="N48:N49"/>
    <mergeCell ref="L4:L5"/>
    <mergeCell ref="M4:M5"/>
    <mergeCell ref="N4:N5"/>
    <mergeCell ref="M48:M49"/>
    <mergeCell ref="C39:D40"/>
    <mergeCell ref="C36:D36"/>
    <mergeCell ref="F36:G36"/>
    <mergeCell ref="F39:G40"/>
    <mergeCell ref="I36:J36"/>
    <mergeCell ref="I29:J30"/>
    <mergeCell ref="C41:D41"/>
    <mergeCell ref="F41:G41"/>
    <mergeCell ref="I41:J41"/>
    <mergeCell ref="C44:D45"/>
    <mergeCell ref="F44:G45"/>
    <mergeCell ref="I44:J45"/>
    <mergeCell ref="F31:G31"/>
    <mergeCell ref="I31:J31"/>
    <mergeCell ref="C34:D35"/>
    <mergeCell ref="F34:G35"/>
    <mergeCell ref="I34:J35"/>
    <mergeCell ref="C26:D26"/>
    <mergeCell ref="F26:G26"/>
    <mergeCell ref="I26:J26"/>
    <mergeCell ref="C29:D30"/>
    <mergeCell ref="F29:G30"/>
    <mergeCell ref="C6:D6"/>
    <mergeCell ref="F6:G6"/>
    <mergeCell ref="I6:J6"/>
    <mergeCell ref="C9:D10"/>
    <mergeCell ref="F9:G10"/>
    <mergeCell ref="I9:J10"/>
    <mergeCell ref="C11:D11"/>
    <mergeCell ref="F11:G11"/>
    <mergeCell ref="I11:J11"/>
    <mergeCell ref="C14:D15"/>
    <mergeCell ref="F14:G15"/>
    <mergeCell ref="I14:J15"/>
    <mergeCell ref="C16:D16"/>
    <mergeCell ref="F16:G16"/>
    <mergeCell ref="I16:J16"/>
    <mergeCell ref="C19:D20"/>
    <mergeCell ref="F19:G20"/>
    <mergeCell ref="I19:J20"/>
    <mergeCell ref="C50:D50"/>
    <mergeCell ref="F50:G50"/>
    <mergeCell ref="I50:J50"/>
    <mergeCell ref="C21:D21"/>
    <mergeCell ref="F21:G21"/>
    <mergeCell ref="I21:J21"/>
    <mergeCell ref="C24:D25"/>
    <mergeCell ref="F24:G25"/>
    <mergeCell ref="I24:J25"/>
    <mergeCell ref="C31:D31"/>
    <mergeCell ref="C58:D58"/>
    <mergeCell ref="F58:G58"/>
    <mergeCell ref="I58:J58"/>
    <mergeCell ref="C65:D66"/>
    <mergeCell ref="F65:G66"/>
    <mergeCell ref="I65:J66"/>
  </mergeCells>
  <printOptions horizontalCentered="1" verticalCentered="1"/>
  <pageMargins left="0.5905511811023623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R5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T45" sqref="T45"/>
    </sheetView>
  </sheetViews>
  <sheetFormatPr defaultColWidth="9.00390625" defaultRowHeight="13.5"/>
  <cols>
    <col min="1" max="1" width="11.25390625" style="6" customWidth="1"/>
    <col min="2" max="15" width="6.375" style="6" customWidth="1"/>
    <col min="16" max="16" width="7.375" style="6" customWidth="1"/>
    <col min="17" max="17" width="5.625" style="6" customWidth="1"/>
    <col min="18" max="16384" width="9.00390625" style="6" customWidth="1"/>
  </cols>
  <sheetData>
    <row r="1" s="7" customFormat="1" ht="17.25">
      <c r="A1" s="10" t="s">
        <v>46</v>
      </c>
    </row>
    <row r="3" spans="1:16" ht="18" customHeight="1">
      <c r="A3" s="171" t="s">
        <v>44</v>
      </c>
      <c r="B3" s="171" t="s">
        <v>78</v>
      </c>
      <c r="C3" s="171"/>
      <c r="D3" s="171"/>
      <c r="E3" s="171" t="s">
        <v>81</v>
      </c>
      <c r="F3" s="171"/>
      <c r="G3" s="171"/>
      <c r="H3" s="171" t="s">
        <v>70</v>
      </c>
      <c r="I3" s="171"/>
      <c r="J3" s="171"/>
      <c r="K3" s="171" t="s">
        <v>69</v>
      </c>
      <c r="L3" s="171"/>
      <c r="M3" s="171"/>
      <c r="N3" s="171" t="s">
        <v>43</v>
      </c>
      <c r="O3" s="171"/>
      <c r="P3" s="171"/>
    </row>
    <row r="4" spans="1:16" ht="33.75" customHeight="1">
      <c r="A4" s="171"/>
      <c r="B4" s="1" t="s">
        <v>2</v>
      </c>
      <c r="C4" s="1" t="s">
        <v>3</v>
      </c>
      <c r="D4" s="1" t="s">
        <v>0</v>
      </c>
      <c r="E4" s="1" t="s">
        <v>2</v>
      </c>
      <c r="F4" s="1" t="s">
        <v>3</v>
      </c>
      <c r="G4" s="1" t="s">
        <v>0</v>
      </c>
      <c r="H4" s="1" t="s">
        <v>2</v>
      </c>
      <c r="I4" s="1" t="s">
        <v>3</v>
      </c>
      <c r="J4" s="1" t="s">
        <v>0</v>
      </c>
      <c r="K4" s="1" t="s">
        <v>2</v>
      </c>
      <c r="L4" s="1" t="s">
        <v>3</v>
      </c>
      <c r="M4" s="1" t="s">
        <v>0</v>
      </c>
      <c r="N4" s="1" t="s">
        <v>2</v>
      </c>
      <c r="O4" s="1" t="s">
        <v>3</v>
      </c>
      <c r="P4" s="1" t="s">
        <v>1</v>
      </c>
    </row>
    <row r="5" spans="1:16" ht="19.5" customHeight="1">
      <c r="A5" s="1" t="s">
        <v>4</v>
      </c>
      <c r="B5" s="12" t="s">
        <v>82</v>
      </c>
      <c r="C5" s="12" t="s">
        <v>82</v>
      </c>
      <c r="D5" s="12" t="s">
        <v>82</v>
      </c>
      <c r="E5" s="12">
        <v>111</v>
      </c>
      <c r="F5" s="12">
        <v>13</v>
      </c>
      <c r="G5" s="12">
        <f aca="true" t="shared" si="0" ref="G5:G28">SUM(E5:F5)</f>
        <v>124</v>
      </c>
      <c r="H5" s="12">
        <v>8896</v>
      </c>
      <c r="I5" s="12">
        <v>7284</v>
      </c>
      <c r="J5" s="31">
        <f aca="true" t="shared" si="1" ref="J5:J29">SUM(H5:I5)</f>
        <v>16180</v>
      </c>
      <c r="K5" s="12">
        <v>311</v>
      </c>
      <c r="L5" s="12">
        <v>27</v>
      </c>
      <c r="M5" s="12">
        <f aca="true" t="shared" si="2" ref="M5:M29">SUM(K5:L5)</f>
        <v>338</v>
      </c>
      <c r="N5" s="12">
        <f>+H5+K5+E5</f>
        <v>9318</v>
      </c>
      <c r="O5" s="12">
        <f>+I5+L5+F5</f>
        <v>7324</v>
      </c>
      <c r="P5" s="12">
        <f>+J5+M5+G5</f>
        <v>16642</v>
      </c>
    </row>
    <row r="6" spans="1:16" ht="19.5" customHeight="1">
      <c r="A6" s="1" t="s">
        <v>5</v>
      </c>
      <c r="B6" s="12" t="s">
        <v>82</v>
      </c>
      <c r="C6" s="12" t="s">
        <v>82</v>
      </c>
      <c r="D6" s="12" t="s">
        <v>82</v>
      </c>
      <c r="E6" s="12">
        <v>143</v>
      </c>
      <c r="F6" s="12">
        <v>15</v>
      </c>
      <c r="G6" s="12">
        <f t="shared" si="0"/>
        <v>158</v>
      </c>
      <c r="H6" s="12">
        <v>8972</v>
      </c>
      <c r="I6" s="12">
        <v>6697</v>
      </c>
      <c r="J6" s="31">
        <f t="shared" si="1"/>
        <v>15669</v>
      </c>
      <c r="K6" s="12">
        <v>274</v>
      </c>
      <c r="L6" s="12">
        <v>24</v>
      </c>
      <c r="M6" s="12">
        <f t="shared" si="2"/>
        <v>298</v>
      </c>
      <c r="N6" s="12">
        <f aca="true" t="shared" si="3" ref="N6:N36">+H6+K6+E6</f>
        <v>9389</v>
      </c>
      <c r="O6" s="12">
        <f aca="true" t="shared" si="4" ref="O6:O36">+I6+L6+F6</f>
        <v>6736</v>
      </c>
      <c r="P6" s="12">
        <f aca="true" t="shared" si="5" ref="P6:P36">+J6+M6+G6</f>
        <v>16125</v>
      </c>
    </row>
    <row r="7" spans="1:16" ht="19.5" customHeight="1">
      <c r="A7" s="1" t="s">
        <v>6</v>
      </c>
      <c r="B7" s="12" t="s">
        <v>82</v>
      </c>
      <c r="C7" s="12" t="s">
        <v>82</v>
      </c>
      <c r="D7" s="12" t="s">
        <v>82</v>
      </c>
      <c r="E7" s="12">
        <v>212</v>
      </c>
      <c r="F7" s="12">
        <v>9</v>
      </c>
      <c r="G7" s="12">
        <f t="shared" si="0"/>
        <v>221</v>
      </c>
      <c r="H7" s="12">
        <v>8507</v>
      </c>
      <c r="I7" s="12">
        <v>5094</v>
      </c>
      <c r="J7" s="31">
        <f t="shared" si="1"/>
        <v>13601</v>
      </c>
      <c r="K7" s="12">
        <v>211</v>
      </c>
      <c r="L7" s="12">
        <v>21</v>
      </c>
      <c r="M7" s="12">
        <f t="shared" si="2"/>
        <v>232</v>
      </c>
      <c r="N7" s="12">
        <f t="shared" si="3"/>
        <v>8930</v>
      </c>
      <c r="O7" s="12">
        <f t="shared" si="4"/>
        <v>5124</v>
      </c>
      <c r="P7" s="12">
        <f t="shared" si="5"/>
        <v>14054</v>
      </c>
    </row>
    <row r="8" spans="1:16" ht="19.5" customHeight="1">
      <c r="A8" s="1" t="s">
        <v>7</v>
      </c>
      <c r="B8" s="12" t="s">
        <v>82</v>
      </c>
      <c r="C8" s="12" t="s">
        <v>82</v>
      </c>
      <c r="D8" s="12" t="s">
        <v>82</v>
      </c>
      <c r="E8" s="12">
        <v>288</v>
      </c>
      <c r="F8" s="12">
        <v>12</v>
      </c>
      <c r="G8" s="12">
        <f t="shared" si="0"/>
        <v>300</v>
      </c>
      <c r="H8" s="12">
        <v>8985</v>
      </c>
      <c r="I8" s="12">
        <v>5355</v>
      </c>
      <c r="J8" s="31">
        <f t="shared" si="1"/>
        <v>14340</v>
      </c>
      <c r="K8" s="12">
        <v>197</v>
      </c>
      <c r="L8" s="12">
        <v>27</v>
      </c>
      <c r="M8" s="12">
        <f t="shared" si="2"/>
        <v>224</v>
      </c>
      <c r="N8" s="12">
        <f t="shared" si="3"/>
        <v>9470</v>
      </c>
      <c r="O8" s="12">
        <f t="shared" si="4"/>
        <v>5394</v>
      </c>
      <c r="P8" s="12">
        <f t="shared" si="5"/>
        <v>14864</v>
      </c>
    </row>
    <row r="9" spans="1:16" ht="19.5" customHeight="1">
      <c r="A9" s="1" t="s">
        <v>8</v>
      </c>
      <c r="B9" s="12" t="s">
        <v>82</v>
      </c>
      <c r="C9" s="12" t="s">
        <v>82</v>
      </c>
      <c r="D9" s="12" t="s">
        <v>82</v>
      </c>
      <c r="E9" s="12">
        <v>299</v>
      </c>
      <c r="F9" s="12">
        <v>13</v>
      </c>
      <c r="G9" s="12">
        <f t="shared" si="0"/>
        <v>312</v>
      </c>
      <c r="H9" s="12">
        <v>8208</v>
      </c>
      <c r="I9" s="12">
        <v>4797</v>
      </c>
      <c r="J9" s="31">
        <f t="shared" si="1"/>
        <v>13005</v>
      </c>
      <c r="K9" s="12">
        <v>229</v>
      </c>
      <c r="L9" s="12">
        <v>22</v>
      </c>
      <c r="M9" s="12">
        <f t="shared" si="2"/>
        <v>251</v>
      </c>
      <c r="N9" s="12">
        <f t="shared" si="3"/>
        <v>8736</v>
      </c>
      <c r="O9" s="12">
        <f t="shared" si="4"/>
        <v>4832</v>
      </c>
      <c r="P9" s="12">
        <f t="shared" si="5"/>
        <v>13568</v>
      </c>
    </row>
    <row r="10" spans="1:16" ht="19.5" customHeight="1">
      <c r="A10" s="1" t="s">
        <v>9</v>
      </c>
      <c r="B10" s="12" t="s">
        <v>82</v>
      </c>
      <c r="C10" s="12" t="s">
        <v>82</v>
      </c>
      <c r="D10" s="12" t="s">
        <v>82</v>
      </c>
      <c r="E10" s="12">
        <v>308</v>
      </c>
      <c r="F10" s="12">
        <v>11</v>
      </c>
      <c r="G10" s="12">
        <f t="shared" si="0"/>
        <v>319</v>
      </c>
      <c r="H10" s="12">
        <v>7725</v>
      </c>
      <c r="I10" s="12">
        <v>4701</v>
      </c>
      <c r="J10" s="31">
        <f t="shared" si="1"/>
        <v>12426</v>
      </c>
      <c r="K10" s="12">
        <v>233</v>
      </c>
      <c r="L10" s="12">
        <v>25</v>
      </c>
      <c r="M10" s="12">
        <f t="shared" si="2"/>
        <v>258</v>
      </c>
      <c r="N10" s="12">
        <f t="shared" si="3"/>
        <v>8266</v>
      </c>
      <c r="O10" s="12">
        <f t="shared" si="4"/>
        <v>4737</v>
      </c>
      <c r="P10" s="12">
        <f t="shared" si="5"/>
        <v>13003</v>
      </c>
    </row>
    <row r="11" spans="1:16" ht="19.5" customHeight="1">
      <c r="A11" s="1" t="s">
        <v>10</v>
      </c>
      <c r="B11" s="12" t="s">
        <v>82</v>
      </c>
      <c r="C11" s="12" t="s">
        <v>82</v>
      </c>
      <c r="D11" s="12" t="s">
        <v>82</v>
      </c>
      <c r="E11" s="12">
        <v>311</v>
      </c>
      <c r="F11" s="12">
        <v>8</v>
      </c>
      <c r="G11" s="12">
        <f t="shared" si="0"/>
        <v>319</v>
      </c>
      <c r="H11" s="12">
        <v>7239</v>
      </c>
      <c r="I11" s="12">
        <v>4442</v>
      </c>
      <c r="J11" s="31">
        <f t="shared" si="1"/>
        <v>11681</v>
      </c>
      <c r="K11" s="12">
        <v>206</v>
      </c>
      <c r="L11" s="12">
        <v>25</v>
      </c>
      <c r="M11" s="12">
        <f t="shared" si="2"/>
        <v>231</v>
      </c>
      <c r="N11" s="12">
        <f t="shared" si="3"/>
        <v>7756</v>
      </c>
      <c r="O11" s="12">
        <f t="shared" si="4"/>
        <v>4475</v>
      </c>
      <c r="P11" s="12">
        <f t="shared" si="5"/>
        <v>12231</v>
      </c>
    </row>
    <row r="12" spans="1:16" ht="19.5" customHeight="1">
      <c r="A12" s="1" t="s">
        <v>11</v>
      </c>
      <c r="B12" s="12" t="s">
        <v>82</v>
      </c>
      <c r="C12" s="12" t="s">
        <v>82</v>
      </c>
      <c r="D12" s="12" t="s">
        <v>82</v>
      </c>
      <c r="E12" s="12">
        <v>328</v>
      </c>
      <c r="F12" s="12">
        <v>10</v>
      </c>
      <c r="G12" s="12">
        <f t="shared" si="0"/>
        <v>338</v>
      </c>
      <c r="H12" s="12">
        <v>6628</v>
      </c>
      <c r="I12" s="12">
        <v>4432</v>
      </c>
      <c r="J12" s="31">
        <f t="shared" si="1"/>
        <v>11060</v>
      </c>
      <c r="K12" s="12">
        <v>194</v>
      </c>
      <c r="L12" s="12">
        <v>19</v>
      </c>
      <c r="M12" s="12">
        <f t="shared" si="2"/>
        <v>213</v>
      </c>
      <c r="N12" s="12">
        <f t="shared" si="3"/>
        <v>7150</v>
      </c>
      <c r="O12" s="12">
        <f t="shared" si="4"/>
        <v>4461</v>
      </c>
      <c r="P12" s="12">
        <f t="shared" si="5"/>
        <v>11611</v>
      </c>
    </row>
    <row r="13" spans="1:16" ht="19.5" customHeight="1">
      <c r="A13" s="1" t="s">
        <v>12</v>
      </c>
      <c r="B13" s="12" t="s">
        <v>82</v>
      </c>
      <c r="C13" s="12" t="s">
        <v>82</v>
      </c>
      <c r="D13" s="12" t="s">
        <v>82</v>
      </c>
      <c r="E13" s="12">
        <v>303</v>
      </c>
      <c r="F13" s="12">
        <v>6</v>
      </c>
      <c r="G13" s="12">
        <f t="shared" si="0"/>
        <v>309</v>
      </c>
      <c r="H13" s="12">
        <v>6097</v>
      </c>
      <c r="I13" s="12">
        <v>4051</v>
      </c>
      <c r="J13" s="31">
        <f t="shared" si="1"/>
        <v>10148</v>
      </c>
      <c r="K13" s="12">
        <v>166</v>
      </c>
      <c r="L13" s="12">
        <v>20</v>
      </c>
      <c r="M13" s="12">
        <f t="shared" si="2"/>
        <v>186</v>
      </c>
      <c r="N13" s="12">
        <f t="shared" si="3"/>
        <v>6566</v>
      </c>
      <c r="O13" s="12">
        <f t="shared" si="4"/>
        <v>4077</v>
      </c>
      <c r="P13" s="12">
        <f t="shared" si="5"/>
        <v>10643</v>
      </c>
    </row>
    <row r="14" spans="1:16" ht="19.5" customHeight="1">
      <c r="A14" s="1" t="s">
        <v>13</v>
      </c>
      <c r="B14" s="12" t="s">
        <v>82</v>
      </c>
      <c r="C14" s="12" t="s">
        <v>82</v>
      </c>
      <c r="D14" s="12" t="s">
        <v>82</v>
      </c>
      <c r="E14" s="12">
        <v>280</v>
      </c>
      <c r="F14" s="12">
        <v>6</v>
      </c>
      <c r="G14" s="12">
        <f t="shared" si="0"/>
        <v>286</v>
      </c>
      <c r="H14" s="12">
        <v>5819</v>
      </c>
      <c r="I14" s="12">
        <v>4026</v>
      </c>
      <c r="J14" s="12">
        <f t="shared" si="1"/>
        <v>9845</v>
      </c>
      <c r="K14" s="12">
        <v>147</v>
      </c>
      <c r="L14" s="12">
        <v>17</v>
      </c>
      <c r="M14" s="12">
        <f t="shared" si="2"/>
        <v>164</v>
      </c>
      <c r="N14" s="12">
        <f t="shared" si="3"/>
        <v>6246</v>
      </c>
      <c r="O14" s="12">
        <f t="shared" si="4"/>
        <v>4049</v>
      </c>
      <c r="P14" s="12">
        <f t="shared" si="5"/>
        <v>10295</v>
      </c>
    </row>
    <row r="15" spans="1:16" ht="19.5" customHeight="1">
      <c r="A15" s="1" t="s">
        <v>14</v>
      </c>
      <c r="B15" s="12" t="s">
        <v>82</v>
      </c>
      <c r="C15" s="12" t="s">
        <v>82</v>
      </c>
      <c r="D15" s="12" t="s">
        <v>82</v>
      </c>
      <c r="E15" s="12">
        <v>289</v>
      </c>
      <c r="F15" s="12">
        <v>6</v>
      </c>
      <c r="G15" s="12">
        <f t="shared" si="0"/>
        <v>295</v>
      </c>
      <c r="H15" s="12">
        <v>5475</v>
      </c>
      <c r="I15" s="12">
        <v>3906</v>
      </c>
      <c r="J15" s="12">
        <f t="shared" si="1"/>
        <v>9381</v>
      </c>
      <c r="K15" s="12">
        <v>142</v>
      </c>
      <c r="L15" s="12">
        <v>20</v>
      </c>
      <c r="M15" s="12">
        <f t="shared" si="2"/>
        <v>162</v>
      </c>
      <c r="N15" s="12">
        <f t="shared" si="3"/>
        <v>5906</v>
      </c>
      <c r="O15" s="12">
        <f t="shared" si="4"/>
        <v>3932</v>
      </c>
      <c r="P15" s="12">
        <f t="shared" si="5"/>
        <v>9838</v>
      </c>
    </row>
    <row r="16" spans="1:16" ht="19.5" customHeight="1">
      <c r="A16" s="1" t="s">
        <v>15</v>
      </c>
      <c r="B16" s="12" t="s">
        <v>82</v>
      </c>
      <c r="C16" s="12" t="s">
        <v>82</v>
      </c>
      <c r="D16" s="12" t="s">
        <v>82</v>
      </c>
      <c r="E16" s="12">
        <v>261</v>
      </c>
      <c r="F16" s="12">
        <v>10</v>
      </c>
      <c r="G16" s="12">
        <f t="shared" si="0"/>
        <v>271</v>
      </c>
      <c r="H16" s="12">
        <v>5201</v>
      </c>
      <c r="I16" s="12">
        <v>3704</v>
      </c>
      <c r="J16" s="12">
        <f t="shared" si="1"/>
        <v>8905</v>
      </c>
      <c r="K16" s="12">
        <v>137</v>
      </c>
      <c r="L16" s="12">
        <v>19</v>
      </c>
      <c r="M16" s="12">
        <f t="shared" si="2"/>
        <v>156</v>
      </c>
      <c r="N16" s="12">
        <f t="shared" si="3"/>
        <v>5599</v>
      </c>
      <c r="O16" s="12">
        <f t="shared" si="4"/>
        <v>3733</v>
      </c>
      <c r="P16" s="12">
        <f t="shared" si="5"/>
        <v>9332</v>
      </c>
    </row>
    <row r="17" spans="1:16" ht="19.5" customHeight="1">
      <c r="A17" s="1" t="s">
        <v>16</v>
      </c>
      <c r="B17" s="12" t="s">
        <v>82</v>
      </c>
      <c r="C17" s="12" t="s">
        <v>82</v>
      </c>
      <c r="D17" s="12" t="s">
        <v>82</v>
      </c>
      <c r="E17" s="12">
        <v>245</v>
      </c>
      <c r="F17" s="12">
        <v>11</v>
      </c>
      <c r="G17" s="12">
        <f t="shared" si="0"/>
        <v>256</v>
      </c>
      <c r="H17" s="12">
        <v>4890</v>
      </c>
      <c r="I17" s="12">
        <v>3698</v>
      </c>
      <c r="J17" s="12">
        <f t="shared" si="1"/>
        <v>8588</v>
      </c>
      <c r="K17" s="12">
        <v>129</v>
      </c>
      <c r="L17" s="12">
        <v>19</v>
      </c>
      <c r="M17" s="12">
        <f t="shared" si="2"/>
        <v>148</v>
      </c>
      <c r="N17" s="12">
        <f t="shared" si="3"/>
        <v>5264</v>
      </c>
      <c r="O17" s="12">
        <f t="shared" si="4"/>
        <v>3728</v>
      </c>
      <c r="P17" s="12">
        <f t="shared" si="5"/>
        <v>8992</v>
      </c>
    </row>
    <row r="18" spans="1:16" ht="19.5" customHeight="1">
      <c r="A18" s="1" t="s">
        <v>17</v>
      </c>
      <c r="B18" s="12" t="s">
        <v>82</v>
      </c>
      <c r="C18" s="12" t="s">
        <v>82</v>
      </c>
      <c r="D18" s="12" t="s">
        <v>82</v>
      </c>
      <c r="E18" s="12">
        <v>253</v>
      </c>
      <c r="F18" s="12">
        <v>7</v>
      </c>
      <c r="G18" s="12">
        <f t="shared" si="0"/>
        <v>260</v>
      </c>
      <c r="H18" s="12">
        <v>4659</v>
      </c>
      <c r="I18" s="12">
        <v>3523</v>
      </c>
      <c r="J18" s="12">
        <f t="shared" si="1"/>
        <v>8182</v>
      </c>
      <c r="K18" s="12">
        <v>150</v>
      </c>
      <c r="L18" s="12">
        <v>24</v>
      </c>
      <c r="M18" s="12">
        <f t="shared" si="2"/>
        <v>174</v>
      </c>
      <c r="N18" s="12">
        <f t="shared" si="3"/>
        <v>5062</v>
      </c>
      <c r="O18" s="12">
        <f t="shared" si="4"/>
        <v>3554</v>
      </c>
      <c r="P18" s="12">
        <f t="shared" si="5"/>
        <v>8616</v>
      </c>
    </row>
    <row r="19" spans="1:16" ht="19.5" customHeight="1">
      <c r="A19" s="1" t="s">
        <v>18</v>
      </c>
      <c r="B19" s="12" t="s">
        <v>82</v>
      </c>
      <c r="C19" s="12" t="s">
        <v>82</v>
      </c>
      <c r="D19" s="12" t="s">
        <v>82</v>
      </c>
      <c r="E19" s="12">
        <v>233</v>
      </c>
      <c r="F19" s="12">
        <v>6</v>
      </c>
      <c r="G19" s="12">
        <f t="shared" si="0"/>
        <v>239</v>
      </c>
      <c r="H19" s="12">
        <v>4459</v>
      </c>
      <c r="I19" s="12">
        <v>3510</v>
      </c>
      <c r="J19" s="12">
        <f t="shared" si="1"/>
        <v>7969</v>
      </c>
      <c r="K19" s="12">
        <v>164</v>
      </c>
      <c r="L19" s="12">
        <v>20</v>
      </c>
      <c r="M19" s="12">
        <f t="shared" si="2"/>
        <v>184</v>
      </c>
      <c r="N19" s="12">
        <f t="shared" si="3"/>
        <v>4856</v>
      </c>
      <c r="O19" s="12">
        <f t="shared" si="4"/>
        <v>3536</v>
      </c>
      <c r="P19" s="12">
        <f t="shared" si="5"/>
        <v>8392</v>
      </c>
    </row>
    <row r="20" spans="1:16" ht="19.5" customHeight="1">
      <c r="A20" s="1" t="s">
        <v>19</v>
      </c>
      <c r="B20" s="12" t="s">
        <v>82</v>
      </c>
      <c r="C20" s="12" t="s">
        <v>82</v>
      </c>
      <c r="D20" s="12" t="s">
        <v>82</v>
      </c>
      <c r="E20" s="12">
        <v>215</v>
      </c>
      <c r="F20" s="12">
        <v>7</v>
      </c>
      <c r="G20" s="12">
        <f t="shared" si="0"/>
        <v>222</v>
      </c>
      <c r="H20" s="12">
        <v>4308</v>
      </c>
      <c r="I20" s="12">
        <v>3490</v>
      </c>
      <c r="J20" s="12">
        <f t="shared" si="1"/>
        <v>7798</v>
      </c>
      <c r="K20" s="12">
        <v>164</v>
      </c>
      <c r="L20" s="12">
        <v>18</v>
      </c>
      <c r="M20" s="12">
        <f t="shared" si="2"/>
        <v>182</v>
      </c>
      <c r="N20" s="12">
        <f t="shared" si="3"/>
        <v>4687</v>
      </c>
      <c r="O20" s="12">
        <f t="shared" si="4"/>
        <v>3515</v>
      </c>
      <c r="P20" s="12">
        <f t="shared" si="5"/>
        <v>8202</v>
      </c>
    </row>
    <row r="21" spans="1:16" ht="19.5" customHeight="1">
      <c r="A21" s="1" t="s">
        <v>20</v>
      </c>
      <c r="B21" s="12" t="s">
        <v>82</v>
      </c>
      <c r="C21" s="12" t="s">
        <v>82</v>
      </c>
      <c r="D21" s="12" t="s">
        <v>82</v>
      </c>
      <c r="E21" s="12">
        <v>208</v>
      </c>
      <c r="F21" s="12">
        <v>6</v>
      </c>
      <c r="G21" s="12">
        <f t="shared" si="0"/>
        <v>214</v>
      </c>
      <c r="H21" s="12">
        <v>4171</v>
      </c>
      <c r="I21" s="12">
        <v>3199</v>
      </c>
      <c r="J21" s="12">
        <f t="shared" si="1"/>
        <v>7370</v>
      </c>
      <c r="K21" s="12">
        <v>192</v>
      </c>
      <c r="L21" s="12">
        <v>22</v>
      </c>
      <c r="M21" s="12">
        <f t="shared" si="2"/>
        <v>214</v>
      </c>
      <c r="N21" s="12">
        <f t="shared" si="3"/>
        <v>4571</v>
      </c>
      <c r="O21" s="12">
        <f t="shared" si="4"/>
        <v>3227</v>
      </c>
      <c r="P21" s="12">
        <f t="shared" si="5"/>
        <v>7798</v>
      </c>
    </row>
    <row r="22" spans="1:16" ht="19.5" customHeight="1">
      <c r="A22" s="1" t="s">
        <v>21</v>
      </c>
      <c r="B22" s="12" t="s">
        <v>82</v>
      </c>
      <c r="C22" s="12" t="s">
        <v>82</v>
      </c>
      <c r="D22" s="12" t="s">
        <v>82</v>
      </c>
      <c r="E22" s="12">
        <v>206</v>
      </c>
      <c r="F22" s="12">
        <v>11</v>
      </c>
      <c r="G22" s="12">
        <f t="shared" si="0"/>
        <v>217</v>
      </c>
      <c r="H22" s="12">
        <v>4046</v>
      </c>
      <c r="I22" s="12">
        <v>3214</v>
      </c>
      <c r="J22" s="12">
        <f t="shared" si="1"/>
        <v>7260</v>
      </c>
      <c r="K22" s="12">
        <v>196</v>
      </c>
      <c r="L22" s="12">
        <v>29</v>
      </c>
      <c r="M22" s="12">
        <f t="shared" si="2"/>
        <v>225</v>
      </c>
      <c r="N22" s="12">
        <f t="shared" si="3"/>
        <v>4448</v>
      </c>
      <c r="O22" s="12">
        <f t="shared" si="4"/>
        <v>3254</v>
      </c>
      <c r="P22" s="12">
        <f t="shared" si="5"/>
        <v>7702</v>
      </c>
    </row>
    <row r="23" spans="1:16" ht="19.5" customHeight="1">
      <c r="A23" s="1" t="s">
        <v>22</v>
      </c>
      <c r="B23" s="12" t="s">
        <v>82</v>
      </c>
      <c r="C23" s="12" t="s">
        <v>82</v>
      </c>
      <c r="D23" s="12" t="s">
        <v>82</v>
      </c>
      <c r="E23" s="12">
        <v>196</v>
      </c>
      <c r="F23" s="12">
        <v>6</v>
      </c>
      <c r="G23" s="12">
        <f t="shared" si="0"/>
        <v>202</v>
      </c>
      <c r="H23" s="12">
        <v>3883</v>
      </c>
      <c r="I23" s="12">
        <v>3005</v>
      </c>
      <c r="J23" s="12">
        <f t="shared" si="1"/>
        <v>6888</v>
      </c>
      <c r="K23" s="12">
        <v>185</v>
      </c>
      <c r="L23" s="12">
        <v>19</v>
      </c>
      <c r="M23" s="12">
        <f t="shared" si="2"/>
        <v>204</v>
      </c>
      <c r="N23" s="12">
        <f t="shared" si="3"/>
        <v>4264</v>
      </c>
      <c r="O23" s="12">
        <f t="shared" si="4"/>
        <v>3030</v>
      </c>
      <c r="P23" s="12">
        <f t="shared" si="5"/>
        <v>7294</v>
      </c>
    </row>
    <row r="24" spans="1:16" ht="19.5" customHeight="1">
      <c r="A24" s="1" t="s">
        <v>23</v>
      </c>
      <c r="B24" s="12" t="s">
        <v>82</v>
      </c>
      <c r="C24" s="12" t="s">
        <v>82</v>
      </c>
      <c r="D24" s="12" t="s">
        <v>82</v>
      </c>
      <c r="E24" s="12">
        <v>212</v>
      </c>
      <c r="F24" s="12">
        <v>11</v>
      </c>
      <c r="G24" s="12">
        <f t="shared" si="0"/>
        <v>223</v>
      </c>
      <c r="H24" s="12">
        <v>3720</v>
      </c>
      <c r="I24" s="12">
        <v>2875</v>
      </c>
      <c r="J24" s="12">
        <f t="shared" si="1"/>
        <v>6595</v>
      </c>
      <c r="K24" s="12">
        <v>204</v>
      </c>
      <c r="L24" s="12">
        <v>21</v>
      </c>
      <c r="M24" s="12">
        <f t="shared" si="2"/>
        <v>225</v>
      </c>
      <c r="N24" s="12">
        <f t="shared" si="3"/>
        <v>4136</v>
      </c>
      <c r="O24" s="12">
        <f t="shared" si="4"/>
        <v>2907</v>
      </c>
      <c r="P24" s="12">
        <f t="shared" si="5"/>
        <v>7043</v>
      </c>
    </row>
    <row r="25" spans="1:16" ht="19.5" customHeight="1">
      <c r="A25" s="1" t="s">
        <v>24</v>
      </c>
      <c r="B25" s="12" t="s">
        <v>82</v>
      </c>
      <c r="C25" s="12" t="s">
        <v>82</v>
      </c>
      <c r="D25" s="12" t="s">
        <v>82</v>
      </c>
      <c r="E25" s="12">
        <v>194</v>
      </c>
      <c r="F25" s="12">
        <v>14</v>
      </c>
      <c r="G25" s="12">
        <f t="shared" si="0"/>
        <v>208</v>
      </c>
      <c r="H25" s="12">
        <v>3560</v>
      </c>
      <c r="I25" s="12">
        <v>2824</v>
      </c>
      <c r="J25" s="12">
        <f t="shared" si="1"/>
        <v>6384</v>
      </c>
      <c r="K25" s="12">
        <v>211</v>
      </c>
      <c r="L25" s="12">
        <v>29</v>
      </c>
      <c r="M25" s="12">
        <f t="shared" si="2"/>
        <v>240</v>
      </c>
      <c r="N25" s="12">
        <f t="shared" si="3"/>
        <v>3965</v>
      </c>
      <c r="O25" s="12">
        <f t="shared" si="4"/>
        <v>2867</v>
      </c>
      <c r="P25" s="12">
        <f t="shared" si="5"/>
        <v>6832</v>
      </c>
    </row>
    <row r="26" spans="1:16" ht="19.5" customHeight="1">
      <c r="A26" s="1" t="s">
        <v>25</v>
      </c>
      <c r="B26" s="12" t="s">
        <v>82</v>
      </c>
      <c r="C26" s="12" t="s">
        <v>82</v>
      </c>
      <c r="D26" s="12" t="s">
        <v>82</v>
      </c>
      <c r="E26" s="12">
        <v>235</v>
      </c>
      <c r="F26" s="12">
        <v>11</v>
      </c>
      <c r="G26" s="12">
        <f t="shared" si="0"/>
        <v>246</v>
      </c>
      <c r="H26" s="12">
        <v>3405</v>
      </c>
      <c r="I26" s="12">
        <v>2726</v>
      </c>
      <c r="J26" s="12">
        <f t="shared" si="1"/>
        <v>6131</v>
      </c>
      <c r="K26" s="12">
        <v>195</v>
      </c>
      <c r="L26" s="12">
        <v>33</v>
      </c>
      <c r="M26" s="12">
        <f t="shared" si="2"/>
        <v>228</v>
      </c>
      <c r="N26" s="12">
        <f t="shared" si="3"/>
        <v>3835</v>
      </c>
      <c r="O26" s="12">
        <f t="shared" si="4"/>
        <v>2770</v>
      </c>
      <c r="P26" s="12">
        <f t="shared" si="5"/>
        <v>6605</v>
      </c>
    </row>
    <row r="27" spans="1:16" ht="19.5" customHeight="1">
      <c r="A27" s="1" t="s">
        <v>26</v>
      </c>
      <c r="B27" s="12" t="s">
        <v>82</v>
      </c>
      <c r="C27" s="12" t="s">
        <v>82</v>
      </c>
      <c r="D27" s="12" t="s">
        <v>82</v>
      </c>
      <c r="E27" s="12">
        <v>270</v>
      </c>
      <c r="F27" s="12">
        <v>14</v>
      </c>
      <c r="G27" s="12">
        <f t="shared" si="0"/>
        <v>284</v>
      </c>
      <c r="H27" s="12">
        <v>3342</v>
      </c>
      <c r="I27" s="12">
        <v>2740</v>
      </c>
      <c r="J27" s="12">
        <f t="shared" si="1"/>
        <v>6082</v>
      </c>
      <c r="K27" s="12">
        <v>208</v>
      </c>
      <c r="L27" s="12">
        <v>35</v>
      </c>
      <c r="M27" s="12">
        <f t="shared" si="2"/>
        <v>243</v>
      </c>
      <c r="N27" s="12">
        <f t="shared" si="3"/>
        <v>3820</v>
      </c>
      <c r="O27" s="12">
        <f t="shared" si="4"/>
        <v>2789</v>
      </c>
      <c r="P27" s="12">
        <f t="shared" si="5"/>
        <v>6609</v>
      </c>
    </row>
    <row r="28" spans="1:16" ht="19.5" customHeight="1">
      <c r="A28" s="1" t="s">
        <v>27</v>
      </c>
      <c r="B28" s="12" t="s">
        <v>82</v>
      </c>
      <c r="C28" s="12" t="s">
        <v>82</v>
      </c>
      <c r="D28" s="12" t="s">
        <v>82</v>
      </c>
      <c r="E28" s="12">
        <v>229</v>
      </c>
      <c r="F28" s="12">
        <v>11</v>
      </c>
      <c r="G28" s="12">
        <f t="shared" si="0"/>
        <v>240</v>
      </c>
      <c r="H28" s="12">
        <v>3191</v>
      </c>
      <c r="I28" s="12">
        <v>2503</v>
      </c>
      <c r="J28" s="12">
        <f t="shared" si="1"/>
        <v>5694</v>
      </c>
      <c r="K28" s="12">
        <v>212</v>
      </c>
      <c r="L28" s="12">
        <v>29</v>
      </c>
      <c r="M28" s="12">
        <f t="shared" si="2"/>
        <v>241</v>
      </c>
      <c r="N28" s="12">
        <f t="shared" si="3"/>
        <v>3632</v>
      </c>
      <c r="O28" s="12">
        <f t="shared" si="4"/>
        <v>2543</v>
      </c>
      <c r="P28" s="12">
        <f t="shared" si="5"/>
        <v>6175</v>
      </c>
    </row>
    <row r="29" spans="1:16" ht="19.5" customHeight="1">
      <c r="A29" s="1" t="s">
        <v>62</v>
      </c>
      <c r="B29" s="12" t="s">
        <v>82</v>
      </c>
      <c r="C29" s="12" t="s">
        <v>82</v>
      </c>
      <c r="D29" s="12" t="s">
        <v>82</v>
      </c>
      <c r="E29" s="12">
        <v>246</v>
      </c>
      <c r="F29" s="12">
        <v>15</v>
      </c>
      <c r="G29" s="12">
        <f aca="true" t="shared" si="6" ref="G29:G37">SUM(E29:F29)</f>
        <v>261</v>
      </c>
      <c r="H29" s="12">
        <v>3086</v>
      </c>
      <c r="I29" s="12">
        <v>2444</v>
      </c>
      <c r="J29" s="12">
        <f t="shared" si="1"/>
        <v>5530</v>
      </c>
      <c r="K29" s="12">
        <v>175</v>
      </c>
      <c r="L29" s="12">
        <v>22</v>
      </c>
      <c r="M29" s="12">
        <f t="shared" si="2"/>
        <v>197</v>
      </c>
      <c r="N29" s="12">
        <f t="shared" si="3"/>
        <v>3507</v>
      </c>
      <c r="O29" s="12">
        <f t="shared" si="4"/>
        <v>2481</v>
      </c>
      <c r="P29" s="12">
        <f t="shared" si="5"/>
        <v>5988</v>
      </c>
    </row>
    <row r="30" spans="1:16" ht="19.5" customHeight="1">
      <c r="A30" s="1" t="s">
        <v>63</v>
      </c>
      <c r="B30" s="12" t="s">
        <v>82</v>
      </c>
      <c r="C30" s="12" t="s">
        <v>82</v>
      </c>
      <c r="D30" s="12" t="s">
        <v>82</v>
      </c>
      <c r="E30" s="12">
        <v>252</v>
      </c>
      <c r="F30" s="12">
        <v>17</v>
      </c>
      <c r="G30" s="12">
        <f t="shared" si="6"/>
        <v>269</v>
      </c>
      <c r="H30" s="12">
        <v>3002</v>
      </c>
      <c r="I30" s="12">
        <v>2445</v>
      </c>
      <c r="J30" s="12">
        <f aca="true" t="shared" si="7" ref="J30:J37">SUM(H30:I30)</f>
        <v>5447</v>
      </c>
      <c r="K30" s="12">
        <v>258</v>
      </c>
      <c r="L30" s="12">
        <v>44</v>
      </c>
      <c r="M30" s="12">
        <f aca="true" t="shared" si="8" ref="M30:M37">SUM(K30:L30)</f>
        <v>302</v>
      </c>
      <c r="N30" s="12">
        <f t="shared" si="3"/>
        <v>3512</v>
      </c>
      <c r="O30" s="12">
        <f t="shared" si="4"/>
        <v>2506</v>
      </c>
      <c r="P30" s="12">
        <f t="shared" si="5"/>
        <v>6018</v>
      </c>
    </row>
    <row r="31" spans="1:18" ht="19.5" customHeight="1">
      <c r="A31" s="1" t="s">
        <v>64</v>
      </c>
      <c r="B31" s="12" t="s">
        <v>82</v>
      </c>
      <c r="C31" s="12" t="s">
        <v>82</v>
      </c>
      <c r="D31" s="12" t="s">
        <v>82</v>
      </c>
      <c r="E31" s="12">
        <v>254</v>
      </c>
      <c r="F31" s="12">
        <v>16</v>
      </c>
      <c r="G31" s="12">
        <f t="shared" si="6"/>
        <v>270</v>
      </c>
      <c r="H31" s="12">
        <v>2927</v>
      </c>
      <c r="I31" s="12">
        <v>2344</v>
      </c>
      <c r="J31" s="12">
        <f t="shared" si="7"/>
        <v>5271</v>
      </c>
      <c r="K31" s="12">
        <v>229</v>
      </c>
      <c r="L31" s="12">
        <v>44</v>
      </c>
      <c r="M31" s="12">
        <f t="shared" si="8"/>
        <v>273</v>
      </c>
      <c r="N31" s="12">
        <f t="shared" si="3"/>
        <v>3410</v>
      </c>
      <c r="O31" s="12">
        <f t="shared" si="4"/>
        <v>2404</v>
      </c>
      <c r="P31" s="12">
        <f t="shared" si="5"/>
        <v>5814</v>
      </c>
      <c r="R31" s="6">
        <v>2001</v>
      </c>
    </row>
    <row r="32" spans="1:18" ht="19.5" customHeight="1">
      <c r="A32" s="1" t="s">
        <v>65</v>
      </c>
      <c r="B32" s="12" t="s">
        <v>82</v>
      </c>
      <c r="C32" s="12" t="s">
        <v>82</v>
      </c>
      <c r="D32" s="12" t="s">
        <v>82</v>
      </c>
      <c r="E32" s="12">
        <v>284</v>
      </c>
      <c r="F32" s="12">
        <v>30</v>
      </c>
      <c r="G32" s="12">
        <f t="shared" si="6"/>
        <v>314</v>
      </c>
      <c r="H32" s="12">
        <v>2811</v>
      </c>
      <c r="I32" s="12">
        <v>2284</v>
      </c>
      <c r="J32" s="12">
        <f t="shared" si="7"/>
        <v>5095</v>
      </c>
      <c r="K32" s="12">
        <v>226</v>
      </c>
      <c r="L32" s="12">
        <v>56</v>
      </c>
      <c r="M32" s="12">
        <f t="shared" si="8"/>
        <v>282</v>
      </c>
      <c r="N32" s="12">
        <f t="shared" si="3"/>
        <v>3321</v>
      </c>
      <c r="O32" s="12">
        <f t="shared" si="4"/>
        <v>2370</v>
      </c>
      <c r="P32" s="12">
        <f t="shared" si="5"/>
        <v>5691</v>
      </c>
      <c r="R32" s="6">
        <v>2002</v>
      </c>
    </row>
    <row r="33" spans="1:18" ht="19.5" customHeight="1">
      <c r="A33" s="1" t="s">
        <v>66</v>
      </c>
      <c r="B33" s="12" t="s">
        <v>82</v>
      </c>
      <c r="C33" s="12" t="s">
        <v>82</v>
      </c>
      <c r="D33" s="12" t="s">
        <v>82</v>
      </c>
      <c r="E33" s="12">
        <v>306</v>
      </c>
      <c r="F33" s="12">
        <v>31</v>
      </c>
      <c r="G33" s="12">
        <f t="shared" si="6"/>
        <v>337</v>
      </c>
      <c r="H33" s="12">
        <v>2724</v>
      </c>
      <c r="I33" s="12">
        <v>2169</v>
      </c>
      <c r="J33" s="12">
        <f t="shared" si="7"/>
        <v>4893</v>
      </c>
      <c r="K33" s="12">
        <v>219</v>
      </c>
      <c r="L33" s="12">
        <v>48</v>
      </c>
      <c r="M33" s="12">
        <f t="shared" si="8"/>
        <v>267</v>
      </c>
      <c r="N33" s="12">
        <f t="shared" si="3"/>
        <v>3249</v>
      </c>
      <c r="O33" s="12">
        <f t="shared" si="4"/>
        <v>2248</v>
      </c>
      <c r="P33" s="12">
        <f t="shared" si="5"/>
        <v>5497</v>
      </c>
      <c r="R33" s="6">
        <v>2003</v>
      </c>
    </row>
    <row r="34" spans="1:18" ht="19.5" customHeight="1">
      <c r="A34" s="1" t="s">
        <v>72</v>
      </c>
      <c r="B34" s="12" t="s">
        <v>82</v>
      </c>
      <c r="C34" s="12" t="s">
        <v>82</v>
      </c>
      <c r="D34" s="12" t="s">
        <v>82</v>
      </c>
      <c r="E34" s="12">
        <v>312</v>
      </c>
      <c r="F34" s="12">
        <v>18</v>
      </c>
      <c r="G34" s="12">
        <f t="shared" si="6"/>
        <v>330</v>
      </c>
      <c r="H34" s="12">
        <v>2657</v>
      </c>
      <c r="I34" s="12">
        <v>1990</v>
      </c>
      <c r="J34" s="12">
        <f t="shared" si="7"/>
        <v>4647</v>
      </c>
      <c r="K34" s="12">
        <v>53</v>
      </c>
      <c r="L34" s="12">
        <v>13</v>
      </c>
      <c r="M34" s="12">
        <f t="shared" si="8"/>
        <v>66</v>
      </c>
      <c r="N34" s="12">
        <f t="shared" si="3"/>
        <v>3022</v>
      </c>
      <c r="O34" s="12">
        <f t="shared" si="4"/>
        <v>2021</v>
      </c>
      <c r="P34" s="12">
        <f t="shared" si="5"/>
        <v>5043</v>
      </c>
      <c r="R34" s="6">
        <v>2004</v>
      </c>
    </row>
    <row r="35" spans="1:18" ht="19.5" customHeight="1">
      <c r="A35" s="1" t="s">
        <v>73</v>
      </c>
      <c r="B35" s="12" t="s">
        <v>82</v>
      </c>
      <c r="C35" s="12" t="s">
        <v>82</v>
      </c>
      <c r="D35" s="12" t="s">
        <v>82</v>
      </c>
      <c r="E35" s="12">
        <v>320</v>
      </c>
      <c r="F35" s="12">
        <v>17</v>
      </c>
      <c r="G35" s="12">
        <f t="shared" si="6"/>
        <v>337</v>
      </c>
      <c r="H35" s="12">
        <v>2602</v>
      </c>
      <c r="I35" s="12">
        <v>1867</v>
      </c>
      <c r="J35" s="12">
        <f t="shared" si="7"/>
        <v>4469</v>
      </c>
      <c r="K35" s="12">
        <v>54</v>
      </c>
      <c r="L35" s="12">
        <v>12</v>
      </c>
      <c r="M35" s="12">
        <f t="shared" si="8"/>
        <v>66</v>
      </c>
      <c r="N35" s="12">
        <f t="shared" si="3"/>
        <v>2976</v>
      </c>
      <c r="O35" s="12">
        <f t="shared" si="4"/>
        <v>1896</v>
      </c>
      <c r="P35" s="12">
        <f t="shared" si="5"/>
        <v>4872</v>
      </c>
      <c r="R35" s="6">
        <v>2005</v>
      </c>
    </row>
    <row r="36" spans="1:18" ht="19.5" customHeight="1">
      <c r="A36" s="1" t="s">
        <v>77</v>
      </c>
      <c r="B36" s="12" t="s">
        <v>82</v>
      </c>
      <c r="C36" s="12" t="s">
        <v>82</v>
      </c>
      <c r="D36" s="12" t="s">
        <v>82</v>
      </c>
      <c r="E36" s="12">
        <v>364</v>
      </c>
      <c r="F36" s="12">
        <v>18</v>
      </c>
      <c r="G36" s="12">
        <f t="shared" si="6"/>
        <v>382</v>
      </c>
      <c r="H36" s="12">
        <v>2497</v>
      </c>
      <c r="I36" s="12">
        <v>1770</v>
      </c>
      <c r="J36" s="12">
        <f t="shared" si="7"/>
        <v>4267</v>
      </c>
      <c r="K36" s="12">
        <v>51</v>
      </c>
      <c r="L36" s="12">
        <v>10</v>
      </c>
      <c r="M36" s="12">
        <f t="shared" si="8"/>
        <v>61</v>
      </c>
      <c r="N36" s="12">
        <f t="shared" si="3"/>
        <v>2912</v>
      </c>
      <c r="O36" s="12">
        <f t="shared" si="4"/>
        <v>1798</v>
      </c>
      <c r="P36" s="12">
        <f t="shared" si="5"/>
        <v>4710</v>
      </c>
      <c r="R36" s="6">
        <v>2006</v>
      </c>
    </row>
    <row r="37" spans="1:18" ht="19.5" customHeight="1">
      <c r="A37" s="1" t="s">
        <v>80</v>
      </c>
      <c r="B37" s="12">
        <v>6</v>
      </c>
      <c r="C37" s="12">
        <v>0</v>
      </c>
      <c r="D37" s="12">
        <f aca="true" t="shared" si="9" ref="D37:D42">SUM(B37:C37)</f>
        <v>6</v>
      </c>
      <c r="E37" s="12">
        <v>511</v>
      </c>
      <c r="F37" s="12">
        <v>12</v>
      </c>
      <c r="G37" s="12">
        <f t="shared" si="6"/>
        <v>523</v>
      </c>
      <c r="H37" s="12">
        <v>2468</v>
      </c>
      <c r="I37" s="12">
        <v>1689</v>
      </c>
      <c r="J37" s="12">
        <f t="shared" si="7"/>
        <v>4157</v>
      </c>
      <c r="K37" s="12">
        <v>39</v>
      </c>
      <c r="L37" s="12">
        <v>9</v>
      </c>
      <c r="M37" s="12">
        <f t="shared" si="8"/>
        <v>48</v>
      </c>
      <c r="N37" s="12">
        <f aca="true" t="shared" si="10" ref="N37:P38">+B37+H37+K37+E37</f>
        <v>3024</v>
      </c>
      <c r="O37" s="12">
        <f t="shared" si="10"/>
        <v>1710</v>
      </c>
      <c r="P37" s="12">
        <f t="shared" si="10"/>
        <v>4734</v>
      </c>
      <c r="R37" s="6">
        <v>2007</v>
      </c>
    </row>
    <row r="38" spans="1:18" ht="19.5" customHeight="1">
      <c r="A38" s="1" t="s">
        <v>85</v>
      </c>
      <c r="B38" s="12">
        <v>14</v>
      </c>
      <c r="C38" s="12">
        <v>0</v>
      </c>
      <c r="D38" s="12">
        <f t="shared" si="9"/>
        <v>14</v>
      </c>
      <c r="E38" s="12">
        <v>504</v>
      </c>
      <c r="F38" s="12">
        <v>17</v>
      </c>
      <c r="G38" s="12">
        <f aca="true" t="shared" si="11" ref="G38:G45">SUM(E38:F38)</f>
        <v>521</v>
      </c>
      <c r="H38" s="12">
        <v>2336</v>
      </c>
      <c r="I38" s="12">
        <v>1572</v>
      </c>
      <c r="J38" s="12">
        <f aca="true" t="shared" si="12" ref="J38:J45">SUM(H38:I38)</f>
        <v>3908</v>
      </c>
      <c r="K38" s="12">
        <v>44</v>
      </c>
      <c r="L38" s="12">
        <v>8</v>
      </c>
      <c r="M38" s="12">
        <f aca="true" t="shared" si="13" ref="M38:M45">SUM(K38:L38)</f>
        <v>52</v>
      </c>
      <c r="N38" s="12">
        <f t="shared" si="10"/>
        <v>2898</v>
      </c>
      <c r="O38" s="12">
        <f t="shared" si="10"/>
        <v>1597</v>
      </c>
      <c r="P38" s="12">
        <f t="shared" si="10"/>
        <v>4495</v>
      </c>
      <c r="R38" s="6">
        <v>2008</v>
      </c>
    </row>
    <row r="39" spans="1:18" ht="19.5" customHeight="1">
      <c r="A39" s="1" t="s">
        <v>86</v>
      </c>
      <c r="B39" s="12">
        <v>10</v>
      </c>
      <c r="C39" s="12">
        <v>0</v>
      </c>
      <c r="D39" s="12">
        <f t="shared" si="9"/>
        <v>10</v>
      </c>
      <c r="E39" s="12">
        <v>595</v>
      </c>
      <c r="F39" s="12">
        <v>17</v>
      </c>
      <c r="G39" s="12">
        <f t="shared" si="11"/>
        <v>612</v>
      </c>
      <c r="H39" s="12">
        <v>2224</v>
      </c>
      <c r="I39" s="12">
        <v>1472</v>
      </c>
      <c r="J39" s="12">
        <f t="shared" si="12"/>
        <v>3696</v>
      </c>
      <c r="K39" s="12">
        <v>42</v>
      </c>
      <c r="L39" s="12">
        <v>8</v>
      </c>
      <c r="M39" s="12">
        <f t="shared" si="13"/>
        <v>50</v>
      </c>
      <c r="N39" s="12">
        <f aca="true" t="shared" si="14" ref="N39:P40">+B39+H39+K39+E39</f>
        <v>2871</v>
      </c>
      <c r="O39" s="12">
        <f t="shared" si="14"/>
        <v>1497</v>
      </c>
      <c r="P39" s="12">
        <f t="shared" si="14"/>
        <v>4368</v>
      </c>
      <c r="R39" s="6">
        <v>2009</v>
      </c>
    </row>
    <row r="40" spans="1:18" ht="19.5" customHeight="1">
      <c r="A40" s="1" t="s">
        <v>87</v>
      </c>
      <c r="B40" s="12">
        <v>7</v>
      </c>
      <c r="C40" s="12">
        <v>0</v>
      </c>
      <c r="D40" s="12">
        <f t="shared" si="9"/>
        <v>7</v>
      </c>
      <c r="E40" s="12">
        <v>682</v>
      </c>
      <c r="F40" s="12">
        <v>18</v>
      </c>
      <c r="G40" s="12">
        <f t="shared" si="11"/>
        <v>700</v>
      </c>
      <c r="H40" s="12">
        <v>2046</v>
      </c>
      <c r="I40" s="12">
        <v>1300</v>
      </c>
      <c r="J40" s="12">
        <f t="shared" si="12"/>
        <v>3346</v>
      </c>
      <c r="K40" s="12">
        <v>44</v>
      </c>
      <c r="L40" s="12">
        <v>9</v>
      </c>
      <c r="M40" s="12">
        <f t="shared" si="13"/>
        <v>53</v>
      </c>
      <c r="N40" s="12">
        <f t="shared" si="14"/>
        <v>2779</v>
      </c>
      <c r="O40" s="12">
        <f t="shared" si="14"/>
        <v>1327</v>
      </c>
      <c r="P40" s="12">
        <f t="shared" si="14"/>
        <v>4106</v>
      </c>
      <c r="R40" s="6">
        <v>2010</v>
      </c>
    </row>
    <row r="41" spans="1:18" ht="19.5" customHeight="1">
      <c r="A41" s="1" t="s">
        <v>88</v>
      </c>
      <c r="B41" s="12">
        <v>10</v>
      </c>
      <c r="C41" s="12">
        <v>0</v>
      </c>
      <c r="D41" s="12">
        <f t="shared" si="9"/>
        <v>10</v>
      </c>
      <c r="E41" s="12">
        <v>710</v>
      </c>
      <c r="F41" s="12">
        <v>19</v>
      </c>
      <c r="G41" s="12">
        <f t="shared" si="11"/>
        <v>729</v>
      </c>
      <c r="H41" s="12">
        <v>1908</v>
      </c>
      <c r="I41" s="12">
        <v>1218</v>
      </c>
      <c r="J41" s="12">
        <f t="shared" si="12"/>
        <v>3126</v>
      </c>
      <c r="K41" s="12">
        <v>41</v>
      </c>
      <c r="L41" s="12">
        <v>10</v>
      </c>
      <c r="M41" s="12">
        <f t="shared" si="13"/>
        <v>51</v>
      </c>
      <c r="N41" s="12">
        <f aca="true" t="shared" si="15" ref="N41:P42">+B41+H41+K41+E41</f>
        <v>2669</v>
      </c>
      <c r="O41" s="12">
        <f t="shared" si="15"/>
        <v>1247</v>
      </c>
      <c r="P41" s="12">
        <f t="shared" si="15"/>
        <v>3916</v>
      </c>
      <c r="R41" s="6">
        <v>2011</v>
      </c>
    </row>
    <row r="42" spans="1:18" ht="19.5" customHeight="1">
      <c r="A42" s="1" t="s">
        <v>90</v>
      </c>
      <c r="B42" s="12">
        <v>12</v>
      </c>
      <c r="C42" s="12">
        <v>0</v>
      </c>
      <c r="D42" s="12">
        <f t="shared" si="9"/>
        <v>12</v>
      </c>
      <c r="E42" s="12">
        <v>734</v>
      </c>
      <c r="F42" s="12">
        <v>20</v>
      </c>
      <c r="G42" s="12">
        <f t="shared" si="11"/>
        <v>754</v>
      </c>
      <c r="H42" s="12">
        <v>1804</v>
      </c>
      <c r="I42" s="12">
        <v>1103</v>
      </c>
      <c r="J42" s="12">
        <f t="shared" si="12"/>
        <v>2907</v>
      </c>
      <c r="K42" s="12">
        <v>48</v>
      </c>
      <c r="L42" s="12">
        <v>13</v>
      </c>
      <c r="M42" s="12">
        <f t="shared" si="13"/>
        <v>61</v>
      </c>
      <c r="N42" s="12">
        <f t="shared" si="15"/>
        <v>2598</v>
      </c>
      <c r="O42" s="12">
        <f t="shared" si="15"/>
        <v>1136</v>
      </c>
      <c r="P42" s="12">
        <f t="shared" si="15"/>
        <v>3734</v>
      </c>
      <c r="R42" s="6">
        <v>2012</v>
      </c>
    </row>
    <row r="43" spans="1:18" ht="19.5" customHeight="1">
      <c r="A43" s="1" t="s">
        <v>91</v>
      </c>
      <c r="B43" s="12">
        <v>10</v>
      </c>
      <c r="C43" s="12">
        <v>0</v>
      </c>
      <c r="D43" s="12">
        <f>SUM(B43:C43)</f>
        <v>10</v>
      </c>
      <c r="E43" s="12">
        <v>794</v>
      </c>
      <c r="F43" s="12">
        <v>13</v>
      </c>
      <c r="G43" s="12">
        <f>SUM(E43:F43)</f>
        <v>807</v>
      </c>
      <c r="H43" s="12">
        <v>1716</v>
      </c>
      <c r="I43" s="12">
        <v>985</v>
      </c>
      <c r="J43" s="12">
        <f>SUM(H43:I43)</f>
        <v>2701</v>
      </c>
      <c r="K43" s="12">
        <v>59</v>
      </c>
      <c r="L43" s="12">
        <v>8</v>
      </c>
      <c r="M43" s="12">
        <f>SUM(K43:L43)</f>
        <v>67</v>
      </c>
      <c r="N43" s="12">
        <f aca="true" t="shared" si="16" ref="N43:P45">+B43+H43+K43+E43</f>
        <v>2579</v>
      </c>
      <c r="O43" s="12">
        <f t="shared" si="16"/>
        <v>1006</v>
      </c>
      <c r="P43" s="12">
        <f t="shared" si="16"/>
        <v>3585</v>
      </c>
      <c r="R43" s="6">
        <v>2013</v>
      </c>
    </row>
    <row r="44" spans="1:18" ht="19.5" customHeight="1">
      <c r="A44" s="1" t="s">
        <v>92</v>
      </c>
      <c r="B44" s="12">
        <v>11</v>
      </c>
      <c r="C44" s="12">
        <v>0</v>
      </c>
      <c r="D44" s="12">
        <f>SUM(B44:C44)</f>
        <v>11</v>
      </c>
      <c r="E44" s="12">
        <v>804</v>
      </c>
      <c r="F44" s="12">
        <v>16</v>
      </c>
      <c r="G44" s="12">
        <f>SUM(E44:F44)</f>
        <v>820</v>
      </c>
      <c r="H44" s="12">
        <v>1662</v>
      </c>
      <c r="I44" s="12">
        <v>902</v>
      </c>
      <c r="J44" s="12">
        <f>SUM(H44:I44)</f>
        <v>2564</v>
      </c>
      <c r="K44" s="12">
        <v>59</v>
      </c>
      <c r="L44" s="12">
        <v>13</v>
      </c>
      <c r="M44" s="12">
        <f>SUM(K44:L44)</f>
        <v>72</v>
      </c>
      <c r="N44" s="12">
        <f>+B44+H44+K44+E44</f>
        <v>2536</v>
      </c>
      <c r="O44" s="12">
        <f>+C44+I44+L44+F44</f>
        <v>931</v>
      </c>
      <c r="P44" s="12">
        <f>+D44+J44+M44+G44</f>
        <v>3467</v>
      </c>
      <c r="R44" s="6">
        <v>2014</v>
      </c>
    </row>
    <row r="45" spans="1:18" ht="19.5" customHeight="1">
      <c r="A45" s="1" t="s">
        <v>110</v>
      </c>
      <c r="B45" s="12">
        <v>13</v>
      </c>
      <c r="C45" s="12">
        <v>0</v>
      </c>
      <c r="D45" s="12">
        <f>SUM(B45:C45)</f>
        <v>13</v>
      </c>
      <c r="E45" s="12">
        <v>875</v>
      </c>
      <c r="F45" s="12">
        <v>18</v>
      </c>
      <c r="G45" s="12">
        <f t="shared" si="11"/>
        <v>893</v>
      </c>
      <c r="H45" s="12">
        <v>1629</v>
      </c>
      <c r="I45" s="12">
        <v>882</v>
      </c>
      <c r="J45" s="12">
        <f t="shared" si="12"/>
        <v>2511</v>
      </c>
      <c r="K45" s="12">
        <v>63</v>
      </c>
      <c r="L45" s="12">
        <v>12</v>
      </c>
      <c r="M45" s="12">
        <f t="shared" si="13"/>
        <v>75</v>
      </c>
      <c r="N45" s="12">
        <f t="shared" si="16"/>
        <v>2580</v>
      </c>
      <c r="O45" s="12">
        <f t="shared" si="16"/>
        <v>912</v>
      </c>
      <c r="P45" s="12">
        <f t="shared" si="16"/>
        <v>3492</v>
      </c>
      <c r="R45" s="6">
        <v>2015</v>
      </c>
    </row>
    <row r="46" spans="1:18" ht="13.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</row>
    <row r="47" spans="1:18" ht="13.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</row>
    <row r="48" spans="1:18" ht="13.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</row>
    <row r="49" spans="1:18" ht="13.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</row>
    <row r="50" spans="1:18" ht="13.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</row>
  </sheetData>
  <sheetProtection/>
  <mergeCells count="6">
    <mergeCell ref="A3:A4"/>
    <mergeCell ref="B3:D3"/>
    <mergeCell ref="N3:P3"/>
    <mergeCell ref="K3:M3"/>
    <mergeCell ref="H3:J3"/>
    <mergeCell ref="E3:G3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W42"/>
  <sheetViews>
    <sheetView zoomScale="85" zoomScaleNormal="85" zoomScalePageLayoutView="0" workbookViewId="0" topLeftCell="A25">
      <selection activeCell="Q27" sqref="Q27"/>
    </sheetView>
  </sheetViews>
  <sheetFormatPr defaultColWidth="9.00390625" defaultRowHeight="15.75" customHeight="1"/>
  <cols>
    <col min="1" max="1" width="6.75390625" style="6" customWidth="1"/>
    <col min="2" max="2" width="6.875" style="6" customWidth="1"/>
    <col min="3" max="18" width="5.625" style="6" customWidth="1"/>
    <col min="19" max="24" width="4.875" style="6" customWidth="1"/>
    <col min="25" max="16384" width="9.00390625" style="6" customWidth="1"/>
  </cols>
  <sheetData>
    <row r="1" ht="15.75" customHeight="1">
      <c r="A1" s="10" t="s">
        <v>111</v>
      </c>
    </row>
    <row r="3" spans="1:23" ht="15.75" customHeight="1">
      <c r="A3" s="184" t="s">
        <v>28</v>
      </c>
      <c r="B3" s="185" t="s">
        <v>45</v>
      </c>
      <c r="C3" s="172" t="s">
        <v>32</v>
      </c>
      <c r="D3" s="173"/>
      <c r="E3" s="173"/>
      <c r="F3" s="173"/>
      <c r="G3" s="174"/>
      <c r="H3" s="172" t="s">
        <v>33</v>
      </c>
      <c r="I3" s="173"/>
      <c r="J3" s="173"/>
      <c r="K3" s="173"/>
      <c r="L3" s="174"/>
      <c r="M3" s="172" t="s">
        <v>34</v>
      </c>
      <c r="N3" s="173"/>
      <c r="O3" s="173"/>
      <c r="P3" s="173"/>
      <c r="Q3" s="174"/>
      <c r="S3" s="17"/>
      <c r="T3" s="17"/>
      <c r="U3" s="17"/>
      <c r="V3" s="17"/>
      <c r="W3" s="17"/>
    </row>
    <row r="4" spans="1:23" ht="15.75" customHeight="1">
      <c r="A4" s="183"/>
      <c r="B4" s="186"/>
      <c r="C4" s="2" t="s">
        <v>78</v>
      </c>
      <c r="D4" s="2" t="s">
        <v>79</v>
      </c>
      <c r="E4" s="2" t="s">
        <v>70</v>
      </c>
      <c r="F4" s="2" t="s">
        <v>69</v>
      </c>
      <c r="G4" s="1" t="s">
        <v>31</v>
      </c>
      <c r="H4" s="2" t="s">
        <v>78</v>
      </c>
      <c r="I4" s="2" t="s">
        <v>79</v>
      </c>
      <c r="J4" s="2" t="s">
        <v>70</v>
      </c>
      <c r="K4" s="2" t="s">
        <v>69</v>
      </c>
      <c r="L4" s="1" t="s">
        <v>31</v>
      </c>
      <c r="M4" s="2" t="s">
        <v>78</v>
      </c>
      <c r="N4" s="2" t="s">
        <v>79</v>
      </c>
      <c r="O4" s="2" t="s">
        <v>70</v>
      </c>
      <c r="P4" s="2" t="s">
        <v>69</v>
      </c>
      <c r="Q4" s="1" t="s">
        <v>31</v>
      </c>
      <c r="S4" s="17"/>
      <c r="T4" s="16"/>
      <c r="U4" s="16"/>
      <c r="V4" s="16"/>
      <c r="W4" s="23"/>
    </row>
    <row r="5" spans="1:23" ht="15.75" customHeight="1">
      <c r="A5" s="182" t="s">
        <v>93</v>
      </c>
      <c r="B5" s="21" t="s">
        <v>47</v>
      </c>
      <c r="C5" s="54">
        <v>1</v>
      </c>
      <c r="D5" s="54">
        <v>12</v>
      </c>
      <c r="E5" s="54">
        <v>35</v>
      </c>
      <c r="F5" s="54">
        <v>2</v>
      </c>
      <c r="G5" s="32">
        <f aca="true" t="shared" si="0" ref="G5:G11">SUM(C5:F5)</f>
        <v>50</v>
      </c>
      <c r="H5" s="54">
        <v>2</v>
      </c>
      <c r="I5" s="54">
        <v>25</v>
      </c>
      <c r="J5" s="54">
        <v>69</v>
      </c>
      <c r="K5" s="54">
        <v>4</v>
      </c>
      <c r="L5" s="32">
        <f aca="true" t="shared" si="1" ref="L5:L11">SUM(H5:K5)</f>
        <v>100</v>
      </c>
      <c r="M5" s="54">
        <v>0</v>
      </c>
      <c r="N5" s="54">
        <v>37</v>
      </c>
      <c r="O5" s="54">
        <v>104</v>
      </c>
      <c r="P5" s="54">
        <v>6</v>
      </c>
      <c r="Q5" s="32">
        <f aca="true" t="shared" si="2" ref="Q5:Q11">SUM(M5:P5)</f>
        <v>147</v>
      </c>
      <c r="S5" s="17"/>
      <c r="T5" s="16"/>
      <c r="U5" s="16"/>
      <c r="V5" s="16"/>
      <c r="W5" s="23"/>
    </row>
    <row r="6" spans="1:23" ht="15.75" customHeight="1">
      <c r="A6" s="182"/>
      <c r="B6" s="21" t="s">
        <v>89</v>
      </c>
      <c r="C6" s="54">
        <v>0</v>
      </c>
      <c r="D6" s="54">
        <v>20</v>
      </c>
      <c r="E6" s="54">
        <v>19</v>
      </c>
      <c r="F6" s="54">
        <v>0</v>
      </c>
      <c r="G6" s="32">
        <f t="shared" si="0"/>
        <v>39</v>
      </c>
      <c r="H6" s="54">
        <v>0</v>
      </c>
      <c r="I6" s="54">
        <v>8</v>
      </c>
      <c r="J6" s="54">
        <v>30</v>
      </c>
      <c r="K6" s="54">
        <v>1</v>
      </c>
      <c r="L6" s="32">
        <f t="shared" si="1"/>
        <v>39</v>
      </c>
      <c r="M6" s="54">
        <v>0</v>
      </c>
      <c r="N6" s="54">
        <v>11</v>
      </c>
      <c r="O6" s="54">
        <v>49</v>
      </c>
      <c r="P6" s="54">
        <v>3</v>
      </c>
      <c r="Q6" s="32">
        <f t="shared" si="2"/>
        <v>63</v>
      </c>
      <c r="S6" s="17"/>
      <c r="T6" s="16"/>
      <c r="U6" s="16"/>
      <c r="V6" s="16"/>
      <c r="W6" s="23"/>
    </row>
    <row r="7" spans="1:23" s="26" customFormat="1" ht="15.75" customHeight="1">
      <c r="A7" s="182"/>
      <c r="B7" s="25" t="s">
        <v>48</v>
      </c>
      <c r="C7" s="54">
        <v>0</v>
      </c>
      <c r="D7" s="54">
        <v>15</v>
      </c>
      <c r="E7" s="54">
        <v>10</v>
      </c>
      <c r="F7" s="54">
        <v>0</v>
      </c>
      <c r="G7" s="33">
        <f t="shared" si="0"/>
        <v>25</v>
      </c>
      <c r="H7" s="54">
        <v>0</v>
      </c>
      <c r="I7" s="54">
        <v>2</v>
      </c>
      <c r="J7" s="54">
        <v>13</v>
      </c>
      <c r="K7" s="54">
        <v>1</v>
      </c>
      <c r="L7" s="33">
        <f t="shared" si="1"/>
        <v>16</v>
      </c>
      <c r="M7" s="54">
        <v>0</v>
      </c>
      <c r="N7" s="54">
        <v>3</v>
      </c>
      <c r="O7" s="54">
        <v>13</v>
      </c>
      <c r="P7" s="54">
        <v>2</v>
      </c>
      <c r="Q7" s="33">
        <f t="shared" si="2"/>
        <v>18</v>
      </c>
      <c r="S7" s="27"/>
      <c r="T7" s="28"/>
      <c r="U7" s="28"/>
      <c r="V7" s="28"/>
      <c r="W7" s="29"/>
    </row>
    <row r="8" spans="1:23" ht="15.75" customHeight="1">
      <c r="A8" s="182"/>
      <c r="B8" s="25" t="s">
        <v>49</v>
      </c>
      <c r="C8" s="54">
        <v>0</v>
      </c>
      <c r="D8" s="54">
        <v>14</v>
      </c>
      <c r="E8" s="54">
        <v>12</v>
      </c>
      <c r="F8" s="54">
        <v>1</v>
      </c>
      <c r="G8" s="33">
        <f t="shared" si="0"/>
        <v>27</v>
      </c>
      <c r="H8" s="54">
        <v>0</v>
      </c>
      <c r="I8" s="54">
        <v>1</v>
      </c>
      <c r="J8" s="54">
        <v>13</v>
      </c>
      <c r="K8" s="54">
        <v>0</v>
      </c>
      <c r="L8" s="33">
        <f t="shared" si="1"/>
        <v>14</v>
      </c>
      <c r="M8" s="54">
        <v>0</v>
      </c>
      <c r="N8" s="54">
        <v>2</v>
      </c>
      <c r="O8" s="54">
        <v>12</v>
      </c>
      <c r="P8" s="54">
        <v>1</v>
      </c>
      <c r="Q8" s="33">
        <f t="shared" si="2"/>
        <v>15</v>
      </c>
      <c r="S8" s="17"/>
      <c r="T8" s="16"/>
      <c r="U8" s="16"/>
      <c r="V8" s="16"/>
      <c r="W8" s="23"/>
    </row>
    <row r="9" spans="1:23" ht="15.75" customHeight="1">
      <c r="A9" s="182"/>
      <c r="B9" s="26" t="s">
        <v>75</v>
      </c>
      <c r="C9" s="54">
        <v>0</v>
      </c>
      <c r="D9" s="54">
        <v>36</v>
      </c>
      <c r="E9" s="54">
        <v>9</v>
      </c>
      <c r="F9" s="54">
        <v>0</v>
      </c>
      <c r="G9" s="33">
        <f t="shared" si="0"/>
        <v>45</v>
      </c>
      <c r="H9" s="54">
        <v>0</v>
      </c>
      <c r="I9" s="54">
        <v>8</v>
      </c>
      <c r="J9" s="54">
        <v>17</v>
      </c>
      <c r="K9" s="54">
        <v>2</v>
      </c>
      <c r="L9" s="33">
        <f t="shared" si="1"/>
        <v>27</v>
      </c>
      <c r="M9" s="54">
        <v>0</v>
      </c>
      <c r="N9" s="54">
        <v>14</v>
      </c>
      <c r="O9" s="54">
        <v>24</v>
      </c>
      <c r="P9" s="54">
        <v>0</v>
      </c>
      <c r="Q9" s="33">
        <f t="shared" si="2"/>
        <v>38</v>
      </c>
      <c r="S9" s="17"/>
      <c r="T9" s="16"/>
      <c r="U9" s="16"/>
      <c r="V9" s="16"/>
      <c r="W9" s="23"/>
    </row>
    <row r="10" spans="1:23" ht="15.75" customHeight="1">
      <c r="A10" s="182"/>
      <c r="B10" s="21" t="s">
        <v>76</v>
      </c>
      <c r="C10" s="55">
        <v>0</v>
      </c>
      <c r="D10" s="55">
        <v>25</v>
      </c>
      <c r="E10" s="55">
        <v>17</v>
      </c>
      <c r="F10" s="55">
        <v>3</v>
      </c>
      <c r="G10" s="32">
        <f t="shared" si="0"/>
        <v>45</v>
      </c>
      <c r="H10" s="55">
        <v>1</v>
      </c>
      <c r="I10" s="55">
        <v>19</v>
      </c>
      <c r="J10" s="55">
        <v>22</v>
      </c>
      <c r="K10" s="55">
        <v>3</v>
      </c>
      <c r="L10" s="32">
        <f t="shared" si="1"/>
        <v>45</v>
      </c>
      <c r="M10" s="55">
        <v>1</v>
      </c>
      <c r="N10" s="55">
        <v>24</v>
      </c>
      <c r="O10" s="55">
        <v>47</v>
      </c>
      <c r="P10" s="55">
        <v>0</v>
      </c>
      <c r="Q10" s="32">
        <f t="shared" si="2"/>
        <v>72</v>
      </c>
      <c r="S10" s="17"/>
      <c r="T10" s="23"/>
      <c r="U10" s="23"/>
      <c r="V10" s="23"/>
      <c r="W10" s="23"/>
    </row>
    <row r="11" spans="1:17" ht="15.75" customHeight="1">
      <c r="A11" s="182"/>
      <c r="B11" s="21" t="s">
        <v>50</v>
      </c>
      <c r="C11" s="54">
        <v>0</v>
      </c>
      <c r="D11" s="54">
        <v>7</v>
      </c>
      <c r="E11" s="54">
        <v>24</v>
      </c>
      <c r="F11" s="54">
        <v>1</v>
      </c>
      <c r="G11" s="32">
        <f t="shared" si="0"/>
        <v>32</v>
      </c>
      <c r="H11" s="54">
        <v>0</v>
      </c>
      <c r="I11" s="54">
        <v>5</v>
      </c>
      <c r="J11" s="54">
        <v>21</v>
      </c>
      <c r="K11" s="54">
        <v>4</v>
      </c>
      <c r="L11" s="32">
        <f t="shared" si="1"/>
        <v>30</v>
      </c>
      <c r="M11" s="54">
        <v>0</v>
      </c>
      <c r="N11" s="54">
        <v>6</v>
      </c>
      <c r="O11" s="54">
        <v>51</v>
      </c>
      <c r="P11" s="54">
        <v>3</v>
      </c>
      <c r="Q11" s="32">
        <f t="shared" si="2"/>
        <v>60</v>
      </c>
    </row>
    <row r="12" spans="1:17" ht="15.75" customHeight="1">
      <c r="A12" s="183"/>
      <c r="B12" s="21" t="s">
        <v>51</v>
      </c>
      <c r="C12" s="32">
        <f aca="true" t="shared" si="3" ref="C12:Q12">SUM(C5:C11)</f>
        <v>1</v>
      </c>
      <c r="D12" s="32">
        <f t="shared" si="3"/>
        <v>129</v>
      </c>
      <c r="E12" s="32">
        <f t="shared" si="3"/>
        <v>126</v>
      </c>
      <c r="F12" s="32">
        <f t="shared" si="3"/>
        <v>7</v>
      </c>
      <c r="G12" s="32">
        <f t="shared" si="3"/>
        <v>263</v>
      </c>
      <c r="H12" s="32">
        <f t="shared" si="3"/>
        <v>3</v>
      </c>
      <c r="I12" s="32">
        <f t="shared" si="3"/>
        <v>68</v>
      </c>
      <c r="J12" s="32">
        <f t="shared" si="3"/>
        <v>185</v>
      </c>
      <c r="K12" s="32">
        <f t="shared" si="3"/>
        <v>15</v>
      </c>
      <c r="L12" s="32">
        <f t="shared" si="3"/>
        <v>271</v>
      </c>
      <c r="M12" s="32">
        <f t="shared" si="3"/>
        <v>1</v>
      </c>
      <c r="N12" s="32">
        <f t="shared" si="3"/>
        <v>97</v>
      </c>
      <c r="O12" s="32">
        <f t="shared" si="3"/>
        <v>300</v>
      </c>
      <c r="P12" s="32">
        <f t="shared" si="3"/>
        <v>15</v>
      </c>
      <c r="Q12" s="32">
        <f t="shared" si="3"/>
        <v>413</v>
      </c>
    </row>
    <row r="13" spans="1:17" ht="15.75" customHeight="1">
      <c r="A13" s="51" t="s">
        <v>30</v>
      </c>
      <c r="B13" s="52" t="s">
        <v>29</v>
      </c>
      <c r="C13" s="33">
        <v>0</v>
      </c>
      <c r="D13" s="33">
        <v>10</v>
      </c>
      <c r="E13" s="33">
        <v>430</v>
      </c>
      <c r="F13" s="33">
        <v>5</v>
      </c>
      <c r="G13" s="33">
        <f>SUM(C13:F13)</f>
        <v>445</v>
      </c>
      <c r="H13" s="33">
        <v>0</v>
      </c>
      <c r="I13" s="33">
        <v>1</v>
      </c>
      <c r="J13" s="33">
        <v>51</v>
      </c>
      <c r="K13" s="33">
        <v>1</v>
      </c>
      <c r="L13" s="33">
        <f>SUM(H13:K13)</f>
        <v>53</v>
      </c>
      <c r="M13" s="33">
        <v>0</v>
      </c>
      <c r="N13" s="33">
        <v>0</v>
      </c>
      <c r="O13" s="33">
        <v>46</v>
      </c>
      <c r="P13" s="33">
        <v>1</v>
      </c>
      <c r="Q13" s="33">
        <f>SUM(M13:P13)</f>
        <v>47</v>
      </c>
    </row>
    <row r="14" spans="1:17" ht="15.75" customHeight="1">
      <c r="A14" s="179" t="s">
        <v>52</v>
      </c>
      <c r="B14" s="180"/>
      <c r="C14" s="33">
        <f>SUM(C12:C13)</f>
        <v>1</v>
      </c>
      <c r="D14" s="33">
        <f aca="true" t="shared" si="4" ref="D14:Q14">SUM(D12:D13)</f>
        <v>139</v>
      </c>
      <c r="E14" s="33">
        <f t="shared" si="4"/>
        <v>556</v>
      </c>
      <c r="F14" s="33">
        <f t="shared" si="4"/>
        <v>12</v>
      </c>
      <c r="G14" s="33">
        <f t="shared" si="4"/>
        <v>708</v>
      </c>
      <c r="H14" s="33">
        <f t="shared" si="4"/>
        <v>3</v>
      </c>
      <c r="I14" s="33">
        <f t="shared" si="4"/>
        <v>69</v>
      </c>
      <c r="J14" s="33">
        <f t="shared" si="4"/>
        <v>236</v>
      </c>
      <c r="K14" s="33">
        <f t="shared" si="4"/>
        <v>16</v>
      </c>
      <c r="L14" s="33">
        <f t="shared" si="4"/>
        <v>324</v>
      </c>
      <c r="M14" s="33">
        <f t="shared" si="4"/>
        <v>1</v>
      </c>
      <c r="N14" s="33">
        <f t="shared" si="4"/>
        <v>97</v>
      </c>
      <c r="O14" s="33">
        <f t="shared" si="4"/>
        <v>346</v>
      </c>
      <c r="P14" s="33">
        <f t="shared" si="4"/>
        <v>16</v>
      </c>
      <c r="Q14" s="33">
        <f t="shared" si="4"/>
        <v>460</v>
      </c>
    </row>
    <row r="15" spans="1:17" ht="15.7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</row>
    <row r="16" spans="1:17" ht="15.7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</row>
    <row r="17" spans="1:17" ht="15.75" customHeight="1">
      <c r="A17" s="175" t="s">
        <v>28</v>
      </c>
      <c r="B17" s="177" t="s">
        <v>45</v>
      </c>
      <c r="C17" s="179" t="s">
        <v>35</v>
      </c>
      <c r="D17" s="180"/>
      <c r="E17" s="180"/>
      <c r="F17" s="180"/>
      <c r="G17" s="181"/>
      <c r="H17" s="179" t="s">
        <v>36</v>
      </c>
      <c r="I17" s="180"/>
      <c r="J17" s="180"/>
      <c r="K17" s="180"/>
      <c r="L17" s="181"/>
      <c r="M17" s="179" t="s">
        <v>37</v>
      </c>
      <c r="N17" s="180"/>
      <c r="O17" s="180"/>
      <c r="P17" s="180"/>
      <c r="Q17" s="181"/>
    </row>
    <row r="18" spans="1:17" ht="15.75" customHeight="1">
      <c r="A18" s="176"/>
      <c r="B18" s="178"/>
      <c r="C18" s="53" t="s">
        <v>78</v>
      </c>
      <c r="D18" s="53" t="s">
        <v>79</v>
      </c>
      <c r="E18" s="53" t="s">
        <v>70</v>
      </c>
      <c r="F18" s="53" t="s">
        <v>69</v>
      </c>
      <c r="G18" s="30" t="s">
        <v>31</v>
      </c>
      <c r="H18" s="53" t="s">
        <v>78</v>
      </c>
      <c r="I18" s="53" t="s">
        <v>79</v>
      </c>
      <c r="J18" s="53" t="s">
        <v>70</v>
      </c>
      <c r="K18" s="53" t="s">
        <v>69</v>
      </c>
      <c r="L18" s="30" t="s">
        <v>31</v>
      </c>
      <c r="M18" s="53" t="s">
        <v>78</v>
      </c>
      <c r="N18" s="53" t="s">
        <v>79</v>
      </c>
      <c r="O18" s="53" t="s">
        <v>70</v>
      </c>
      <c r="P18" s="53" t="s">
        <v>69</v>
      </c>
      <c r="Q18" s="30" t="s">
        <v>31</v>
      </c>
    </row>
    <row r="19" spans="1:17" ht="15.75" customHeight="1">
      <c r="A19" s="187" t="s">
        <v>93</v>
      </c>
      <c r="B19" s="25" t="s">
        <v>47</v>
      </c>
      <c r="C19" s="54">
        <v>0</v>
      </c>
      <c r="D19" s="54">
        <v>25</v>
      </c>
      <c r="E19" s="54">
        <v>69</v>
      </c>
      <c r="F19" s="54">
        <v>4</v>
      </c>
      <c r="G19" s="33">
        <f aca="true" t="shared" si="5" ref="G19:G25">SUM(C19:F19)</f>
        <v>98</v>
      </c>
      <c r="H19" s="54">
        <v>0</v>
      </c>
      <c r="I19" s="54">
        <v>12</v>
      </c>
      <c r="J19" s="54">
        <v>35</v>
      </c>
      <c r="K19" s="54">
        <v>2</v>
      </c>
      <c r="L19" s="33">
        <f aca="true" t="shared" si="6" ref="L19:L25">SUM(H19:K19)</f>
        <v>49</v>
      </c>
      <c r="M19" s="54">
        <v>0</v>
      </c>
      <c r="N19" s="54">
        <v>13</v>
      </c>
      <c r="O19" s="54">
        <v>35</v>
      </c>
      <c r="P19" s="54">
        <v>3</v>
      </c>
      <c r="Q19" s="33">
        <f>SUM(M19:P19)</f>
        <v>51</v>
      </c>
    </row>
    <row r="20" spans="1:17" ht="15.75" customHeight="1">
      <c r="A20" s="187"/>
      <c r="B20" s="21" t="s">
        <v>89</v>
      </c>
      <c r="C20" s="54">
        <v>0</v>
      </c>
      <c r="D20" s="54">
        <v>33</v>
      </c>
      <c r="E20" s="54">
        <v>100</v>
      </c>
      <c r="F20" s="54">
        <v>1</v>
      </c>
      <c r="G20" s="33">
        <f t="shared" si="5"/>
        <v>134</v>
      </c>
      <c r="H20" s="54">
        <v>1</v>
      </c>
      <c r="I20" s="54">
        <v>57</v>
      </c>
      <c r="J20" s="54">
        <v>86</v>
      </c>
      <c r="K20" s="54">
        <v>0</v>
      </c>
      <c r="L20" s="33">
        <f t="shared" si="6"/>
        <v>144</v>
      </c>
      <c r="M20" s="54">
        <v>0</v>
      </c>
      <c r="N20" s="54">
        <v>20</v>
      </c>
      <c r="O20" s="54">
        <v>4</v>
      </c>
      <c r="P20" s="54">
        <v>1</v>
      </c>
      <c r="Q20" s="33">
        <f>SUM(M20:P20)</f>
        <v>25</v>
      </c>
    </row>
    <row r="21" spans="1:17" s="26" customFormat="1" ht="15.75" customHeight="1">
      <c r="A21" s="187"/>
      <c r="B21" s="25" t="s">
        <v>48</v>
      </c>
      <c r="C21" s="54">
        <v>0</v>
      </c>
      <c r="D21" s="54">
        <v>6</v>
      </c>
      <c r="E21" s="54">
        <v>27</v>
      </c>
      <c r="F21" s="54">
        <v>0</v>
      </c>
      <c r="G21" s="33">
        <f t="shared" si="5"/>
        <v>33</v>
      </c>
      <c r="H21" s="54">
        <v>1</v>
      </c>
      <c r="I21" s="54">
        <v>24</v>
      </c>
      <c r="J21" s="54">
        <v>48</v>
      </c>
      <c r="K21" s="54">
        <v>0</v>
      </c>
      <c r="L21" s="33">
        <f t="shared" si="6"/>
        <v>73</v>
      </c>
      <c r="M21" s="54">
        <v>0</v>
      </c>
      <c r="N21" s="54">
        <v>9</v>
      </c>
      <c r="O21" s="54">
        <v>16</v>
      </c>
      <c r="P21" s="54">
        <v>0</v>
      </c>
      <c r="Q21" s="33">
        <f>SUM(M21:P21)</f>
        <v>25</v>
      </c>
    </row>
    <row r="22" spans="1:17" ht="15.75" customHeight="1">
      <c r="A22" s="187"/>
      <c r="B22" s="25" t="s">
        <v>49</v>
      </c>
      <c r="C22" s="54">
        <v>1</v>
      </c>
      <c r="D22" s="54">
        <v>9</v>
      </c>
      <c r="E22" s="54">
        <v>33</v>
      </c>
      <c r="F22" s="54">
        <v>0</v>
      </c>
      <c r="G22" s="33">
        <f t="shared" si="5"/>
        <v>43</v>
      </c>
      <c r="H22" s="54">
        <v>0</v>
      </c>
      <c r="I22" s="54">
        <v>22</v>
      </c>
      <c r="J22" s="54">
        <v>35</v>
      </c>
      <c r="K22" s="54">
        <v>0</v>
      </c>
      <c r="L22" s="33">
        <f t="shared" si="6"/>
        <v>57</v>
      </c>
      <c r="M22" s="54">
        <v>0</v>
      </c>
      <c r="N22" s="54">
        <v>1</v>
      </c>
      <c r="O22" s="54">
        <v>0</v>
      </c>
      <c r="P22" s="54">
        <v>0</v>
      </c>
      <c r="Q22" s="33">
        <f aca="true" t="shared" si="7" ref="Q22:Q27">SUM(M22:P22)</f>
        <v>1</v>
      </c>
    </row>
    <row r="23" spans="1:17" ht="15.75" customHeight="1">
      <c r="A23" s="187"/>
      <c r="B23" s="26" t="s">
        <v>75</v>
      </c>
      <c r="C23" s="54">
        <v>0</v>
      </c>
      <c r="D23" s="54">
        <v>29</v>
      </c>
      <c r="E23" s="54">
        <v>45</v>
      </c>
      <c r="F23" s="54">
        <v>0</v>
      </c>
      <c r="G23" s="33">
        <f t="shared" si="5"/>
        <v>74</v>
      </c>
      <c r="H23" s="54">
        <v>0</v>
      </c>
      <c r="I23" s="54">
        <v>87</v>
      </c>
      <c r="J23" s="54">
        <v>56</v>
      </c>
      <c r="K23" s="54">
        <v>2</v>
      </c>
      <c r="L23" s="33">
        <f t="shared" si="6"/>
        <v>145</v>
      </c>
      <c r="M23" s="54">
        <v>0</v>
      </c>
      <c r="N23" s="54">
        <v>67</v>
      </c>
      <c r="O23" s="54">
        <v>15</v>
      </c>
      <c r="P23" s="54">
        <v>1</v>
      </c>
      <c r="Q23" s="33">
        <f t="shared" si="7"/>
        <v>83</v>
      </c>
    </row>
    <row r="24" spans="1:17" ht="15.75" customHeight="1">
      <c r="A24" s="187"/>
      <c r="B24" s="30" t="s">
        <v>76</v>
      </c>
      <c r="C24" s="55">
        <v>4</v>
      </c>
      <c r="D24" s="55">
        <v>49</v>
      </c>
      <c r="E24" s="55">
        <v>83</v>
      </c>
      <c r="F24" s="55">
        <v>1</v>
      </c>
      <c r="G24" s="33">
        <f t="shared" si="5"/>
        <v>137</v>
      </c>
      <c r="H24" s="55">
        <v>1</v>
      </c>
      <c r="I24" s="55">
        <v>64</v>
      </c>
      <c r="J24" s="55">
        <v>91</v>
      </c>
      <c r="K24" s="55">
        <v>2</v>
      </c>
      <c r="L24" s="33">
        <f t="shared" si="6"/>
        <v>158</v>
      </c>
      <c r="M24" s="33">
        <v>0</v>
      </c>
      <c r="N24" s="33">
        <v>0</v>
      </c>
      <c r="O24" s="33">
        <v>0</v>
      </c>
      <c r="P24" s="33">
        <v>0</v>
      </c>
      <c r="Q24" s="33">
        <f t="shared" si="7"/>
        <v>0</v>
      </c>
    </row>
    <row r="25" spans="1:17" ht="15.75" customHeight="1">
      <c r="A25" s="187"/>
      <c r="B25" s="30" t="s">
        <v>74</v>
      </c>
      <c r="C25" s="54">
        <v>0</v>
      </c>
      <c r="D25" s="54">
        <v>18</v>
      </c>
      <c r="E25" s="54">
        <v>130</v>
      </c>
      <c r="F25" s="54">
        <v>7</v>
      </c>
      <c r="G25" s="33">
        <f t="shared" si="5"/>
        <v>155</v>
      </c>
      <c r="H25" s="54">
        <v>0</v>
      </c>
      <c r="I25" s="54">
        <v>27</v>
      </c>
      <c r="J25" s="54">
        <v>85</v>
      </c>
      <c r="K25" s="54">
        <v>0</v>
      </c>
      <c r="L25" s="33">
        <f t="shared" si="6"/>
        <v>112</v>
      </c>
      <c r="M25" s="54">
        <v>0</v>
      </c>
      <c r="N25" s="54">
        <v>9</v>
      </c>
      <c r="O25" s="54">
        <v>25</v>
      </c>
      <c r="P25" s="54">
        <v>2</v>
      </c>
      <c r="Q25" s="33">
        <f t="shared" si="7"/>
        <v>36</v>
      </c>
    </row>
    <row r="26" spans="1:17" ht="15.75" customHeight="1">
      <c r="A26" s="176"/>
      <c r="B26" s="25" t="s">
        <v>51</v>
      </c>
      <c r="C26" s="33">
        <f aca="true" t="shared" si="8" ref="C26:Q26">SUM(C19:C25)</f>
        <v>5</v>
      </c>
      <c r="D26" s="33">
        <f t="shared" si="8"/>
        <v>169</v>
      </c>
      <c r="E26" s="33">
        <f t="shared" si="8"/>
        <v>487</v>
      </c>
      <c r="F26" s="33">
        <f t="shared" si="8"/>
        <v>13</v>
      </c>
      <c r="G26" s="33">
        <f t="shared" si="8"/>
        <v>674</v>
      </c>
      <c r="H26" s="33">
        <f t="shared" si="8"/>
        <v>3</v>
      </c>
      <c r="I26" s="33">
        <f t="shared" si="8"/>
        <v>293</v>
      </c>
      <c r="J26" s="33">
        <f t="shared" si="8"/>
        <v>436</v>
      </c>
      <c r="K26" s="33">
        <f t="shared" si="8"/>
        <v>6</v>
      </c>
      <c r="L26" s="33">
        <f t="shared" si="8"/>
        <v>738</v>
      </c>
      <c r="M26" s="33">
        <f t="shared" si="8"/>
        <v>0</v>
      </c>
      <c r="N26" s="33">
        <f t="shared" si="8"/>
        <v>119</v>
      </c>
      <c r="O26" s="33">
        <f t="shared" si="8"/>
        <v>95</v>
      </c>
      <c r="P26" s="33">
        <f t="shared" si="8"/>
        <v>7</v>
      </c>
      <c r="Q26" s="33">
        <f t="shared" si="8"/>
        <v>221</v>
      </c>
    </row>
    <row r="27" spans="1:17" ht="15.75" customHeight="1">
      <c r="A27" s="30" t="s">
        <v>30</v>
      </c>
      <c r="B27" s="52" t="s">
        <v>29</v>
      </c>
      <c r="C27" s="33">
        <v>0</v>
      </c>
      <c r="D27" s="33">
        <v>0</v>
      </c>
      <c r="E27" s="33">
        <v>36</v>
      </c>
      <c r="F27" s="33">
        <v>0</v>
      </c>
      <c r="G27" s="33">
        <f>SUM(C27:F27)</f>
        <v>36</v>
      </c>
      <c r="H27" s="33">
        <v>0</v>
      </c>
      <c r="I27" s="33">
        <v>1</v>
      </c>
      <c r="J27" s="33">
        <v>6</v>
      </c>
      <c r="K27" s="33">
        <v>0</v>
      </c>
      <c r="L27" s="33">
        <f>SUM(H27:K27)</f>
        <v>7</v>
      </c>
      <c r="M27" s="33">
        <v>0</v>
      </c>
      <c r="N27" s="33">
        <v>6</v>
      </c>
      <c r="O27" s="33">
        <v>313</v>
      </c>
      <c r="P27" s="33">
        <v>5</v>
      </c>
      <c r="Q27" s="33">
        <f t="shared" si="7"/>
        <v>324</v>
      </c>
    </row>
    <row r="28" spans="1:17" ht="15.75" customHeight="1">
      <c r="A28" s="179" t="s">
        <v>52</v>
      </c>
      <c r="B28" s="180"/>
      <c r="C28" s="33">
        <f>SUM(C26:C27)</f>
        <v>5</v>
      </c>
      <c r="D28" s="33">
        <f aca="true" t="shared" si="9" ref="D28:Q28">SUM(D26:D27)</f>
        <v>169</v>
      </c>
      <c r="E28" s="33">
        <f t="shared" si="9"/>
        <v>523</v>
      </c>
      <c r="F28" s="33">
        <f t="shared" si="9"/>
        <v>13</v>
      </c>
      <c r="G28" s="33">
        <f t="shared" si="9"/>
        <v>710</v>
      </c>
      <c r="H28" s="33">
        <f t="shared" si="9"/>
        <v>3</v>
      </c>
      <c r="I28" s="33">
        <f t="shared" si="9"/>
        <v>294</v>
      </c>
      <c r="J28" s="33">
        <f t="shared" si="9"/>
        <v>442</v>
      </c>
      <c r="K28" s="33">
        <f t="shared" si="9"/>
        <v>6</v>
      </c>
      <c r="L28" s="33">
        <f t="shared" si="9"/>
        <v>745</v>
      </c>
      <c r="M28" s="33">
        <f t="shared" si="9"/>
        <v>0</v>
      </c>
      <c r="N28" s="33">
        <f t="shared" si="9"/>
        <v>125</v>
      </c>
      <c r="O28" s="33">
        <f t="shared" si="9"/>
        <v>408</v>
      </c>
      <c r="P28" s="33">
        <f t="shared" si="9"/>
        <v>12</v>
      </c>
      <c r="Q28" s="33">
        <f t="shared" si="9"/>
        <v>545</v>
      </c>
    </row>
    <row r="29" spans="1:17" ht="15.7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</row>
    <row r="30" spans="1:17" ht="15.7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</row>
    <row r="31" spans="1:10" ht="15.75" customHeight="1">
      <c r="A31" s="175" t="s">
        <v>28</v>
      </c>
      <c r="B31" s="177" t="s">
        <v>45</v>
      </c>
      <c r="C31" s="179" t="s">
        <v>1</v>
      </c>
      <c r="D31" s="180"/>
      <c r="E31" s="180"/>
      <c r="F31" s="180"/>
      <c r="G31" s="181"/>
      <c r="H31" s="26"/>
      <c r="I31" s="26"/>
      <c r="J31" s="26"/>
    </row>
    <row r="32" spans="1:10" ht="15.75" customHeight="1">
      <c r="A32" s="176"/>
      <c r="B32" s="178"/>
      <c r="C32" s="53" t="s">
        <v>78</v>
      </c>
      <c r="D32" s="53" t="s">
        <v>79</v>
      </c>
      <c r="E32" s="53" t="s">
        <v>70</v>
      </c>
      <c r="F32" s="53" t="s">
        <v>69</v>
      </c>
      <c r="G32" s="30" t="s">
        <v>31</v>
      </c>
      <c r="H32" s="26"/>
      <c r="I32" s="26"/>
      <c r="J32" s="26"/>
    </row>
    <row r="33" spans="1:10" ht="15.75" customHeight="1">
      <c r="A33" s="187" t="s">
        <v>93</v>
      </c>
      <c r="B33" s="30" t="s">
        <v>47</v>
      </c>
      <c r="C33" s="33">
        <f aca="true" t="shared" si="10" ref="C33:F39">SUM(C5,H5,M5,C19,H19,M19)</f>
        <v>3</v>
      </c>
      <c r="D33" s="33">
        <f t="shared" si="10"/>
        <v>124</v>
      </c>
      <c r="E33" s="33">
        <f t="shared" si="10"/>
        <v>347</v>
      </c>
      <c r="F33" s="33">
        <f t="shared" si="10"/>
        <v>21</v>
      </c>
      <c r="G33" s="33">
        <f>SUM(C33:F33)</f>
        <v>495</v>
      </c>
      <c r="H33" s="26"/>
      <c r="I33" s="26"/>
      <c r="J33" s="26"/>
    </row>
    <row r="34" spans="1:10" ht="15.75" customHeight="1">
      <c r="A34" s="187"/>
      <c r="B34" s="21" t="s">
        <v>89</v>
      </c>
      <c r="C34" s="33">
        <f t="shared" si="10"/>
        <v>1</v>
      </c>
      <c r="D34" s="33">
        <f t="shared" si="10"/>
        <v>149</v>
      </c>
      <c r="E34" s="33">
        <f t="shared" si="10"/>
        <v>288</v>
      </c>
      <c r="F34" s="33">
        <f t="shared" si="10"/>
        <v>6</v>
      </c>
      <c r="G34" s="33">
        <f>SUM(C34:F34)</f>
        <v>444</v>
      </c>
      <c r="H34" s="26"/>
      <c r="I34" s="26"/>
      <c r="J34" s="26"/>
    </row>
    <row r="35" spans="1:10" ht="15.75" customHeight="1">
      <c r="A35" s="187"/>
      <c r="B35" s="30" t="s">
        <v>48</v>
      </c>
      <c r="C35" s="33">
        <f t="shared" si="10"/>
        <v>1</v>
      </c>
      <c r="D35" s="33">
        <f t="shared" si="10"/>
        <v>59</v>
      </c>
      <c r="E35" s="33">
        <f t="shared" si="10"/>
        <v>127</v>
      </c>
      <c r="F35" s="33">
        <f t="shared" si="10"/>
        <v>3</v>
      </c>
      <c r="G35" s="33">
        <f aca="true" t="shared" si="11" ref="G35:G41">SUM(C35:F35)</f>
        <v>190</v>
      </c>
      <c r="H35" s="26"/>
      <c r="I35" s="26"/>
      <c r="J35" s="26"/>
    </row>
    <row r="36" spans="1:10" ht="15.75" customHeight="1">
      <c r="A36" s="187"/>
      <c r="B36" s="30" t="s">
        <v>49</v>
      </c>
      <c r="C36" s="33">
        <f t="shared" si="10"/>
        <v>1</v>
      </c>
      <c r="D36" s="33">
        <f t="shared" si="10"/>
        <v>49</v>
      </c>
      <c r="E36" s="33">
        <f t="shared" si="10"/>
        <v>105</v>
      </c>
      <c r="F36" s="33">
        <f t="shared" si="10"/>
        <v>2</v>
      </c>
      <c r="G36" s="33">
        <f t="shared" si="11"/>
        <v>157</v>
      </c>
      <c r="H36" s="26"/>
      <c r="I36" s="26"/>
      <c r="J36" s="26"/>
    </row>
    <row r="37" spans="1:10" ht="15.75" customHeight="1">
      <c r="A37" s="187"/>
      <c r="B37" s="26" t="s">
        <v>75</v>
      </c>
      <c r="C37" s="33">
        <f t="shared" si="10"/>
        <v>0</v>
      </c>
      <c r="D37" s="33">
        <f t="shared" si="10"/>
        <v>241</v>
      </c>
      <c r="E37" s="33">
        <f t="shared" si="10"/>
        <v>166</v>
      </c>
      <c r="F37" s="33">
        <f t="shared" si="10"/>
        <v>5</v>
      </c>
      <c r="G37" s="33">
        <f t="shared" si="11"/>
        <v>412</v>
      </c>
      <c r="H37" s="26"/>
      <c r="I37" s="26"/>
      <c r="J37" s="26"/>
    </row>
    <row r="38" spans="1:10" ht="15.75" customHeight="1">
      <c r="A38" s="187"/>
      <c r="B38" s="30" t="s">
        <v>76</v>
      </c>
      <c r="C38" s="33">
        <f t="shared" si="10"/>
        <v>7</v>
      </c>
      <c r="D38" s="33">
        <f>SUM(D10,I10,N10,D24,I24,N24)</f>
        <v>181</v>
      </c>
      <c r="E38" s="33">
        <f t="shared" si="10"/>
        <v>260</v>
      </c>
      <c r="F38" s="33">
        <f>SUM(F10,K10,P10,F24,K24,P24)</f>
        <v>9</v>
      </c>
      <c r="G38" s="33">
        <f>SUM(C38:F38)</f>
        <v>457</v>
      </c>
      <c r="H38" s="26"/>
      <c r="I38" s="26"/>
      <c r="J38" s="26"/>
    </row>
    <row r="39" spans="1:10" ht="15.75" customHeight="1">
      <c r="A39" s="187"/>
      <c r="B39" s="30" t="s">
        <v>74</v>
      </c>
      <c r="C39" s="33">
        <f t="shared" si="10"/>
        <v>0</v>
      </c>
      <c r="D39" s="33">
        <f t="shared" si="10"/>
        <v>72</v>
      </c>
      <c r="E39" s="33">
        <f t="shared" si="10"/>
        <v>336</v>
      </c>
      <c r="F39" s="33">
        <f t="shared" si="10"/>
        <v>17</v>
      </c>
      <c r="G39" s="33">
        <f>SUM(C39:F39)</f>
        <v>425</v>
      </c>
      <c r="H39" s="26"/>
      <c r="I39" s="26"/>
      <c r="J39" s="26"/>
    </row>
    <row r="40" spans="1:9" ht="15.75" customHeight="1">
      <c r="A40" s="176"/>
      <c r="B40" s="30" t="s">
        <v>51</v>
      </c>
      <c r="C40" s="33">
        <f>SUM(C33:C39)</f>
        <v>13</v>
      </c>
      <c r="D40" s="33">
        <f>SUM(D33:D39)</f>
        <v>875</v>
      </c>
      <c r="E40" s="33">
        <f>SUM(E33:E39)</f>
        <v>1629</v>
      </c>
      <c r="F40" s="33">
        <f>SUM(F33:F39)</f>
        <v>63</v>
      </c>
      <c r="G40" s="33">
        <f>SUM(G33:G39)</f>
        <v>2580</v>
      </c>
      <c r="H40" s="26"/>
      <c r="I40" s="26"/>
    </row>
    <row r="41" spans="1:9" ht="15.75" customHeight="1">
      <c r="A41" s="30" t="s">
        <v>30</v>
      </c>
      <c r="B41" s="53" t="s">
        <v>29</v>
      </c>
      <c r="C41" s="33">
        <f>SUM(C13,H13,M13,C27,H27,M27)</f>
        <v>0</v>
      </c>
      <c r="D41" s="33">
        <f>SUM(D13,I13,N13,D27,I27,N27)</f>
        <v>18</v>
      </c>
      <c r="E41" s="33">
        <f>SUM(E13,J13,O13,E27,J27,O27)</f>
        <v>882</v>
      </c>
      <c r="F41" s="33">
        <f>SUM(F13,K13,P13,F27,K27,P27)</f>
        <v>12</v>
      </c>
      <c r="G41" s="33">
        <f t="shared" si="11"/>
        <v>912</v>
      </c>
      <c r="H41" s="26"/>
      <c r="I41" s="26"/>
    </row>
    <row r="42" spans="1:7" ht="15.75" customHeight="1">
      <c r="A42" s="172" t="s">
        <v>52</v>
      </c>
      <c r="B42" s="174"/>
      <c r="C42" s="32">
        <f>SUM(C40:C41)</f>
        <v>13</v>
      </c>
      <c r="D42" s="32">
        <f>SUM(D40:D41)</f>
        <v>893</v>
      </c>
      <c r="E42" s="32">
        <f>SUM(E40:E41)</f>
        <v>2511</v>
      </c>
      <c r="F42" s="32">
        <f>SUM(F40:F41)</f>
        <v>75</v>
      </c>
      <c r="G42" s="32">
        <f>SUM(G40:G41)</f>
        <v>3492</v>
      </c>
    </row>
  </sheetData>
  <sheetProtection/>
  <mergeCells count="19">
    <mergeCell ref="B3:B4"/>
    <mergeCell ref="C3:G3"/>
    <mergeCell ref="A42:B42"/>
    <mergeCell ref="C31:G31"/>
    <mergeCell ref="A31:A32"/>
    <mergeCell ref="B31:B32"/>
    <mergeCell ref="A33:A40"/>
    <mergeCell ref="A19:A26"/>
    <mergeCell ref="A28:B28"/>
    <mergeCell ref="H3:L3"/>
    <mergeCell ref="M3:Q3"/>
    <mergeCell ref="A17:A18"/>
    <mergeCell ref="B17:B18"/>
    <mergeCell ref="C17:G17"/>
    <mergeCell ref="H17:L17"/>
    <mergeCell ref="M17:Q17"/>
    <mergeCell ref="A5:A12"/>
    <mergeCell ref="A14:B14"/>
    <mergeCell ref="A3:A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白岩 光司８６</cp:lastModifiedBy>
  <cp:lastPrinted>2017-01-06T07:17:20Z</cp:lastPrinted>
  <dcterms:created xsi:type="dcterms:W3CDTF">2000-01-21T06:51:06Z</dcterms:created>
  <dcterms:modified xsi:type="dcterms:W3CDTF">2017-01-20T09:12:56Z</dcterms:modified>
  <cp:category/>
  <cp:version/>
  <cp:contentType/>
  <cp:contentStatus/>
</cp:coreProperties>
</file>