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53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<sst xmlns="http://schemas.openxmlformats.org/spreadsheetml/2006/main" count="40" uniqueCount="39">
  <si>
    <t xml:space="preserve">       （単位：千円・％）</t>
  </si>
  <si>
    <t>構成比</t>
  </si>
  <si>
    <t>増減額</t>
  </si>
  <si>
    <t>増減率</t>
  </si>
  <si>
    <t xml:space="preserve">  学 校 教 育 費</t>
  </si>
  <si>
    <t xml:space="preserve">  公  費  合  計</t>
  </si>
  <si>
    <t xml:space="preserve"> 地   方   債</t>
  </si>
  <si>
    <t>その他の寄付金</t>
  </si>
  <si>
    <t>地方教育費調査　前回との比較</t>
  </si>
  <si>
    <t xml:space="preserve"> ＰＴＡ寄付金</t>
  </si>
  <si>
    <t>資料：県教育委員会総務課</t>
  </si>
  <si>
    <t>公費に組み入れ
られた寄付金</t>
  </si>
  <si>
    <t>公費に組み入れ
られない寄付金</t>
  </si>
  <si>
    <t>消 費 的 支 出</t>
  </si>
  <si>
    <t>資 本 的 支 出</t>
  </si>
  <si>
    <t>債 務 償 還 費</t>
  </si>
  <si>
    <t>国庫補助金</t>
  </si>
  <si>
    <t>県支出金</t>
  </si>
  <si>
    <t>市町村支出金</t>
  </si>
  <si>
    <t>幼  稚  園</t>
  </si>
  <si>
    <t>小  学  校</t>
  </si>
  <si>
    <t>中  学  校</t>
  </si>
  <si>
    <t>盲聾養護学校</t>
  </si>
  <si>
    <t>高校（全日制）</t>
  </si>
  <si>
    <t>高校（定時制）</t>
  </si>
  <si>
    <t>高校（通信制）</t>
  </si>
  <si>
    <t>社 会 教 育 費</t>
  </si>
  <si>
    <t>教 育 行 政 費</t>
  </si>
  <si>
    <t>対  前  年  度  増  減</t>
  </si>
  <si>
    <t>金   額</t>
  </si>
  <si>
    <t>金   額</t>
  </si>
  <si>
    <t>支出項目別</t>
  </si>
  <si>
    <t>地 方 教 育 費 総 額</t>
  </si>
  <si>
    <t>分　　野　　別</t>
  </si>
  <si>
    <t>財　　源　　別</t>
  </si>
  <si>
    <t>専 修 学 校</t>
  </si>
  <si>
    <t>各 種 学 校</t>
  </si>
  <si>
    <t>平成１３会計年度</t>
  </si>
  <si>
    <t>平成１２会計年度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</si>
</sst>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#,##0;&quot;△ &quot;#,##0"/>
  </numFmts>
  <fonts count="5">
    <font>
      <sz val="12"/>
      <name val="ＭＳ Ｐ明朝"/>
      <family val="0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2" xfId="0" applyFont="1" applyAlignment="1">
      <alignment vertical="center"/>
    </xf>
    <xf numFmtId="3" fontId="2" fillId="0" borderId="3" xfId="0" applyNumberFormat="1" applyFont="1" applyAlignment="1">
      <alignment vertical="center"/>
    </xf>
    <xf numFmtId="176" fontId="2" fillId="0" borderId="4" xfId="0" applyNumberFormat="1" applyFont="1" applyAlignment="1">
      <alignment vertical="center"/>
    </xf>
    <xf numFmtId="3" fontId="2" fillId="0" borderId="4" xfId="0" applyNumberFormat="1" applyFont="1" applyAlignment="1">
      <alignment vertical="center"/>
    </xf>
    <xf numFmtId="3" fontId="2" fillId="0" borderId="5" xfId="0" applyNumberFormat="1" applyFont="1" applyAlignment="1" applyProtection="1">
      <alignment vertical="center"/>
      <protection locked="0"/>
    </xf>
    <xf numFmtId="176" fontId="2" fillId="0" borderId="6" xfId="0" applyNumberFormat="1" applyFont="1" applyAlignment="1">
      <alignment vertical="center"/>
    </xf>
    <xf numFmtId="3" fontId="2" fillId="0" borderId="6" xfId="0" applyNumberFormat="1" applyFont="1" applyAlignment="1" applyProtection="1">
      <alignment vertical="center"/>
      <protection locked="0"/>
    </xf>
    <xf numFmtId="3" fontId="2" fillId="0" borderId="6" xfId="0" applyNumberFormat="1" applyFont="1" applyAlignment="1">
      <alignment vertical="center"/>
    </xf>
    <xf numFmtId="0" fontId="2" fillId="0" borderId="2" xfId="0" applyNumberFormat="1" applyFont="1" applyAlignment="1">
      <alignment vertical="center"/>
    </xf>
    <xf numFmtId="3" fontId="2" fillId="0" borderId="5" xfId="0" applyNumberFormat="1" applyFont="1" applyAlignment="1">
      <alignment vertical="center"/>
    </xf>
    <xf numFmtId="3" fontId="2" fillId="0" borderId="3" xfId="0" applyNumberFormat="1" applyFont="1" applyAlignment="1" applyProtection="1">
      <alignment vertical="center"/>
      <protection locked="0"/>
    </xf>
    <xf numFmtId="3" fontId="2" fillId="0" borderId="4" xfId="0" applyNumberFormat="1" applyFont="1" applyAlignment="1" applyProtection="1">
      <alignment vertical="center"/>
      <protection locked="0"/>
    </xf>
    <xf numFmtId="0" fontId="2" fillId="2" borderId="3" xfId="0" applyFont="1" applyFill="1" applyAlignment="1">
      <alignment vertical="center"/>
    </xf>
    <xf numFmtId="0" fontId="2" fillId="2" borderId="1" xfId="0" applyFont="1" applyFill="1" applyAlignment="1">
      <alignment vertical="center"/>
    </xf>
    <xf numFmtId="0" fontId="2" fillId="2" borderId="7" xfId="0" applyNumberFormat="1" applyFont="1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2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NumberFormat="1" applyFont="1" applyFill="1" applyAlignment="1" quotePrefix="1">
      <alignment horizontal="center" vertical="center"/>
    </xf>
    <xf numFmtId="0" fontId="2" fillId="2" borderId="6" xfId="0" applyNumberFormat="1" applyFont="1" applyFill="1" applyAlignment="1">
      <alignment horizontal="center" vertical="center"/>
    </xf>
    <xf numFmtId="0" fontId="2" fillId="3" borderId="9" xfId="0" applyNumberFormat="1" applyFont="1" applyFill="1" applyBorder="1" applyAlignment="1" quotePrefix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4" xfId="0" applyNumberFormat="1" applyFont="1" applyFill="1" applyAlignment="1">
      <alignment vertical="center"/>
    </xf>
    <xf numFmtId="0" fontId="2" fillId="3" borderId="1" xfId="0" applyFont="1" applyFill="1" applyAlignment="1">
      <alignment vertical="center"/>
    </xf>
    <xf numFmtId="0" fontId="0" fillId="3" borderId="2" xfId="0" applyFill="1" applyBorder="1" applyAlignment="1">
      <alignment vertical="center" textRotation="255"/>
    </xf>
    <xf numFmtId="0" fontId="2" fillId="3" borderId="12" xfId="0" applyFont="1" applyFill="1" applyAlignment="1">
      <alignment vertical="center"/>
    </xf>
    <xf numFmtId="0" fontId="2" fillId="3" borderId="6" xfId="0" applyNumberFormat="1" applyFont="1" applyFill="1" applyAlignment="1" quotePrefix="1">
      <alignment horizontal="center" vertical="center"/>
    </xf>
    <xf numFmtId="0" fontId="2" fillId="3" borderId="13" xfId="0" applyNumberFormat="1" applyFont="1" applyFill="1" applyBorder="1" applyAlignment="1" quotePrefix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 textRotation="255"/>
    </xf>
    <xf numFmtId="0" fontId="2" fillId="3" borderId="16" xfId="0" applyNumberFormat="1" applyFont="1" applyFill="1" applyBorder="1" applyAlignment="1" quotePrefix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3" borderId="6" xfId="0" applyNumberFormat="1" applyFont="1" applyFill="1" applyAlignment="1">
      <alignment vertical="center"/>
    </xf>
    <xf numFmtId="0" fontId="2" fillId="3" borderId="6" xfId="0" applyNumberFormat="1" applyFont="1" applyFill="1" applyAlignment="1" quotePrefix="1">
      <alignment horizontal="left" vertical="center" wrapText="1"/>
    </xf>
    <xf numFmtId="0" fontId="2" fillId="3" borderId="6" xfId="0" applyNumberFormat="1" applyFont="1" applyFill="1" applyAlignment="1" quotePrefix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2" fillId="3" borderId="6" xfId="0" applyNumberFormat="1" applyFont="1" applyFill="1" applyAlignment="1" quotePrefix="1">
      <alignment horizontal="left" vertical="center"/>
    </xf>
    <xf numFmtId="0" fontId="2" fillId="3" borderId="3" xfId="0" applyNumberFormat="1" applyFont="1" applyFill="1" applyAlignment="1">
      <alignment vertical="top" textRotation="255"/>
    </xf>
    <xf numFmtId="0" fontId="2" fillId="3" borderId="7" xfId="0" applyNumberFormat="1" applyFont="1" applyFill="1" applyBorder="1" applyAlignment="1" quotePrefix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vertical="top" textRotation="255"/>
    </xf>
    <xf numFmtId="0" fontId="0" fillId="3" borderId="15" xfId="0" applyFill="1" applyBorder="1" applyAlignment="1">
      <alignment vertical="top" textRotation="255"/>
    </xf>
    <xf numFmtId="0" fontId="2" fillId="3" borderId="3" xfId="0" applyNumberFormat="1" applyFont="1" applyFill="1" applyBorder="1" applyAlignment="1" quotePrefix="1">
      <alignment horizontal="center" vertical="center" textRotation="255"/>
    </xf>
    <xf numFmtId="0" fontId="2" fillId="2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177" fontId="2" fillId="0" borderId="4" xfId="0" applyNumberFormat="1" applyFont="1" applyAlignment="1">
      <alignment vertical="center"/>
    </xf>
    <xf numFmtId="177" fontId="2" fillId="0" borderId="6" xfId="0" applyNumberFormat="1" applyFont="1" applyAlignment="1">
      <alignment vertical="center"/>
    </xf>
    <xf numFmtId="178" fontId="2" fillId="0" borderId="4" xfId="0" applyNumberFormat="1" applyFont="1" applyAlignment="1">
      <alignment vertical="center"/>
    </xf>
    <xf numFmtId="178" fontId="2" fillId="0" borderId="6" xfId="0" applyNumberFormat="1" applyFont="1" applyAlignment="1">
      <alignment vertical="center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G24" sqref="G24"/>
    </sheetView>
  </sheetViews>
  <sheetFormatPr defaultColWidth="9.00390625" defaultRowHeight="14.25"/>
  <cols>
    <col min="1" max="1" width="2.625" style="3" customWidth="1"/>
    <col min="2" max="3" width="4.50390625" style="3" customWidth="1"/>
    <col min="4" max="5" width="12.75390625" style="3" customWidth="1"/>
    <col min="6" max="6" width="8.75390625" style="3" customWidth="1"/>
    <col min="7" max="7" width="12.75390625" style="3" customWidth="1"/>
    <col min="8" max="8" width="8.75390625" style="3" customWidth="1"/>
    <col min="9" max="9" width="12.75390625" style="3" customWidth="1"/>
    <col min="10" max="10" width="8.75390625" style="3" customWidth="1"/>
    <col min="11" max="11" width="4.75390625" style="3" customWidth="1"/>
    <col min="12" max="16384" width="10.75390625" style="3" customWidth="1"/>
  </cols>
  <sheetData>
    <row r="1" spans="1:2" ht="21" customHeight="1">
      <c r="A1" s="1"/>
      <c r="B1" s="2" t="s">
        <v>8</v>
      </c>
    </row>
    <row r="2" spans="1:9" ht="12.75" thickBot="1">
      <c r="A2" s="1"/>
      <c r="I2" s="4" t="s">
        <v>0</v>
      </c>
    </row>
    <row r="3" spans="2:11" s="7" customFormat="1" ht="23.25" customHeight="1" thickTop="1">
      <c r="B3" s="20"/>
      <c r="C3" s="21"/>
      <c r="D3" s="21"/>
      <c r="E3" s="52" t="s">
        <v>37</v>
      </c>
      <c r="F3" s="53"/>
      <c r="G3" s="58" t="s">
        <v>38</v>
      </c>
      <c r="H3" s="53"/>
      <c r="I3" s="22" t="s">
        <v>28</v>
      </c>
      <c r="J3" s="23"/>
      <c r="K3" s="8"/>
    </row>
    <row r="4" spans="2:11" s="7" customFormat="1" ht="23.25" customHeight="1" thickBot="1">
      <c r="B4" s="24"/>
      <c r="C4" s="25"/>
      <c r="D4" s="25"/>
      <c r="E4" s="26" t="s">
        <v>30</v>
      </c>
      <c r="F4" s="27" t="s">
        <v>1</v>
      </c>
      <c r="G4" s="27" t="s">
        <v>29</v>
      </c>
      <c r="H4" s="27" t="s">
        <v>1</v>
      </c>
      <c r="I4" s="27" t="s">
        <v>2</v>
      </c>
      <c r="J4" s="27" t="s">
        <v>3</v>
      </c>
      <c r="K4" s="8"/>
    </row>
    <row r="5" spans="2:11" s="7" customFormat="1" ht="23.25" customHeight="1" thickBot="1" thickTop="1">
      <c r="B5" s="28" t="s">
        <v>32</v>
      </c>
      <c r="C5" s="29"/>
      <c r="D5" s="30"/>
      <c r="E5" s="9">
        <f>E6+E16+E17</f>
        <v>317854497</v>
      </c>
      <c r="F5" s="10">
        <f aca="true" t="shared" si="0" ref="F5:F23">E5/$E$5*100</f>
        <v>100</v>
      </c>
      <c r="G5" s="11">
        <f>G6+G16+G17</f>
        <v>323984646</v>
      </c>
      <c r="H5" s="10">
        <f aca="true" t="shared" si="1" ref="H5:H23">G5/$G$5*100</f>
        <v>100</v>
      </c>
      <c r="I5" s="56">
        <f aca="true" t="shared" si="2" ref="I5:I23">E5-G5</f>
        <v>-6130149</v>
      </c>
      <c r="J5" s="54">
        <f aca="true" t="shared" si="3" ref="J5:J23">(+E5/G5-1)*100</f>
        <v>-1.892110961332405</v>
      </c>
      <c r="K5" s="8"/>
    </row>
    <row r="6" spans="2:11" s="7" customFormat="1" ht="23.25" customHeight="1" thickTop="1">
      <c r="B6" s="51" t="s">
        <v>33</v>
      </c>
      <c r="C6" s="31" t="s">
        <v>4</v>
      </c>
      <c r="D6" s="32"/>
      <c r="E6" s="9">
        <f>SUM(E7:E15)</f>
        <v>241075635</v>
      </c>
      <c r="F6" s="10">
        <f t="shared" si="0"/>
        <v>75.84465133428645</v>
      </c>
      <c r="G6" s="11">
        <f>SUM(G7:G15)</f>
        <v>239854478</v>
      </c>
      <c r="H6" s="10">
        <f t="shared" si="1"/>
        <v>74.03266820243081</v>
      </c>
      <c r="I6" s="56">
        <f t="shared" si="2"/>
        <v>1221157</v>
      </c>
      <c r="J6" s="54">
        <f t="shared" si="3"/>
        <v>0.5091241198340368</v>
      </c>
      <c r="K6" s="8"/>
    </row>
    <row r="7" spans="2:11" s="7" customFormat="1" ht="23.25" customHeight="1">
      <c r="B7" s="33"/>
      <c r="C7" s="34"/>
      <c r="D7" s="35" t="s">
        <v>19</v>
      </c>
      <c r="E7" s="12">
        <v>6396714</v>
      </c>
      <c r="F7" s="13">
        <f t="shared" si="0"/>
        <v>2.0124661001728725</v>
      </c>
      <c r="G7" s="14">
        <v>6652099</v>
      </c>
      <c r="H7" s="13">
        <f t="shared" si="1"/>
        <v>2.053214274851778</v>
      </c>
      <c r="I7" s="57">
        <f t="shared" si="2"/>
        <v>-255385</v>
      </c>
      <c r="J7" s="55">
        <f t="shared" si="3"/>
        <v>-3.839164149541374</v>
      </c>
      <c r="K7" s="8"/>
    </row>
    <row r="8" spans="2:11" s="7" customFormat="1" ht="23.25" customHeight="1">
      <c r="B8" s="33"/>
      <c r="C8" s="34"/>
      <c r="D8" s="35" t="s">
        <v>20</v>
      </c>
      <c r="E8" s="12">
        <v>99541188</v>
      </c>
      <c r="F8" s="13">
        <f t="shared" si="0"/>
        <v>31.316589489687164</v>
      </c>
      <c r="G8" s="14">
        <v>98041348</v>
      </c>
      <c r="H8" s="13">
        <f t="shared" si="1"/>
        <v>30.261109348990566</v>
      </c>
      <c r="I8" s="57">
        <f t="shared" si="2"/>
        <v>1499840</v>
      </c>
      <c r="J8" s="55">
        <f t="shared" si="3"/>
        <v>1.5298035273852095</v>
      </c>
      <c r="K8" s="8"/>
    </row>
    <row r="9" spans="2:11" s="7" customFormat="1" ht="23.25" customHeight="1">
      <c r="B9" s="33"/>
      <c r="C9" s="34"/>
      <c r="D9" s="35" t="s">
        <v>21</v>
      </c>
      <c r="E9" s="12">
        <v>60723908</v>
      </c>
      <c r="F9" s="13">
        <f t="shared" si="0"/>
        <v>19.104309856594544</v>
      </c>
      <c r="G9" s="14">
        <v>61403116</v>
      </c>
      <c r="H9" s="13">
        <f t="shared" si="1"/>
        <v>18.95247714917947</v>
      </c>
      <c r="I9" s="57">
        <f t="shared" si="2"/>
        <v>-679208</v>
      </c>
      <c r="J9" s="55">
        <f t="shared" si="3"/>
        <v>-1.1061458183978856</v>
      </c>
      <c r="K9" s="8"/>
    </row>
    <row r="10" spans="2:11" s="7" customFormat="1" ht="23.25" customHeight="1">
      <c r="B10" s="33"/>
      <c r="C10" s="34"/>
      <c r="D10" s="35" t="s">
        <v>22</v>
      </c>
      <c r="E10" s="12">
        <v>15952011</v>
      </c>
      <c r="F10" s="13">
        <f t="shared" si="0"/>
        <v>5.018651977731811</v>
      </c>
      <c r="G10" s="14">
        <v>15330645</v>
      </c>
      <c r="H10" s="13">
        <f t="shared" si="1"/>
        <v>4.731904795266131</v>
      </c>
      <c r="I10" s="57">
        <f t="shared" si="2"/>
        <v>621366</v>
      </c>
      <c r="J10" s="55">
        <f t="shared" si="3"/>
        <v>4.053097570258779</v>
      </c>
      <c r="K10" s="8"/>
    </row>
    <row r="11" spans="2:11" s="7" customFormat="1" ht="23.25" customHeight="1">
      <c r="B11" s="33"/>
      <c r="C11" s="34"/>
      <c r="D11" s="35" t="s">
        <v>23</v>
      </c>
      <c r="E11" s="12">
        <v>54624756</v>
      </c>
      <c r="F11" s="13">
        <f t="shared" si="0"/>
        <v>17.18545954691967</v>
      </c>
      <c r="G11" s="14">
        <v>54699799</v>
      </c>
      <c r="H11" s="13">
        <f t="shared" si="1"/>
        <v>16.883454100476108</v>
      </c>
      <c r="I11" s="57">
        <f t="shared" si="2"/>
        <v>-75043</v>
      </c>
      <c r="J11" s="55">
        <f t="shared" si="3"/>
        <v>-0.13719063208988969</v>
      </c>
      <c r="K11" s="8"/>
    </row>
    <row r="12" spans="2:11" s="7" customFormat="1" ht="23.25" customHeight="1">
      <c r="B12" s="33"/>
      <c r="C12" s="34"/>
      <c r="D12" s="35" t="s">
        <v>24</v>
      </c>
      <c r="E12" s="12">
        <v>3028237</v>
      </c>
      <c r="F12" s="13">
        <f t="shared" si="0"/>
        <v>0.9527117056959556</v>
      </c>
      <c r="G12" s="14">
        <v>2954554</v>
      </c>
      <c r="H12" s="13">
        <f t="shared" si="1"/>
        <v>0.9119425986625305</v>
      </c>
      <c r="I12" s="57">
        <f t="shared" si="2"/>
        <v>73683</v>
      </c>
      <c r="J12" s="55">
        <f t="shared" si="3"/>
        <v>2.4938789407809026</v>
      </c>
      <c r="K12" s="8"/>
    </row>
    <row r="13" spans="2:11" s="7" customFormat="1" ht="23.25" customHeight="1">
      <c r="B13" s="33"/>
      <c r="C13" s="34"/>
      <c r="D13" s="35" t="s">
        <v>25</v>
      </c>
      <c r="E13" s="12">
        <v>479476</v>
      </c>
      <c r="F13" s="13">
        <f t="shared" si="0"/>
        <v>0.15084763768498768</v>
      </c>
      <c r="G13" s="14">
        <v>410955</v>
      </c>
      <c r="H13" s="13">
        <f t="shared" si="1"/>
        <v>0.12684397395795108</v>
      </c>
      <c r="I13" s="57">
        <f t="shared" si="2"/>
        <v>68521</v>
      </c>
      <c r="J13" s="55">
        <f t="shared" si="3"/>
        <v>16.67360173254979</v>
      </c>
      <c r="K13" s="8"/>
    </row>
    <row r="14" spans="2:11" s="7" customFormat="1" ht="23.25" customHeight="1">
      <c r="B14" s="33"/>
      <c r="C14" s="34"/>
      <c r="D14" s="35" t="s">
        <v>35</v>
      </c>
      <c r="E14" s="12">
        <v>221947</v>
      </c>
      <c r="F14" s="13">
        <f t="shared" si="0"/>
        <v>0.06982660371169769</v>
      </c>
      <c r="G14" s="14">
        <v>252894</v>
      </c>
      <c r="H14" s="13">
        <f t="shared" si="1"/>
        <v>0.07805740275728992</v>
      </c>
      <c r="I14" s="57">
        <f t="shared" si="2"/>
        <v>-30947</v>
      </c>
      <c r="J14" s="55">
        <f t="shared" si="3"/>
        <v>-12.237142834547276</v>
      </c>
      <c r="K14" s="8"/>
    </row>
    <row r="15" spans="2:11" s="7" customFormat="1" ht="23.25" customHeight="1">
      <c r="B15" s="33"/>
      <c r="C15" s="34"/>
      <c r="D15" s="35" t="s">
        <v>36</v>
      </c>
      <c r="E15" s="12">
        <v>107398</v>
      </c>
      <c r="F15" s="13">
        <f t="shared" si="0"/>
        <v>0.03378841608775477</v>
      </c>
      <c r="G15" s="14">
        <v>109068</v>
      </c>
      <c r="H15" s="13">
        <f t="shared" si="1"/>
        <v>0.033664558288975216</v>
      </c>
      <c r="I15" s="57">
        <f t="shared" si="2"/>
        <v>-1670</v>
      </c>
      <c r="J15" s="55">
        <f t="shared" si="3"/>
        <v>-1.5311548758572657</v>
      </c>
      <c r="K15" s="8"/>
    </row>
    <row r="16" spans="2:11" s="7" customFormat="1" ht="23.25" customHeight="1">
      <c r="B16" s="33"/>
      <c r="C16" s="36" t="s">
        <v>26</v>
      </c>
      <c r="D16" s="37"/>
      <c r="E16" s="12">
        <v>56316726</v>
      </c>
      <c r="F16" s="13">
        <f t="shared" si="0"/>
        <v>17.71776914642803</v>
      </c>
      <c r="G16" s="14">
        <v>62956385</v>
      </c>
      <c r="H16" s="13">
        <f t="shared" si="1"/>
        <v>19.431903881025274</v>
      </c>
      <c r="I16" s="57">
        <f t="shared" si="2"/>
        <v>-6639659</v>
      </c>
      <c r="J16" s="55">
        <f t="shared" si="3"/>
        <v>-10.546442588785876</v>
      </c>
      <c r="K16" s="8"/>
    </row>
    <row r="17" spans="2:11" s="7" customFormat="1" ht="23.25" customHeight="1" thickBot="1">
      <c r="B17" s="38"/>
      <c r="C17" s="39" t="s">
        <v>27</v>
      </c>
      <c r="D17" s="40"/>
      <c r="E17" s="12">
        <v>20462136</v>
      </c>
      <c r="F17" s="13">
        <f t="shared" si="0"/>
        <v>6.437579519285517</v>
      </c>
      <c r="G17" s="14">
        <v>21173783</v>
      </c>
      <c r="H17" s="13">
        <f t="shared" si="1"/>
        <v>6.535427916543922</v>
      </c>
      <c r="I17" s="57">
        <f t="shared" si="2"/>
        <v>-711647</v>
      </c>
      <c r="J17" s="55">
        <f t="shared" si="3"/>
        <v>-3.360981833052701</v>
      </c>
      <c r="K17" s="8"/>
    </row>
    <row r="18" spans="2:11" s="7" customFormat="1" ht="23.25" customHeight="1" thickTop="1">
      <c r="B18" s="51" t="s">
        <v>34</v>
      </c>
      <c r="C18" s="31" t="s">
        <v>5</v>
      </c>
      <c r="D18" s="32"/>
      <c r="E18" s="9">
        <f>SUM(E19:E23)</f>
        <v>317121645</v>
      </c>
      <c r="F18" s="10">
        <f t="shared" si="0"/>
        <v>99.76943790101545</v>
      </c>
      <c r="G18" s="11">
        <f>SUM(G19:G23)</f>
        <v>323266564</v>
      </c>
      <c r="H18" s="10">
        <f t="shared" si="1"/>
        <v>99.77835924977754</v>
      </c>
      <c r="I18" s="56">
        <f t="shared" si="2"/>
        <v>-6144919</v>
      </c>
      <c r="J18" s="54">
        <f t="shared" si="3"/>
        <v>-1.9008829505794522</v>
      </c>
      <c r="K18" s="8"/>
    </row>
    <row r="19" spans="2:11" s="7" customFormat="1" ht="23.25" customHeight="1">
      <c r="B19" s="33"/>
      <c r="C19" s="34"/>
      <c r="D19" s="35" t="s">
        <v>16</v>
      </c>
      <c r="E19" s="12">
        <v>53117607</v>
      </c>
      <c r="F19" s="13">
        <f t="shared" si="0"/>
        <v>16.71129636400897</v>
      </c>
      <c r="G19" s="14">
        <v>52725304</v>
      </c>
      <c r="H19" s="13">
        <f t="shared" si="1"/>
        <v>16.274013182711133</v>
      </c>
      <c r="I19" s="57">
        <f t="shared" si="2"/>
        <v>392303</v>
      </c>
      <c r="J19" s="55">
        <f t="shared" si="3"/>
        <v>0.744050712348665</v>
      </c>
      <c r="K19" s="8"/>
    </row>
    <row r="20" spans="2:11" s="7" customFormat="1" ht="23.25" customHeight="1">
      <c r="B20" s="33"/>
      <c r="C20" s="34"/>
      <c r="D20" s="35" t="s">
        <v>17</v>
      </c>
      <c r="E20" s="12">
        <v>141298017</v>
      </c>
      <c r="F20" s="13">
        <f t="shared" si="0"/>
        <v>44.45367875352099</v>
      </c>
      <c r="G20" s="14">
        <v>142525923</v>
      </c>
      <c r="H20" s="13">
        <f t="shared" si="1"/>
        <v>43.991567118893656</v>
      </c>
      <c r="I20" s="57">
        <f t="shared" si="2"/>
        <v>-1227906</v>
      </c>
      <c r="J20" s="55">
        <f t="shared" si="3"/>
        <v>-0.8615316948342056</v>
      </c>
      <c r="K20" s="8"/>
    </row>
    <row r="21" spans="2:11" s="7" customFormat="1" ht="23.25" customHeight="1">
      <c r="B21" s="33"/>
      <c r="C21" s="34"/>
      <c r="D21" s="35" t="s">
        <v>18</v>
      </c>
      <c r="E21" s="12">
        <v>111212840</v>
      </c>
      <c r="F21" s="13">
        <f t="shared" si="0"/>
        <v>34.9886004601659</v>
      </c>
      <c r="G21" s="14">
        <v>109572268</v>
      </c>
      <c r="H21" s="13">
        <f t="shared" si="1"/>
        <v>33.82020393645445</v>
      </c>
      <c r="I21" s="57">
        <f t="shared" si="2"/>
        <v>1640572</v>
      </c>
      <c r="J21" s="55">
        <f t="shared" si="3"/>
        <v>1.4972511110201703</v>
      </c>
      <c r="K21" s="8"/>
    </row>
    <row r="22" spans="2:11" s="7" customFormat="1" ht="23.25" customHeight="1">
      <c r="B22" s="33"/>
      <c r="C22" s="34"/>
      <c r="D22" s="41" t="s">
        <v>6</v>
      </c>
      <c r="E22" s="12">
        <v>11469932</v>
      </c>
      <c r="F22" s="13">
        <f t="shared" si="0"/>
        <v>3.6085479702997567</v>
      </c>
      <c r="G22" s="14">
        <v>18406396</v>
      </c>
      <c r="H22" s="13">
        <f t="shared" si="1"/>
        <v>5.681255648145746</v>
      </c>
      <c r="I22" s="57">
        <f t="shared" si="2"/>
        <v>-6936464</v>
      </c>
      <c r="J22" s="55">
        <f t="shared" si="3"/>
        <v>-37.685074253536655</v>
      </c>
      <c r="K22" s="8"/>
    </row>
    <row r="23" spans="2:11" s="7" customFormat="1" ht="23.25" customHeight="1">
      <c r="B23" s="33"/>
      <c r="C23" s="34"/>
      <c r="D23" s="42" t="s">
        <v>11</v>
      </c>
      <c r="E23" s="12">
        <v>23249</v>
      </c>
      <c r="F23" s="13">
        <f t="shared" si="0"/>
        <v>0.007314353019834733</v>
      </c>
      <c r="G23" s="14">
        <v>36673</v>
      </c>
      <c r="H23" s="13">
        <f t="shared" si="1"/>
        <v>0.01131936357255646</v>
      </c>
      <c r="I23" s="57">
        <f t="shared" si="2"/>
        <v>-13424</v>
      </c>
      <c r="J23" s="55">
        <f t="shared" si="3"/>
        <v>-36.604586480517</v>
      </c>
      <c r="K23" s="8"/>
    </row>
    <row r="24" spans="2:11" s="7" customFormat="1" ht="23.25" customHeight="1">
      <c r="B24" s="33"/>
      <c r="C24" s="43" t="s">
        <v>12</v>
      </c>
      <c r="D24" s="44"/>
      <c r="E24" s="17">
        <f>E25+E26</f>
        <v>732852</v>
      </c>
      <c r="F24" s="13">
        <f>E24/$E$5*100</f>
        <v>0.23056209898455518</v>
      </c>
      <c r="G24" s="15">
        <f>G25+G26</f>
        <v>718082</v>
      </c>
      <c r="H24" s="13">
        <f>G24/$G$5*100</f>
        <v>0.22164075022246577</v>
      </c>
      <c r="I24" s="57">
        <f>E24-G24</f>
        <v>14770</v>
      </c>
      <c r="J24" s="55">
        <f>(+E24/G24-1)*100</f>
        <v>2.056868157118541</v>
      </c>
      <c r="K24" s="16"/>
    </row>
    <row r="25" spans="2:11" s="7" customFormat="1" ht="23.25" customHeight="1">
      <c r="B25" s="33"/>
      <c r="C25" s="34"/>
      <c r="D25" s="45" t="s">
        <v>9</v>
      </c>
      <c r="E25" s="12">
        <v>287996</v>
      </c>
      <c r="F25" s="13">
        <f>E25/$E$5*100</f>
        <v>0.09060623735645937</v>
      </c>
      <c r="G25" s="14">
        <v>258111</v>
      </c>
      <c r="H25" s="13">
        <f>G25/$G$5*100</f>
        <v>0.07966766425097811</v>
      </c>
      <c r="I25" s="57">
        <f>E25-G25</f>
        <v>29885</v>
      </c>
      <c r="J25" s="55">
        <f>(+E25/G25-1)*100</f>
        <v>11.578351949355126</v>
      </c>
      <c r="K25" s="8"/>
    </row>
    <row r="26" spans="2:11" s="7" customFormat="1" ht="23.25" customHeight="1" thickBot="1">
      <c r="B26" s="38"/>
      <c r="C26" s="34"/>
      <c r="D26" s="41" t="s">
        <v>7</v>
      </c>
      <c r="E26" s="12">
        <v>444856</v>
      </c>
      <c r="F26" s="13">
        <f>E26/$E$5*100</f>
        <v>0.13995586162809584</v>
      </c>
      <c r="G26" s="14">
        <v>459971</v>
      </c>
      <c r="H26" s="13">
        <f>G26/$G$5*100</f>
        <v>0.14197308597148767</v>
      </c>
      <c r="I26" s="57">
        <f>E26-G26</f>
        <v>-15115</v>
      </c>
      <c r="J26" s="55">
        <f>(+E26/G26-1)*100</f>
        <v>-3.2860767309243366</v>
      </c>
      <c r="K26" s="8"/>
    </row>
    <row r="27" spans="2:11" s="7" customFormat="1" ht="23.25" customHeight="1" thickTop="1">
      <c r="B27" s="46" t="s">
        <v>31</v>
      </c>
      <c r="C27" s="47" t="s">
        <v>13</v>
      </c>
      <c r="D27" s="48"/>
      <c r="E27" s="18">
        <v>249357833</v>
      </c>
      <c r="F27" s="10">
        <f>E27/$E$5*100</f>
        <v>78.45030834973525</v>
      </c>
      <c r="G27" s="19">
        <v>246193673</v>
      </c>
      <c r="H27" s="10">
        <f>G27/$G$5*100</f>
        <v>75.98930259182714</v>
      </c>
      <c r="I27" s="56">
        <f>E27-G27</f>
        <v>3164160</v>
      </c>
      <c r="J27" s="54">
        <f>(+E27/G27-1)*100</f>
        <v>1.2852320538716766</v>
      </c>
      <c r="K27" s="8"/>
    </row>
    <row r="28" spans="2:11" s="7" customFormat="1" ht="23.25" customHeight="1">
      <c r="B28" s="49"/>
      <c r="C28" s="36" t="s">
        <v>14</v>
      </c>
      <c r="D28" s="37"/>
      <c r="E28" s="12">
        <v>33401817</v>
      </c>
      <c r="F28" s="13">
        <f>E28/$E$5*100</f>
        <v>10.508524282417184</v>
      </c>
      <c r="G28" s="14">
        <v>41426534</v>
      </c>
      <c r="H28" s="13">
        <f>G28/$G$5*100</f>
        <v>12.786573225448466</v>
      </c>
      <c r="I28" s="57">
        <f>E28-G28</f>
        <v>-8024717</v>
      </c>
      <c r="J28" s="55">
        <f>(+E28/G28-1)*100</f>
        <v>-19.370959202138415</v>
      </c>
      <c r="K28" s="8"/>
    </row>
    <row r="29" spans="2:11" s="7" customFormat="1" ht="23.25" customHeight="1" thickBot="1">
      <c r="B29" s="50"/>
      <c r="C29" s="39" t="s">
        <v>15</v>
      </c>
      <c r="D29" s="40"/>
      <c r="E29" s="12">
        <v>35094847</v>
      </c>
      <c r="F29" s="13">
        <f>E29/$E$5*100</f>
        <v>11.04116736784756</v>
      </c>
      <c r="G29" s="14">
        <v>36364439</v>
      </c>
      <c r="H29" s="13">
        <f>G29/$G$5*100</f>
        <v>11.224124182724388</v>
      </c>
      <c r="I29" s="57">
        <f>E29-G29</f>
        <v>-1269592</v>
      </c>
      <c r="J29" s="55">
        <f>(+E29/G29-1)*100</f>
        <v>-3.4913009382600446</v>
      </c>
      <c r="K29" s="8"/>
    </row>
    <row r="30" spans="1:10" ht="12.75" thickTop="1">
      <c r="A30" s="1"/>
      <c r="B30" s="5"/>
      <c r="C30" s="5"/>
      <c r="D30" s="5"/>
      <c r="E30" s="5"/>
      <c r="F30" s="5"/>
      <c r="G30" s="5"/>
      <c r="H30" s="5"/>
      <c r="I30" s="5"/>
      <c r="J30" s="5"/>
    </row>
    <row r="31" spans="1:11" ht="12">
      <c r="A31" s="1"/>
      <c r="B31" s="6" t="s">
        <v>10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1"/>
      <c r="B32" s="6"/>
      <c r="C32" s="1"/>
      <c r="D32" s="1"/>
      <c r="E32" s="1"/>
      <c r="F32" s="1"/>
      <c r="G32" s="1"/>
      <c r="H32" s="1"/>
      <c r="I32" s="1"/>
      <c r="J32" s="1"/>
      <c r="K32" s="1"/>
    </row>
  </sheetData>
  <mergeCells count="13">
    <mergeCell ref="I3:J3"/>
    <mergeCell ref="B27:B29"/>
    <mergeCell ref="B18:B26"/>
    <mergeCell ref="B6:B17"/>
    <mergeCell ref="B5:D5"/>
    <mergeCell ref="C16:D16"/>
    <mergeCell ref="C17:D17"/>
    <mergeCell ref="E3:F3"/>
    <mergeCell ref="G3:H3"/>
    <mergeCell ref="C24:D24"/>
    <mergeCell ref="C27:D27"/>
    <mergeCell ref="C28:D28"/>
    <mergeCell ref="C29:D29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2004-03-18T08:02:30Z</cp:lastPrinted>
  <dcterms:created xsi:type="dcterms:W3CDTF">2004-03-18T06:09:50Z</dcterms:created>
  <dcterms:modified xsi:type="dcterms:W3CDTF">2004-03-18T08:07:40Z</dcterms:modified>
  <cp:category/>
  <cp:version/>
  <cp:contentType/>
  <cp:contentStatus/>
</cp:coreProperties>
</file>