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firstSheet="1" activeTab="1"/>
  </bookViews>
  <sheets>
    <sheet name="A" sheetId="1" r:id="rId1"/>
    <sheet name="地方教育調査H7" sheetId="2" r:id="rId2"/>
  </sheets>
  <definedNames>
    <definedName name="_xlnm.Print_Area" localSheetId="0">'A'!$A$1:$L$41</definedName>
    <definedName name="_xlnm.Print_Area" localSheetId="1">'地方教育調査H7'!$A$1:$L$41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<sst xmlns="http://schemas.openxmlformats.org/spreadsheetml/2006/main" count="113" uniqueCount="62">
  <si>
    <t>Ⅱ　地方教育費調査の概要</t>
  </si>
  <si>
    <t xml:space="preserve">   １　教育費総額</t>
  </si>
  <si>
    <t xml:space="preserve">    （１）　総　額</t>
  </si>
  <si>
    <t>　         教育費総額を教育分野別、財源別、支出項目別にみると、第１表、第１図、第２図、第３図のとおりである。</t>
  </si>
  <si>
    <t>　　第１表　教育費総額の教育分野別、財源別、支出項目別実績と構成比</t>
  </si>
  <si>
    <t xml:space="preserve">    対  前  年  度  増  減</t>
  </si>
  <si>
    <t xml:space="preserve">  金   額</t>
  </si>
  <si>
    <t>構成比</t>
  </si>
  <si>
    <t>金  額</t>
  </si>
  <si>
    <t>増減額</t>
  </si>
  <si>
    <t>増減率</t>
  </si>
  <si>
    <t xml:space="preserve">    地  方  教  育  費  総  額</t>
  </si>
  <si>
    <t xml:space="preserve">  学 校 教 育 費</t>
  </si>
  <si>
    <t xml:space="preserve">   幼  稚  園</t>
  </si>
  <si>
    <t>　　分</t>
  </si>
  <si>
    <t xml:space="preserve">   小  学  校</t>
  </si>
  <si>
    <t xml:space="preserve">   中  学  校</t>
  </si>
  <si>
    <t>　　野</t>
  </si>
  <si>
    <t xml:space="preserve"> 盲聾養護学校</t>
  </si>
  <si>
    <t xml:space="preserve"> 高校（全日制）</t>
  </si>
  <si>
    <t>　　別</t>
  </si>
  <si>
    <t xml:space="preserve"> 高校（定時制）</t>
  </si>
  <si>
    <t xml:space="preserve"> 高校（通信制）</t>
  </si>
  <si>
    <t xml:space="preserve"> 専  修  学  校</t>
  </si>
  <si>
    <t xml:space="preserve"> 各  種  学  校</t>
  </si>
  <si>
    <t xml:space="preserve">  社 会 教 育 費</t>
  </si>
  <si>
    <t xml:space="preserve">  教 育 行 政 費</t>
  </si>
  <si>
    <t xml:space="preserve">  公  費  合  計</t>
  </si>
  <si>
    <t xml:space="preserve"> 国 庫 補 助 金</t>
  </si>
  <si>
    <t>　　財</t>
  </si>
  <si>
    <t xml:space="preserve"> 県 支 出 金</t>
  </si>
  <si>
    <t xml:space="preserve"> 市町村支出金</t>
  </si>
  <si>
    <t>　　源</t>
  </si>
  <si>
    <t xml:space="preserve"> 地   方   債</t>
  </si>
  <si>
    <t>公費に組み入れ</t>
  </si>
  <si>
    <t xml:space="preserve">    られた寄付金</t>
  </si>
  <si>
    <t xml:space="preserve">  公費に組み入れ</t>
  </si>
  <si>
    <t xml:space="preserve">   られない寄付金</t>
  </si>
  <si>
    <t xml:space="preserve"> Ｐ Ｔ Ａ 寄 付 金</t>
  </si>
  <si>
    <t>その他の寄付金</t>
  </si>
  <si>
    <t>　支</t>
  </si>
  <si>
    <t>項</t>
  </si>
  <si>
    <t>　   消 費 的 支 出</t>
  </si>
  <si>
    <t>　出</t>
  </si>
  <si>
    <t>目</t>
  </si>
  <si>
    <t xml:space="preserve">     資 本 的 支 出</t>
  </si>
  <si>
    <t>別</t>
  </si>
  <si>
    <t xml:space="preserve">     債 務 償 還 費</t>
  </si>
  <si>
    <t>チェック</t>
  </si>
  <si>
    <t>　　　　　平成６年度における県及び市町村（組合）の教育費の総額は約３，１８０億円であり、前年度に比べ約４７億円</t>
  </si>
  <si>
    <t>　　 　　（１．５％）の減少である。教育分野別にみると、学校教育費は約２，２７６億円で、教育費総額の７２．６％を占めて　</t>
  </si>
  <si>
    <t>　　　　いる。また、前年度に比べ、社会教育費は８．４％の増加、教育行政費は１６．３％の減少となっている。　</t>
  </si>
  <si>
    <t xml:space="preserve">       平  成 ６ 年  度</t>
  </si>
  <si>
    <t xml:space="preserve">       平  成 ５  年  度</t>
  </si>
  <si>
    <t xml:space="preserve">       （単位：千円）</t>
  </si>
  <si>
    <t>　　　　いる。また、前年度に比べ、社会教育費は１１．６％の増加、教育行政費は１８．９％の増加となっている。　</t>
  </si>
  <si>
    <t xml:space="preserve">       （単位：千円・％）</t>
  </si>
  <si>
    <t xml:space="preserve">       平  成 ７年  度</t>
  </si>
  <si>
    <t xml:space="preserve">       平  成 ６  年  度</t>
  </si>
  <si>
    <t xml:space="preserve">    （１）教　育　費　総　額</t>
  </si>
  <si>
    <t>　　　　　平成７年度における県及び市町村（組合）の教育費の総額は約３，３１７億円であり、前年度に比べ、約１７９億円</t>
  </si>
  <si>
    <t>　　 　　（５．７％）の増加である。教育分野別にみると、学校教育費は約２，３４２億円であり、教育費総額の７０．６％を占めて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</si>
</sst>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Alignment="1">
      <alignment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3" fontId="0" fillId="0" borderId="1" xfId="0" applyNumberFormat="1" applyAlignment="1">
      <alignment/>
    </xf>
    <xf numFmtId="176" fontId="0" fillId="0" borderId="3" xfId="0" applyNumberFormat="1" applyAlignment="1">
      <alignment/>
    </xf>
    <xf numFmtId="3" fontId="0" fillId="0" borderId="3" xfId="0" applyNumberFormat="1" applyAlignment="1">
      <alignment/>
    </xf>
    <xf numFmtId="0" fontId="0" fillId="0" borderId="7" xfId="0" applyAlignment="1">
      <alignment/>
    </xf>
    <xf numFmtId="0" fontId="0" fillId="0" borderId="6" xfId="0" applyNumberFormat="1" applyFont="1" applyAlignment="1">
      <alignment/>
    </xf>
    <xf numFmtId="3" fontId="0" fillId="0" borderId="5" xfId="0" applyNumberFormat="1" applyAlignment="1">
      <alignment/>
    </xf>
    <xf numFmtId="176" fontId="0" fillId="0" borderId="6" xfId="0" applyNumberFormat="1" applyAlignment="1">
      <alignment/>
    </xf>
    <xf numFmtId="3" fontId="0" fillId="0" borderId="6" xfId="0" applyNumberFormat="1" applyAlignment="1">
      <alignment/>
    </xf>
    <xf numFmtId="0" fontId="0" fillId="0" borderId="4" xfId="0" applyNumberFormat="1" applyFont="1" applyAlignment="1">
      <alignment/>
    </xf>
    <xf numFmtId="0" fontId="0" fillId="0" borderId="8" xfId="0" applyAlignment="1">
      <alignment/>
    </xf>
    <xf numFmtId="0" fontId="0" fillId="0" borderId="6" xfId="0" applyNumberFormat="1" applyAlignment="1">
      <alignment/>
    </xf>
    <xf numFmtId="0" fontId="0" fillId="0" borderId="7" xfId="0" applyNumberFormat="1" applyFont="1" applyAlignment="1">
      <alignment/>
    </xf>
    <xf numFmtId="3" fontId="0" fillId="0" borderId="4" xfId="0" applyNumberFormat="1" applyAlignment="1">
      <alignment/>
    </xf>
    <xf numFmtId="176" fontId="0" fillId="0" borderId="7" xfId="0" applyNumberFormat="1" applyAlignment="1">
      <alignment/>
    </xf>
    <xf numFmtId="3" fontId="0" fillId="0" borderId="7" xfId="0" applyNumberFormat="1" applyAlignment="1">
      <alignment/>
    </xf>
    <xf numFmtId="0" fontId="0" fillId="0" borderId="4" xfId="0" applyNumberFormat="1" applyAlignment="1">
      <alignment/>
    </xf>
    <xf numFmtId="0" fontId="0" fillId="0" borderId="2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3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OutlineSymbols="0" zoomScale="87" zoomScaleNormal="87" workbookViewId="0" topLeftCell="A10">
      <selection activeCell="H41" sqref="H41"/>
    </sheetView>
  </sheetViews>
  <sheetFormatPr defaultColWidth="9.00390625" defaultRowHeight="14.25"/>
  <cols>
    <col min="1" max="2" width="4.75390625" style="0" customWidth="1"/>
    <col min="3" max="3" width="3.75390625" style="0" customWidth="1"/>
    <col min="4" max="4" width="4.75390625" style="0" customWidth="1"/>
    <col min="5" max="6" width="12.75390625" style="0" customWidth="1"/>
    <col min="7" max="7" width="8.75390625" style="0" customWidth="1"/>
    <col min="8" max="8" width="12.75390625" style="0" customWidth="1"/>
    <col min="9" max="9" width="8.75390625" style="0" customWidth="1"/>
    <col min="10" max="10" width="12.75390625" style="0" customWidth="1"/>
    <col min="11" max="11" width="8.75390625" style="0" customWidth="1"/>
    <col min="12" max="12" width="4.75390625" style="0" customWidth="1"/>
    <col min="13" max="16384" width="10.75390625" style="0" customWidth="1"/>
  </cols>
  <sheetData>
    <row r="1" spans="1:12" ht="28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4.25">
      <c r="A2" s="1"/>
    </row>
    <row r="3" spans="1:2" ht="21.75" customHeight="1">
      <c r="A3" s="1"/>
      <c r="B3" s="3" t="s">
        <v>1</v>
      </c>
    </row>
    <row r="4" spans="1:2" ht="21" customHeight="1">
      <c r="A4" s="1"/>
      <c r="B4" s="4" t="s">
        <v>2</v>
      </c>
    </row>
    <row r="5" spans="1:2" ht="21" customHeight="1">
      <c r="A5" s="1"/>
      <c r="B5" s="4" t="s">
        <v>3</v>
      </c>
    </row>
    <row r="6" spans="1:2" ht="21" customHeight="1">
      <c r="A6" s="1"/>
      <c r="B6" s="30" t="s">
        <v>49</v>
      </c>
    </row>
    <row r="7" spans="1:2" ht="21" customHeight="1">
      <c r="A7" s="1"/>
      <c r="B7" s="30" t="s">
        <v>50</v>
      </c>
    </row>
    <row r="8" spans="1:2" ht="21" customHeight="1">
      <c r="A8" s="1"/>
      <c r="B8" s="30" t="s">
        <v>51</v>
      </c>
    </row>
    <row r="9" spans="1:2" ht="21" customHeight="1">
      <c r="A9" s="1"/>
      <c r="B9" s="4"/>
    </row>
    <row r="10" spans="1:2" ht="21" customHeight="1">
      <c r="A10" s="1"/>
      <c r="B10" s="5" t="s">
        <v>4</v>
      </c>
    </row>
    <row r="11" spans="1:10" ht="21" customHeight="1">
      <c r="A11" s="1"/>
      <c r="J11" s="30" t="s">
        <v>54</v>
      </c>
    </row>
    <row r="12" spans="1:12" ht="21" customHeight="1">
      <c r="A12" s="1"/>
      <c r="B12" s="6"/>
      <c r="C12" s="7"/>
      <c r="D12" s="7"/>
      <c r="E12" s="7"/>
      <c r="F12" s="31" t="s">
        <v>52</v>
      </c>
      <c r="G12" s="7"/>
      <c r="H12" s="32" t="s">
        <v>53</v>
      </c>
      <c r="I12" s="7"/>
      <c r="J12" s="9" t="s">
        <v>5</v>
      </c>
      <c r="K12" s="7"/>
      <c r="L12" s="10"/>
    </row>
    <row r="13" spans="1:12" ht="21" customHeight="1">
      <c r="A13" s="1"/>
      <c r="B13" s="10"/>
      <c r="F13" s="11" t="s">
        <v>6</v>
      </c>
      <c r="G13" s="12" t="s">
        <v>7</v>
      </c>
      <c r="H13" s="12" t="s">
        <v>8</v>
      </c>
      <c r="I13" s="12" t="s">
        <v>7</v>
      </c>
      <c r="J13" s="12" t="s">
        <v>9</v>
      </c>
      <c r="K13" s="12" t="s">
        <v>10</v>
      </c>
      <c r="L13" s="10"/>
    </row>
    <row r="14" spans="1:12" ht="21" customHeight="1">
      <c r="A14" s="1"/>
      <c r="B14" s="8" t="s">
        <v>11</v>
      </c>
      <c r="C14" s="7"/>
      <c r="D14" s="7"/>
      <c r="E14" s="7"/>
      <c r="F14" s="13">
        <f>F15+F25+F26</f>
        <v>313764653</v>
      </c>
      <c r="G14" s="14">
        <f aca="true" t="shared" si="0" ref="G14:G32">F14/$F$14*100</f>
        <v>100</v>
      </c>
      <c r="H14" s="15">
        <f>H15+H25+H26</f>
        <v>318451364</v>
      </c>
      <c r="I14" s="14">
        <f aca="true" t="shared" si="1" ref="I14:I32">H14/$H$14*100</f>
        <v>100</v>
      </c>
      <c r="J14" s="15">
        <f aca="true" t="shared" si="2" ref="J14:J32">F14-H14</f>
        <v>-4686711</v>
      </c>
      <c r="K14" s="14">
        <f aca="true" t="shared" si="3" ref="K14:K32">(+F14/H14-1)*100</f>
        <v>-1.4717195558942575</v>
      </c>
      <c r="L14" s="10"/>
    </row>
    <row r="15" spans="1:12" ht="21" customHeight="1">
      <c r="A15" s="1"/>
      <c r="B15" s="6"/>
      <c r="C15" s="7"/>
      <c r="D15" s="9" t="s">
        <v>12</v>
      </c>
      <c r="E15" s="7"/>
      <c r="F15" s="13">
        <v>227647738</v>
      </c>
      <c r="G15" s="14">
        <f t="shared" si="0"/>
        <v>72.5536595098875</v>
      </c>
      <c r="H15" s="15">
        <v>233977199</v>
      </c>
      <c r="I15" s="14">
        <f t="shared" si="1"/>
        <v>73.47344852320997</v>
      </c>
      <c r="J15" s="15">
        <f t="shared" si="2"/>
        <v>-6329461</v>
      </c>
      <c r="K15" s="14">
        <f t="shared" si="3"/>
        <v>-2.705161454642424</v>
      </c>
      <c r="L15" s="10"/>
    </row>
    <row r="16" spans="1:12" ht="21" customHeight="1">
      <c r="A16" s="1"/>
      <c r="B16" s="10"/>
      <c r="D16" s="16"/>
      <c r="E16" s="17" t="s">
        <v>13</v>
      </c>
      <c r="F16" s="18">
        <v>6122404</v>
      </c>
      <c r="G16" s="19">
        <f t="shared" si="0"/>
        <v>1.9512726948245505</v>
      </c>
      <c r="H16" s="20">
        <v>5886341</v>
      </c>
      <c r="I16" s="19">
        <f t="shared" si="1"/>
        <v>1.8484270018702134</v>
      </c>
      <c r="J16" s="20">
        <f t="shared" si="2"/>
        <v>236063</v>
      </c>
      <c r="K16" s="19">
        <f t="shared" si="3"/>
        <v>4.01035210158569</v>
      </c>
      <c r="L16" s="10"/>
    </row>
    <row r="17" spans="1:12" ht="21" customHeight="1">
      <c r="A17" s="1"/>
      <c r="B17" s="21" t="s">
        <v>14</v>
      </c>
      <c r="D17" s="16"/>
      <c r="E17" s="17" t="s">
        <v>15</v>
      </c>
      <c r="F17" s="18">
        <v>91514656</v>
      </c>
      <c r="G17" s="19">
        <f t="shared" si="0"/>
        <v>29.166655684443842</v>
      </c>
      <c r="H17" s="20">
        <v>94126801</v>
      </c>
      <c r="I17" s="19">
        <f t="shared" si="1"/>
        <v>29.55766928352676</v>
      </c>
      <c r="J17" s="20">
        <f t="shared" si="2"/>
        <v>-2612145</v>
      </c>
      <c r="K17" s="19">
        <f t="shared" si="3"/>
        <v>-2.775134151217995</v>
      </c>
      <c r="L17" s="10"/>
    </row>
    <row r="18" spans="1:12" ht="21" customHeight="1">
      <c r="A18" s="1"/>
      <c r="B18" s="10"/>
      <c r="D18" s="16"/>
      <c r="E18" s="17" t="s">
        <v>16</v>
      </c>
      <c r="F18" s="18">
        <v>62555631</v>
      </c>
      <c r="G18" s="19">
        <f t="shared" si="0"/>
        <v>19.937118602075294</v>
      </c>
      <c r="H18" s="20">
        <v>64292919</v>
      </c>
      <c r="I18" s="19">
        <f t="shared" si="1"/>
        <v>20.189242775546724</v>
      </c>
      <c r="J18" s="20">
        <f t="shared" si="2"/>
        <v>-1737288</v>
      </c>
      <c r="K18" s="19">
        <f t="shared" si="3"/>
        <v>-2.7021451615845904</v>
      </c>
      <c r="L18" s="10"/>
    </row>
    <row r="19" spans="1:12" ht="21" customHeight="1">
      <c r="A19" s="1"/>
      <c r="B19" s="21" t="s">
        <v>17</v>
      </c>
      <c r="D19" s="16"/>
      <c r="E19" s="17" t="s">
        <v>18</v>
      </c>
      <c r="F19" s="18">
        <v>10507607</v>
      </c>
      <c r="G19" s="19">
        <f t="shared" si="0"/>
        <v>3.3488816855351775</v>
      </c>
      <c r="H19" s="20">
        <v>11902991</v>
      </c>
      <c r="I19" s="19">
        <f t="shared" si="1"/>
        <v>3.7377735960961376</v>
      </c>
      <c r="J19" s="20">
        <f t="shared" si="2"/>
        <v>-1395384</v>
      </c>
      <c r="K19" s="19">
        <f t="shared" si="3"/>
        <v>-11.722969462045295</v>
      </c>
      <c r="L19" s="10"/>
    </row>
    <row r="20" spans="1:12" ht="21" customHeight="1">
      <c r="A20" s="1"/>
      <c r="B20" s="10"/>
      <c r="D20" s="16"/>
      <c r="E20" s="17" t="s">
        <v>19</v>
      </c>
      <c r="F20" s="18">
        <v>53322932</v>
      </c>
      <c r="G20" s="19">
        <f t="shared" si="0"/>
        <v>16.99456311925614</v>
      </c>
      <c r="H20" s="20">
        <v>54221304</v>
      </c>
      <c r="I20" s="19">
        <f t="shared" si="1"/>
        <v>17.02655731127595</v>
      </c>
      <c r="J20" s="20">
        <f t="shared" si="2"/>
        <v>-898372</v>
      </c>
      <c r="K20" s="19">
        <f t="shared" si="3"/>
        <v>-1.6568616645590062</v>
      </c>
      <c r="L20" s="10"/>
    </row>
    <row r="21" spans="1:12" ht="21" customHeight="1">
      <c r="A21" s="1"/>
      <c r="B21" s="21" t="s">
        <v>20</v>
      </c>
      <c r="D21" s="16"/>
      <c r="E21" s="17" t="s">
        <v>21</v>
      </c>
      <c r="F21" s="18">
        <v>2844152</v>
      </c>
      <c r="G21" s="19">
        <f t="shared" si="0"/>
        <v>0.9064602952583063</v>
      </c>
      <c r="H21" s="20">
        <v>2739893</v>
      </c>
      <c r="I21" s="19">
        <f t="shared" si="1"/>
        <v>0.8603803625096107</v>
      </c>
      <c r="J21" s="20">
        <f t="shared" si="2"/>
        <v>104259</v>
      </c>
      <c r="K21" s="19">
        <f t="shared" si="3"/>
        <v>3.805221590770147</v>
      </c>
      <c r="L21" s="10"/>
    </row>
    <row r="22" spans="1:12" ht="21" customHeight="1">
      <c r="A22" s="1"/>
      <c r="B22" s="10"/>
      <c r="D22" s="16"/>
      <c r="E22" s="17" t="s">
        <v>22</v>
      </c>
      <c r="F22" s="18">
        <v>334953</v>
      </c>
      <c r="G22" s="19">
        <f t="shared" si="0"/>
        <v>0.10675294262671454</v>
      </c>
      <c r="H22" s="20">
        <v>318053</v>
      </c>
      <c r="I22" s="19">
        <f t="shared" si="1"/>
        <v>0.09987490585846573</v>
      </c>
      <c r="J22" s="20">
        <f t="shared" si="2"/>
        <v>16900</v>
      </c>
      <c r="K22" s="19">
        <f t="shared" si="3"/>
        <v>5.3135798121696665</v>
      </c>
      <c r="L22" s="10"/>
    </row>
    <row r="23" spans="1:12" ht="21" customHeight="1">
      <c r="A23" s="1"/>
      <c r="B23" s="10"/>
      <c r="D23" s="16"/>
      <c r="E23" s="17" t="s">
        <v>23</v>
      </c>
      <c r="F23" s="18">
        <v>75960</v>
      </c>
      <c r="G23" s="19">
        <f t="shared" si="0"/>
        <v>0.02420922792727707</v>
      </c>
      <c r="H23" s="20">
        <v>67810</v>
      </c>
      <c r="I23" s="19">
        <f t="shared" si="1"/>
        <v>0.021293675476296594</v>
      </c>
      <c r="J23" s="20">
        <f t="shared" si="2"/>
        <v>8150</v>
      </c>
      <c r="K23" s="19">
        <f t="shared" si="3"/>
        <v>12.018876271936296</v>
      </c>
      <c r="L23" s="10"/>
    </row>
    <row r="24" spans="1:12" ht="21" customHeight="1">
      <c r="A24" s="1"/>
      <c r="B24" s="10"/>
      <c r="D24" s="16"/>
      <c r="E24" s="17" t="s">
        <v>24</v>
      </c>
      <c r="F24" s="18">
        <v>369443</v>
      </c>
      <c r="G24" s="19">
        <f t="shared" si="0"/>
        <v>0.11774525794019251</v>
      </c>
      <c r="H24" s="20">
        <v>421087</v>
      </c>
      <c r="I24" s="19">
        <f t="shared" si="1"/>
        <v>0.1322296110498054</v>
      </c>
      <c r="J24" s="20">
        <f t="shared" si="2"/>
        <v>-51644</v>
      </c>
      <c r="K24" s="19">
        <f t="shared" si="3"/>
        <v>-12.264448914357363</v>
      </c>
      <c r="L24" s="10"/>
    </row>
    <row r="25" spans="1:12" ht="21" customHeight="1">
      <c r="A25" s="1"/>
      <c r="B25" s="10"/>
      <c r="D25" s="17" t="s">
        <v>25</v>
      </c>
      <c r="E25" s="22"/>
      <c r="F25" s="18">
        <v>67682820</v>
      </c>
      <c r="G25" s="19">
        <f t="shared" si="0"/>
        <v>21.57120611033264</v>
      </c>
      <c r="H25" s="20">
        <v>62447755</v>
      </c>
      <c r="I25" s="19">
        <f t="shared" si="1"/>
        <v>19.609824940175166</v>
      </c>
      <c r="J25" s="20">
        <f t="shared" si="2"/>
        <v>5235065</v>
      </c>
      <c r="K25" s="19">
        <f t="shared" si="3"/>
        <v>8.38311161065759</v>
      </c>
      <c r="L25" s="10"/>
    </row>
    <row r="26" spans="1:12" ht="21" customHeight="1">
      <c r="A26" s="1"/>
      <c r="B26" s="10"/>
      <c r="D26" s="17" t="s">
        <v>26</v>
      </c>
      <c r="E26" s="22"/>
      <c r="F26" s="18">
        <v>18434095</v>
      </c>
      <c r="G26" s="19">
        <f t="shared" si="0"/>
        <v>5.875134379779866</v>
      </c>
      <c r="H26" s="20">
        <v>22026410</v>
      </c>
      <c r="I26" s="19">
        <f t="shared" si="1"/>
        <v>6.916726536614866</v>
      </c>
      <c r="J26" s="20">
        <f t="shared" si="2"/>
        <v>-3592315</v>
      </c>
      <c r="K26" s="19">
        <f t="shared" si="3"/>
        <v>-16.309126180798415</v>
      </c>
      <c r="L26" s="10"/>
    </row>
    <row r="27" spans="1:12" ht="21" customHeight="1">
      <c r="A27" s="1"/>
      <c r="B27" s="6"/>
      <c r="C27" s="7"/>
      <c r="D27" s="9" t="s">
        <v>27</v>
      </c>
      <c r="E27" s="7"/>
      <c r="F27" s="13">
        <f>SUM(F28:F32)</f>
        <v>312867487</v>
      </c>
      <c r="G27" s="14">
        <f t="shared" si="0"/>
        <v>99.71406403129801</v>
      </c>
      <c r="H27" s="15">
        <f>SUM(H28:H32)</f>
        <v>317515370</v>
      </c>
      <c r="I27" s="14">
        <f t="shared" si="1"/>
        <v>99.70607945017312</v>
      </c>
      <c r="J27" s="15">
        <f t="shared" si="2"/>
        <v>-4647883</v>
      </c>
      <c r="K27" s="14">
        <f t="shared" si="3"/>
        <v>-1.4638292943110143</v>
      </c>
      <c r="L27" s="10"/>
    </row>
    <row r="28" spans="1:12" ht="21" customHeight="1">
      <c r="A28" s="1"/>
      <c r="B28" s="10"/>
      <c r="D28" s="16"/>
      <c r="E28" s="17" t="s">
        <v>28</v>
      </c>
      <c r="F28" s="18">
        <v>49888798</v>
      </c>
      <c r="G28" s="19">
        <f t="shared" si="0"/>
        <v>15.900069533963727</v>
      </c>
      <c r="H28" s="20">
        <v>51460797</v>
      </c>
      <c r="I28" s="19">
        <f t="shared" si="1"/>
        <v>16.159703746786274</v>
      </c>
      <c r="J28" s="20">
        <f t="shared" si="2"/>
        <v>-1571999</v>
      </c>
      <c r="K28" s="19">
        <f t="shared" si="3"/>
        <v>-3.05475059004624</v>
      </c>
      <c r="L28" s="10"/>
    </row>
    <row r="29" spans="1:12" ht="21" customHeight="1">
      <c r="A29" s="1"/>
      <c r="B29" s="21" t="s">
        <v>29</v>
      </c>
      <c r="D29" s="16"/>
      <c r="E29" s="17" t="s">
        <v>30</v>
      </c>
      <c r="F29" s="18">
        <v>129363885</v>
      </c>
      <c r="G29" s="19">
        <f t="shared" si="0"/>
        <v>41.229591594563715</v>
      </c>
      <c r="H29" s="20">
        <v>132255222</v>
      </c>
      <c r="I29" s="19">
        <f t="shared" si="1"/>
        <v>41.53074439335735</v>
      </c>
      <c r="J29" s="20">
        <f t="shared" si="2"/>
        <v>-2891337</v>
      </c>
      <c r="K29" s="19">
        <f t="shared" si="3"/>
        <v>-2.186179839462221</v>
      </c>
      <c r="L29" s="10"/>
    </row>
    <row r="30" spans="1:12" ht="21" customHeight="1">
      <c r="A30" s="1"/>
      <c r="B30" s="10"/>
      <c r="D30" s="16"/>
      <c r="E30" s="17" t="s">
        <v>31</v>
      </c>
      <c r="F30" s="18">
        <v>103450714</v>
      </c>
      <c r="G30" s="19">
        <f t="shared" si="0"/>
        <v>32.97079929522845</v>
      </c>
      <c r="H30" s="20">
        <v>105628526</v>
      </c>
      <c r="I30" s="19">
        <f t="shared" si="1"/>
        <v>33.16943745293551</v>
      </c>
      <c r="J30" s="20">
        <f t="shared" si="2"/>
        <v>-2177812</v>
      </c>
      <c r="K30" s="19">
        <f t="shared" si="3"/>
        <v>-2.0617650198015647</v>
      </c>
      <c r="L30" s="10"/>
    </row>
    <row r="31" spans="1:12" ht="21" customHeight="1">
      <c r="A31" s="1"/>
      <c r="B31" s="21" t="s">
        <v>32</v>
      </c>
      <c r="D31" s="16"/>
      <c r="E31" s="17" t="s">
        <v>33</v>
      </c>
      <c r="F31" s="18">
        <v>30127369</v>
      </c>
      <c r="G31" s="19">
        <f t="shared" si="0"/>
        <v>9.601900249739094</v>
      </c>
      <c r="H31" s="20">
        <v>28056734</v>
      </c>
      <c r="I31" s="19">
        <f t="shared" si="1"/>
        <v>8.810367036141821</v>
      </c>
      <c r="J31" s="20">
        <f t="shared" si="2"/>
        <v>2070635</v>
      </c>
      <c r="K31" s="19">
        <f t="shared" si="3"/>
        <v>7.380171191700358</v>
      </c>
      <c r="L31" s="10"/>
    </row>
    <row r="32" spans="1:12" ht="21" customHeight="1">
      <c r="A32" s="1"/>
      <c r="B32" s="10"/>
      <c r="D32" s="16"/>
      <c r="E32" s="23" t="s">
        <v>34</v>
      </c>
      <c r="F32" s="18">
        <v>36721</v>
      </c>
      <c r="G32" s="19">
        <f t="shared" si="0"/>
        <v>0.011703357803021872</v>
      </c>
      <c r="H32" s="20">
        <v>114091</v>
      </c>
      <c r="I32" s="19">
        <f t="shared" si="1"/>
        <v>0.035826820952162726</v>
      </c>
      <c r="J32" s="20">
        <f t="shared" si="2"/>
        <v>-77370</v>
      </c>
      <c r="K32" s="19">
        <f t="shared" si="3"/>
        <v>-67.81428859419236</v>
      </c>
      <c r="L32" s="10"/>
    </row>
    <row r="33" spans="1:12" ht="21" customHeight="1">
      <c r="A33" s="1"/>
      <c r="B33" s="21" t="s">
        <v>20</v>
      </c>
      <c r="D33" s="16"/>
      <c r="E33" s="24" t="s">
        <v>35</v>
      </c>
      <c r="F33" s="25"/>
      <c r="G33" s="26"/>
      <c r="H33" s="27"/>
      <c r="I33" s="26"/>
      <c r="J33" s="27"/>
      <c r="K33" s="26"/>
      <c r="L33" s="10"/>
    </row>
    <row r="34" spans="1:12" ht="21" customHeight="1">
      <c r="A34" s="1"/>
      <c r="B34" s="10"/>
      <c r="D34" s="17" t="s">
        <v>36</v>
      </c>
      <c r="E34" s="22"/>
      <c r="F34" s="18">
        <f>F36+F37</f>
        <v>897166</v>
      </c>
      <c r="G34" s="19">
        <f>F34/$F$14*100</f>
        <v>0.285935968701994</v>
      </c>
      <c r="H34" s="20">
        <v>935994</v>
      </c>
      <c r="I34" s="19">
        <f>H34/$H$14*100</f>
        <v>0.2939205498268803</v>
      </c>
      <c r="J34" s="20">
        <f>F34-H34</f>
        <v>-38828</v>
      </c>
      <c r="K34" s="19">
        <f>(+F34/H34-1)*100</f>
        <v>-4.148317190067463</v>
      </c>
      <c r="L34" s="28"/>
    </row>
    <row r="35" spans="1:12" ht="21" customHeight="1">
      <c r="A35" s="1"/>
      <c r="B35" s="10"/>
      <c r="D35" s="24" t="s">
        <v>37</v>
      </c>
      <c r="F35" s="25"/>
      <c r="G35" s="26"/>
      <c r="H35" s="27"/>
      <c r="I35" s="26"/>
      <c r="J35" s="27"/>
      <c r="K35" s="26"/>
      <c r="L35" s="10"/>
    </row>
    <row r="36" spans="1:12" ht="21" customHeight="1">
      <c r="A36" s="1"/>
      <c r="B36" s="10"/>
      <c r="D36" s="16"/>
      <c r="E36" s="17" t="s">
        <v>38</v>
      </c>
      <c r="F36" s="18">
        <v>307906</v>
      </c>
      <c r="G36" s="19">
        <f>F36/$F$14*100</f>
        <v>0.0981327874430776</v>
      </c>
      <c r="H36" s="20">
        <v>339514</v>
      </c>
      <c r="I36" s="19">
        <f>H36/$H$14*100</f>
        <v>0.10661408251967795</v>
      </c>
      <c r="J36" s="20">
        <f>F36-H36</f>
        <v>-31608</v>
      </c>
      <c r="K36" s="19">
        <f>(+F36/H36-1)*100</f>
        <v>-9.309778094570476</v>
      </c>
      <c r="L36" s="10"/>
    </row>
    <row r="37" spans="1:12" ht="21" customHeight="1">
      <c r="A37" s="1"/>
      <c r="B37" s="10"/>
      <c r="D37" s="16"/>
      <c r="E37" s="23" t="s">
        <v>39</v>
      </c>
      <c r="F37" s="18">
        <v>589260</v>
      </c>
      <c r="G37" s="19">
        <f>F37/$F$14*100</f>
        <v>0.18780318125891637</v>
      </c>
      <c r="H37" s="20">
        <v>596480</v>
      </c>
      <c r="I37" s="19">
        <f>H37/$H$14*100</f>
        <v>0.18730646730720238</v>
      </c>
      <c r="J37" s="20">
        <f>F37-H37</f>
        <v>-7220</v>
      </c>
      <c r="K37" s="19">
        <f>(+F37/H37-1)*100</f>
        <v>-1.2104345493562207</v>
      </c>
      <c r="L37" s="10"/>
    </row>
    <row r="38" spans="1:12" ht="21" customHeight="1">
      <c r="A38" s="1"/>
      <c r="B38" s="8" t="s">
        <v>40</v>
      </c>
      <c r="C38" s="29" t="s">
        <v>41</v>
      </c>
      <c r="D38" s="9" t="s">
        <v>42</v>
      </c>
      <c r="E38" s="7"/>
      <c r="F38" s="13">
        <v>227516033</v>
      </c>
      <c r="G38" s="14">
        <f>F38/$F$14*100</f>
        <v>72.51168378102807</v>
      </c>
      <c r="H38" s="15">
        <v>225224554</v>
      </c>
      <c r="I38" s="14">
        <f>H38/$H$14*100</f>
        <v>70.72494561524316</v>
      </c>
      <c r="J38" s="15">
        <f>F38-H38</f>
        <v>2291479</v>
      </c>
      <c r="K38" s="14">
        <f>(+F38/H38-1)*100</f>
        <v>1.0174197081549208</v>
      </c>
      <c r="L38" s="10"/>
    </row>
    <row r="39" spans="1:12" ht="21" customHeight="1">
      <c r="A39" s="1"/>
      <c r="B39" s="21" t="s">
        <v>43</v>
      </c>
      <c r="C39" t="s">
        <v>44</v>
      </c>
      <c r="D39" s="17" t="s">
        <v>45</v>
      </c>
      <c r="E39" s="22"/>
      <c r="F39" s="18">
        <v>62035839</v>
      </c>
      <c r="G39" s="19">
        <f>F39/$F$14*100</f>
        <v>19.771455582028228</v>
      </c>
      <c r="H39" s="20">
        <v>70550810</v>
      </c>
      <c r="I39" s="19">
        <f>H39/$H$14*100</f>
        <v>22.15434379486596</v>
      </c>
      <c r="J39" s="20">
        <f>F39-H39</f>
        <v>-8514971</v>
      </c>
      <c r="K39" s="19">
        <f>(+F39/H39-1)*100</f>
        <v>-12.06927461215541</v>
      </c>
      <c r="L39" s="10"/>
    </row>
    <row r="40" spans="1:12" ht="21" customHeight="1">
      <c r="A40" s="1"/>
      <c r="B40" s="10"/>
      <c r="C40" t="s">
        <v>46</v>
      </c>
      <c r="D40" s="17" t="s">
        <v>47</v>
      </c>
      <c r="E40" s="22"/>
      <c r="F40" s="18">
        <v>24212781</v>
      </c>
      <c r="G40" s="19">
        <f>F40/$F$14*100</f>
        <v>7.716860636943704</v>
      </c>
      <c r="H40" s="20">
        <v>22676000</v>
      </c>
      <c r="I40" s="19">
        <f>H40/$H$14*100</f>
        <v>7.120710589890894</v>
      </c>
      <c r="J40" s="20">
        <f>F40-H40</f>
        <v>1536781</v>
      </c>
      <c r="K40" s="19">
        <f>(+F40/H40-1)*100</f>
        <v>6.777125595343092</v>
      </c>
      <c r="L40" s="10"/>
    </row>
    <row r="41" spans="1:11" ht="21" customHeight="1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5:10" ht="14.25">
      <c r="E43" t="s">
        <v>48</v>
      </c>
      <c r="F43">
        <f>F14-(F27+F34)-(+F38+F39+F40)+F14</f>
        <v>0</v>
      </c>
      <c r="H43">
        <f>H14-(H27+H34)-(+H38+H39+H40)+H14</f>
        <v>0</v>
      </c>
      <c r="J43">
        <f>J14-(J27+J34)-(+J38+J39+J40)+J14</f>
        <v>0</v>
      </c>
    </row>
  </sheetData>
  <printOptions horizontalCentered="1" verticalCentered="1"/>
  <pageMargins left="0.5" right="0.5" top="0.5" bottom="0.5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showOutlineSymbols="0" zoomScale="87" zoomScaleNormal="87" workbookViewId="0" topLeftCell="A1">
      <selection activeCell="B8" sqref="B8"/>
    </sheetView>
  </sheetViews>
  <sheetFormatPr defaultColWidth="9.00390625" defaultRowHeight="14.25"/>
  <cols>
    <col min="1" max="2" width="4.75390625" style="0" customWidth="1"/>
    <col min="3" max="3" width="3.75390625" style="0" customWidth="1"/>
    <col min="4" max="4" width="4.75390625" style="0" customWidth="1"/>
    <col min="5" max="6" width="12.75390625" style="0" customWidth="1"/>
    <col min="7" max="7" width="8.75390625" style="0" customWidth="1"/>
    <col min="8" max="8" width="12.75390625" style="0" customWidth="1"/>
    <col min="9" max="9" width="8.75390625" style="0" customWidth="1"/>
    <col min="10" max="10" width="12.75390625" style="0" customWidth="1"/>
    <col min="11" max="11" width="8.75390625" style="0" customWidth="1"/>
    <col min="12" max="12" width="4.75390625" style="0" customWidth="1"/>
    <col min="13" max="16384" width="10.75390625" style="0" customWidth="1"/>
  </cols>
  <sheetData>
    <row r="1" spans="1:12" ht="28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4.25">
      <c r="A2" s="1"/>
    </row>
    <row r="3" spans="1:2" ht="21.75" customHeight="1">
      <c r="A3" s="1"/>
      <c r="B3" s="3" t="s">
        <v>1</v>
      </c>
    </row>
    <row r="4" spans="1:2" ht="21" customHeight="1">
      <c r="A4" s="1"/>
      <c r="B4" s="30" t="s">
        <v>59</v>
      </c>
    </row>
    <row r="5" spans="1:2" ht="21" customHeight="1">
      <c r="A5" s="1"/>
      <c r="B5" s="4" t="s">
        <v>3</v>
      </c>
    </row>
    <row r="6" spans="1:2" ht="21" customHeight="1">
      <c r="A6" s="1"/>
      <c r="B6" s="30" t="s">
        <v>60</v>
      </c>
    </row>
    <row r="7" spans="1:2" ht="21" customHeight="1">
      <c r="A7" s="1"/>
      <c r="B7" s="30" t="s">
        <v>61</v>
      </c>
    </row>
    <row r="8" spans="1:2" ht="21" customHeight="1">
      <c r="A8" s="1"/>
      <c r="B8" s="30" t="s">
        <v>55</v>
      </c>
    </row>
    <row r="9" spans="1:2" ht="21" customHeight="1">
      <c r="A9" s="1"/>
      <c r="B9" s="4"/>
    </row>
    <row r="10" spans="1:2" ht="21" customHeight="1">
      <c r="A10" s="1"/>
      <c r="B10" s="5" t="s">
        <v>4</v>
      </c>
    </row>
    <row r="11" spans="1:10" ht="21" customHeight="1">
      <c r="A11" s="1"/>
      <c r="J11" s="30" t="s">
        <v>56</v>
      </c>
    </row>
    <row r="12" spans="1:12" ht="21" customHeight="1">
      <c r="A12" s="1"/>
      <c r="B12" s="6"/>
      <c r="C12" s="7"/>
      <c r="D12" s="7"/>
      <c r="E12" s="7"/>
      <c r="F12" s="31" t="s">
        <v>57</v>
      </c>
      <c r="G12" s="7"/>
      <c r="H12" s="32" t="s">
        <v>58</v>
      </c>
      <c r="I12" s="7"/>
      <c r="J12" s="9" t="s">
        <v>5</v>
      </c>
      <c r="K12" s="7"/>
      <c r="L12" s="10"/>
    </row>
    <row r="13" spans="1:12" ht="21" customHeight="1">
      <c r="A13" s="1"/>
      <c r="B13" s="10"/>
      <c r="F13" s="11" t="s">
        <v>6</v>
      </c>
      <c r="G13" s="12" t="s">
        <v>7</v>
      </c>
      <c r="H13" s="12" t="s">
        <v>8</v>
      </c>
      <c r="I13" s="12" t="s">
        <v>7</v>
      </c>
      <c r="J13" s="12" t="s">
        <v>9</v>
      </c>
      <c r="K13" s="12" t="s">
        <v>10</v>
      </c>
      <c r="L13" s="10"/>
    </row>
    <row r="14" spans="1:12" ht="21" customHeight="1">
      <c r="A14" s="1"/>
      <c r="B14" s="8" t="s">
        <v>11</v>
      </c>
      <c r="C14" s="7"/>
      <c r="D14" s="7"/>
      <c r="E14" s="7"/>
      <c r="F14" s="13">
        <f>F15+F25+F26</f>
        <v>331660986</v>
      </c>
      <c r="G14" s="14">
        <f aca="true" t="shared" si="0" ref="G14:G32">F14/$F$14*100</f>
        <v>100</v>
      </c>
      <c r="H14" s="15">
        <f>H15+H25+H26</f>
        <v>313764653</v>
      </c>
      <c r="I14" s="14">
        <f aca="true" t="shared" si="1" ref="I14:I32">H14/$H$14*100</f>
        <v>100</v>
      </c>
      <c r="J14" s="15">
        <f aca="true" t="shared" si="2" ref="J14:J32">F14-H14</f>
        <v>17896333</v>
      </c>
      <c r="K14" s="14">
        <f aca="true" t="shared" si="3" ref="K14:K32">(+F14/H14-1)*100</f>
        <v>5.70374413717023</v>
      </c>
      <c r="L14" s="10"/>
    </row>
    <row r="15" spans="1:12" ht="21" customHeight="1">
      <c r="A15" s="1"/>
      <c r="B15" s="6"/>
      <c r="C15" s="7"/>
      <c r="D15" s="9" t="s">
        <v>12</v>
      </c>
      <c r="E15" s="7"/>
      <c r="F15" s="13">
        <v>234185172</v>
      </c>
      <c r="G15" s="14">
        <f t="shared" si="0"/>
        <v>70.60980395203916</v>
      </c>
      <c r="H15" s="15">
        <v>227647738</v>
      </c>
      <c r="I15" s="14">
        <f t="shared" si="1"/>
        <v>72.5536595098875</v>
      </c>
      <c r="J15" s="15">
        <f t="shared" si="2"/>
        <v>6537434</v>
      </c>
      <c r="K15" s="14">
        <f t="shared" si="3"/>
        <v>2.8717324658855237</v>
      </c>
      <c r="L15" s="10"/>
    </row>
    <row r="16" spans="1:12" ht="21" customHeight="1">
      <c r="A16" s="1"/>
      <c r="B16" s="10"/>
      <c r="D16" s="16"/>
      <c r="E16" s="17" t="s">
        <v>13</v>
      </c>
      <c r="F16" s="18">
        <v>5914765</v>
      </c>
      <c r="G16" s="19">
        <f t="shared" si="0"/>
        <v>1.7833767761879595</v>
      </c>
      <c r="H16" s="20">
        <v>6122404</v>
      </c>
      <c r="I16" s="19">
        <f t="shared" si="1"/>
        <v>1.9512726948245505</v>
      </c>
      <c r="J16" s="20">
        <f t="shared" si="2"/>
        <v>-207639</v>
      </c>
      <c r="K16" s="19">
        <f t="shared" si="3"/>
        <v>-3.391461915940208</v>
      </c>
      <c r="L16" s="10"/>
    </row>
    <row r="17" spans="1:12" ht="21" customHeight="1">
      <c r="A17" s="1"/>
      <c r="B17" s="21" t="s">
        <v>14</v>
      </c>
      <c r="D17" s="16"/>
      <c r="E17" s="17" t="s">
        <v>15</v>
      </c>
      <c r="F17" s="18">
        <v>94236516</v>
      </c>
      <c r="G17" s="19">
        <f t="shared" si="0"/>
        <v>28.41350655575751</v>
      </c>
      <c r="H17" s="20">
        <v>91514656</v>
      </c>
      <c r="I17" s="19">
        <f t="shared" si="1"/>
        <v>29.166655684443842</v>
      </c>
      <c r="J17" s="20">
        <f t="shared" si="2"/>
        <v>2721860</v>
      </c>
      <c r="K17" s="19">
        <f t="shared" si="3"/>
        <v>2.9742339849914368</v>
      </c>
      <c r="L17" s="10"/>
    </row>
    <row r="18" spans="1:12" ht="21" customHeight="1">
      <c r="A18" s="1"/>
      <c r="B18" s="10"/>
      <c r="D18" s="16"/>
      <c r="E18" s="17" t="s">
        <v>16</v>
      </c>
      <c r="F18" s="18">
        <v>59645156</v>
      </c>
      <c r="G18" s="19">
        <f t="shared" si="0"/>
        <v>17.98377214014554</v>
      </c>
      <c r="H18" s="20">
        <v>62555631</v>
      </c>
      <c r="I18" s="19">
        <f t="shared" si="1"/>
        <v>19.937118602075294</v>
      </c>
      <c r="J18" s="20">
        <f t="shared" si="2"/>
        <v>-2910475</v>
      </c>
      <c r="K18" s="19">
        <f t="shared" si="3"/>
        <v>-4.652618722685409</v>
      </c>
      <c r="L18" s="10"/>
    </row>
    <row r="19" spans="1:12" ht="21" customHeight="1">
      <c r="A19" s="1"/>
      <c r="B19" s="21" t="s">
        <v>17</v>
      </c>
      <c r="D19" s="16"/>
      <c r="E19" s="17" t="s">
        <v>18</v>
      </c>
      <c r="F19" s="18">
        <v>12896546</v>
      </c>
      <c r="G19" s="19">
        <f t="shared" si="0"/>
        <v>3.888472429494617</v>
      </c>
      <c r="H19" s="20">
        <v>10507607</v>
      </c>
      <c r="I19" s="19">
        <f t="shared" si="1"/>
        <v>3.3488816855351775</v>
      </c>
      <c r="J19" s="20">
        <f t="shared" si="2"/>
        <v>2388939</v>
      </c>
      <c r="K19" s="19">
        <f t="shared" si="3"/>
        <v>22.735328795604936</v>
      </c>
      <c r="L19" s="10"/>
    </row>
    <row r="20" spans="1:12" ht="21" customHeight="1">
      <c r="A20" s="1"/>
      <c r="B20" s="10"/>
      <c r="D20" s="16"/>
      <c r="E20" s="17" t="s">
        <v>19</v>
      </c>
      <c r="F20" s="18">
        <v>57500466</v>
      </c>
      <c r="G20" s="19">
        <f t="shared" si="0"/>
        <v>17.337120863531414</v>
      </c>
      <c r="H20" s="20">
        <v>53322932</v>
      </c>
      <c r="I20" s="19">
        <f t="shared" si="1"/>
        <v>16.99456311925614</v>
      </c>
      <c r="J20" s="20">
        <f t="shared" si="2"/>
        <v>4177534</v>
      </c>
      <c r="K20" s="19">
        <f t="shared" si="3"/>
        <v>7.834404154670271</v>
      </c>
      <c r="L20" s="10"/>
    </row>
    <row r="21" spans="1:12" ht="21" customHeight="1">
      <c r="A21" s="1"/>
      <c r="B21" s="21" t="s">
        <v>20</v>
      </c>
      <c r="D21" s="16"/>
      <c r="E21" s="17" t="s">
        <v>21</v>
      </c>
      <c r="F21" s="18">
        <v>3275490</v>
      </c>
      <c r="G21" s="19">
        <f t="shared" si="0"/>
        <v>0.9876018399101063</v>
      </c>
      <c r="H21" s="20">
        <v>2844152</v>
      </c>
      <c r="I21" s="19">
        <f t="shared" si="1"/>
        <v>0.9064602952583063</v>
      </c>
      <c r="J21" s="20">
        <f t="shared" si="2"/>
        <v>431338</v>
      </c>
      <c r="K21" s="19">
        <f t="shared" si="3"/>
        <v>15.165785794852038</v>
      </c>
      <c r="L21" s="10"/>
    </row>
    <row r="22" spans="1:12" ht="21" customHeight="1">
      <c r="A22" s="1"/>
      <c r="B22" s="10"/>
      <c r="D22" s="16"/>
      <c r="E22" s="17" t="s">
        <v>22</v>
      </c>
      <c r="F22" s="18">
        <v>350569</v>
      </c>
      <c r="G22" s="19">
        <f t="shared" si="0"/>
        <v>0.10570100638849333</v>
      </c>
      <c r="H22" s="20">
        <v>334953</v>
      </c>
      <c r="I22" s="19">
        <f t="shared" si="1"/>
        <v>0.10675294262671454</v>
      </c>
      <c r="J22" s="20">
        <f t="shared" si="2"/>
        <v>15616</v>
      </c>
      <c r="K22" s="19">
        <f t="shared" si="3"/>
        <v>4.662146629527131</v>
      </c>
      <c r="L22" s="10"/>
    </row>
    <row r="23" spans="1:12" ht="21" customHeight="1">
      <c r="A23" s="1"/>
      <c r="B23" s="10"/>
      <c r="D23" s="16"/>
      <c r="E23" s="17" t="s">
        <v>23</v>
      </c>
      <c r="F23" s="18">
        <v>77154</v>
      </c>
      <c r="G23" s="19">
        <f t="shared" si="0"/>
        <v>0.023262911001536973</v>
      </c>
      <c r="H23" s="20">
        <v>75960</v>
      </c>
      <c r="I23" s="19">
        <f t="shared" si="1"/>
        <v>0.02420922792727707</v>
      </c>
      <c r="J23" s="20">
        <f t="shared" si="2"/>
        <v>1194</v>
      </c>
      <c r="K23" s="19">
        <f t="shared" si="3"/>
        <v>1.571879936808851</v>
      </c>
      <c r="L23" s="10"/>
    </row>
    <row r="24" spans="1:12" ht="21" customHeight="1">
      <c r="A24" s="1"/>
      <c r="B24" s="10"/>
      <c r="D24" s="16"/>
      <c r="E24" s="17" t="s">
        <v>24</v>
      </c>
      <c r="F24" s="18">
        <v>288510</v>
      </c>
      <c r="G24" s="19">
        <f t="shared" si="0"/>
        <v>0.08698942962196947</v>
      </c>
      <c r="H24" s="20">
        <v>369443</v>
      </c>
      <c r="I24" s="19">
        <f t="shared" si="1"/>
        <v>0.11774525794019251</v>
      </c>
      <c r="J24" s="20">
        <f t="shared" si="2"/>
        <v>-80933</v>
      </c>
      <c r="K24" s="19">
        <f t="shared" si="3"/>
        <v>-21.906762342228703</v>
      </c>
      <c r="L24" s="10"/>
    </row>
    <row r="25" spans="1:12" ht="21" customHeight="1">
      <c r="A25" s="1"/>
      <c r="B25" s="10"/>
      <c r="D25" s="17" t="s">
        <v>25</v>
      </c>
      <c r="E25" s="22"/>
      <c r="F25" s="18">
        <v>75558545</v>
      </c>
      <c r="G25" s="19">
        <f t="shared" si="0"/>
        <v>22.7818610537448</v>
      </c>
      <c r="H25" s="20">
        <v>67682820</v>
      </c>
      <c r="I25" s="19">
        <f t="shared" si="1"/>
        <v>21.57120611033264</v>
      </c>
      <c r="J25" s="20">
        <f t="shared" si="2"/>
        <v>7875725</v>
      </c>
      <c r="K25" s="19">
        <f t="shared" si="3"/>
        <v>11.636224672671736</v>
      </c>
      <c r="L25" s="10"/>
    </row>
    <row r="26" spans="1:12" ht="21" customHeight="1">
      <c r="A26" s="1"/>
      <c r="B26" s="10"/>
      <c r="D26" s="17" t="s">
        <v>26</v>
      </c>
      <c r="E26" s="22"/>
      <c r="F26" s="18">
        <v>21917269</v>
      </c>
      <c r="G26" s="19">
        <f t="shared" si="0"/>
        <v>6.608334994216052</v>
      </c>
      <c r="H26" s="20">
        <v>18434095</v>
      </c>
      <c r="I26" s="19">
        <f t="shared" si="1"/>
        <v>5.875134379779866</v>
      </c>
      <c r="J26" s="20">
        <f t="shared" si="2"/>
        <v>3483174</v>
      </c>
      <c r="K26" s="19">
        <f t="shared" si="3"/>
        <v>18.895280728454523</v>
      </c>
      <c r="L26" s="10"/>
    </row>
    <row r="27" spans="1:12" ht="21" customHeight="1">
      <c r="A27" s="1"/>
      <c r="B27" s="6"/>
      <c r="C27" s="7"/>
      <c r="D27" s="9" t="s">
        <v>27</v>
      </c>
      <c r="E27" s="7"/>
      <c r="F27" s="13">
        <f>SUM(F28:F32)</f>
        <v>330717145</v>
      </c>
      <c r="G27" s="14">
        <f t="shared" si="0"/>
        <v>99.71541994993646</v>
      </c>
      <c r="H27" s="15">
        <f>SUM(H28:H32)</f>
        <v>312867487</v>
      </c>
      <c r="I27" s="14">
        <f t="shared" si="1"/>
        <v>99.71406403129801</v>
      </c>
      <c r="J27" s="15">
        <f t="shared" si="2"/>
        <v>17849658</v>
      </c>
      <c r="K27" s="14">
        <f t="shared" si="3"/>
        <v>5.705181503886969</v>
      </c>
      <c r="L27" s="10"/>
    </row>
    <row r="28" spans="1:12" ht="21" customHeight="1">
      <c r="A28" s="1"/>
      <c r="B28" s="10"/>
      <c r="D28" s="16"/>
      <c r="E28" s="17" t="s">
        <v>28</v>
      </c>
      <c r="F28" s="18">
        <v>50431082</v>
      </c>
      <c r="G28" s="19">
        <f t="shared" si="0"/>
        <v>15.205611793001184</v>
      </c>
      <c r="H28" s="20">
        <v>49888798</v>
      </c>
      <c r="I28" s="19">
        <f t="shared" si="1"/>
        <v>15.900069533963727</v>
      </c>
      <c r="J28" s="20">
        <f t="shared" si="2"/>
        <v>542284</v>
      </c>
      <c r="K28" s="19">
        <f t="shared" si="3"/>
        <v>1.086985499229698</v>
      </c>
      <c r="L28" s="10"/>
    </row>
    <row r="29" spans="1:12" ht="21" customHeight="1">
      <c r="A29" s="1"/>
      <c r="B29" s="21" t="s">
        <v>29</v>
      </c>
      <c r="D29" s="16"/>
      <c r="E29" s="17" t="s">
        <v>30</v>
      </c>
      <c r="F29" s="18">
        <v>136558456</v>
      </c>
      <c r="G29" s="19">
        <f t="shared" si="0"/>
        <v>41.17410903433785</v>
      </c>
      <c r="H29" s="20">
        <v>129363885</v>
      </c>
      <c r="I29" s="19">
        <f t="shared" si="1"/>
        <v>41.229591594563715</v>
      </c>
      <c r="J29" s="20">
        <f t="shared" si="2"/>
        <v>7194571</v>
      </c>
      <c r="K29" s="19">
        <f t="shared" si="3"/>
        <v>5.561498868095982</v>
      </c>
      <c r="L29" s="10"/>
    </row>
    <row r="30" spans="1:12" ht="21" customHeight="1">
      <c r="A30" s="1"/>
      <c r="B30" s="10"/>
      <c r="D30" s="16"/>
      <c r="E30" s="17" t="s">
        <v>31</v>
      </c>
      <c r="F30" s="18">
        <v>106451786</v>
      </c>
      <c r="G30" s="19">
        <f t="shared" si="0"/>
        <v>32.09656561776006</v>
      </c>
      <c r="H30" s="20">
        <v>103450714</v>
      </c>
      <c r="I30" s="19">
        <f t="shared" si="1"/>
        <v>32.97079929522845</v>
      </c>
      <c r="J30" s="20">
        <f t="shared" si="2"/>
        <v>3001072</v>
      </c>
      <c r="K30" s="19">
        <f t="shared" si="3"/>
        <v>2.90096789472134</v>
      </c>
      <c r="L30" s="10"/>
    </row>
    <row r="31" spans="1:12" ht="21" customHeight="1">
      <c r="A31" s="1"/>
      <c r="B31" s="21" t="s">
        <v>32</v>
      </c>
      <c r="D31" s="16"/>
      <c r="E31" s="17" t="s">
        <v>33</v>
      </c>
      <c r="F31" s="18">
        <v>37236909</v>
      </c>
      <c r="G31" s="19">
        <f t="shared" si="0"/>
        <v>11.227401042581475</v>
      </c>
      <c r="H31" s="20">
        <v>30127369</v>
      </c>
      <c r="I31" s="19">
        <f t="shared" si="1"/>
        <v>9.601900249739094</v>
      </c>
      <c r="J31" s="20">
        <f t="shared" si="2"/>
        <v>7109540</v>
      </c>
      <c r="K31" s="19">
        <f t="shared" si="3"/>
        <v>23.59827703507731</v>
      </c>
      <c r="L31" s="10"/>
    </row>
    <row r="32" spans="1:12" ht="21" customHeight="1">
      <c r="A32" s="1"/>
      <c r="B32" s="10"/>
      <c r="D32" s="16"/>
      <c r="E32" s="23" t="s">
        <v>34</v>
      </c>
      <c r="F32" s="18">
        <v>38912</v>
      </c>
      <c r="G32" s="19">
        <f t="shared" si="0"/>
        <v>0.011732462255901271</v>
      </c>
      <c r="H32" s="20">
        <v>36721</v>
      </c>
      <c r="I32" s="19">
        <f t="shared" si="1"/>
        <v>0.011703357803021872</v>
      </c>
      <c r="J32" s="20">
        <f t="shared" si="2"/>
        <v>2191</v>
      </c>
      <c r="K32" s="19">
        <f t="shared" si="3"/>
        <v>5.966613109664776</v>
      </c>
      <c r="L32" s="10"/>
    </row>
    <row r="33" spans="1:12" ht="21" customHeight="1">
      <c r="A33" s="1"/>
      <c r="B33" s="21" t="s">
        <v>20</v>
      </c>
      <c r="D33" s="16"/>
      <c r="E33" s="24" t="s">
        <v>35</v>
      </c>
      <c r="F33" s="25"/>
      <c r="G33" s="26"/>
      <c r="H33" s="27"/>
      <c r="I33" s="26"/>
      <c r="J33" s="27"/>
      <c r="K33" s="26"/>
      <c r="L33" s="10"/>
    </row>
    <row r="34" spans="1:12" ht="21" customHeight="1">
      <c r="A34" s="1"/>
      <c r="B34" s="10"/>
      <c r="D34" s="17" t="s">
        <v>36</v>
      </c>
      <c r="E34" s="22"/>
      <c r="F34" s="18">
        <v>943841</v>
      </c>
      <c r="G34" s="19">
        <f>F34/$F$14*100</f>
        <v>0.2845800500635308</v>
      </c>
      <c r="H34" s="20">
        <v>897166</v>
      </c>
      <c r="I34" s="19">
        <f>H34/$H$14*100</f>
        <v>0.285935968701994</v>
      </c>
      <c r="J34" s="20">
        <f>F34-H34</f>
        <v>46675</v>
      </c>
      <c r="K34" s="19">
        <f>(+F34/H34-1)*100</f>
        <v>5.202493184093027</v>
      </c>
      <c r="L34" s="28"/>
    </row>
    <row r="35" spans="1:12" ht="21" customHeight="1">
      <c r="A35" s="1"/>
      <c r="B35" s="10"/>
      <c r="D35" s="24" t="s">
        <v>37</v>
      </c>
      <c r="F35" s="25"/>
      <c r="G35" s="26"/>
      <c r="H35" s="27"/>
      <c r="I35" s="26"/>
      <c r="J35" s="27"/>
      <c r="K35" s="26"/>
      <c r="L35" s="10"/>
    </row>
    <row r="36" spans="1:12" ht="21" customHeight="1">
      <c r="A36" s="1"/>
      <c r="B36" s="10"/>
      <c r="D36" s="16"/>
      <c r="E36" s="17" t="s">
        <v>38</v>
      </c>
      <c r="F36" s="18">
        <v>321429</v>
      </c>
      <c r="G36" s="19">
        <f>F36/$F$14*100</f>
        <v>0.09691492625545049</v>
      </c>
      <c r="H36" s="20">
        <v>307906</v>
      </c>
      <c r="I36" s="19">
        <f>H36/$H$14*100</f>
        <v>0.0981327874430776</v>
      </c>
      <c r="J36" s="20">
        <f>F36-H36</f>
        <v>13523</v>
      </c>
      <c r="K36" s="19">
        <f>(+F36/H36-1)*100</f>
        <v>4.391924808220682</v>
      </c>
      <c r="L36" s="10"/>
    </row>
    <row r="37" spans="1:12" ht="21" customHeight="1">
      <c r="A37" s="1"/>
      <c r="B37" s="10"/>
      <c r="D37" s="16"/>
      <c r="E37" s="23" t="s">
        <v>39</v>
      </c>
      <c r="F37" s="18">
        <v>622412</v>
      </c>
      <c r="G37" s="19">
        <f>F37/$F$14*100</f>
        <v>0.18766512380808034</v>
      </c>
      <c r="H37" s="20">
        <v>589260</v>
      </c>
      <c r="I37" s="19">
        <f>H37/$H$14*100</f>
        <v>0.18780318125891637</v>
      </c>
      <c r="J37" s="20">
        <f>F37-H37</f>
        <v>33152</v>
      </c>
      <c r="K37" s="19">
        <f>(+F37/H37-1)*100</f>
        <v>5.626039439296737</v>
      </c>
      <c r="L37" s="10"/>
    </row>
    <row r="38" spans="1:12" ht="21" customHeight="1">
      <c r="A38" s="1"/>
      <c r="B38" s="8" t="s">
        <v>40</v>
      </c>
      <c r="C38" s="29" t="s">
        <v>41</v>
      </c>
      <c r="D38" s="9" t="s">
        <v>42</v>
      </c>
      <c r="E38" s="7"/>
      <c r="F38" s="13">
        <v>231274488</v>
      </c>
      <c r="G38" s="14">
        <f>F38/$F$14*100</f>
        <v>69.73219575485432</v>
      </c>
      <c r="H38" s="15">
        <v>227516033</v>
      </c>
      <c r="I38" s="14">
        <f>H38/$H$14*100</f>
        <v>72.51168378102807</v>
      </c>
      <c r="J38" s="15">
        <f>F38-H38</f>
        <v>3758455</v>
      </c>
      <c r="K38" s="14">
        <f>(+F38/H38-1)*100</f>
        <v>1.6519517110251236</v>
      </c>
      <c r="L38" s="10"/>
    </row>
    <row r="39" spans="1:12" ht="21" customHeight="1">
      <c r="A39" s="1"/>
      <c r="B39" s="21" t="s">
        <v>43</v>
      </c>
      <c r="C39" t="s">
        <v>44</v>
      </c>
      <c r="D39" s="17" t="s">
        <v>45</v>
      </c>
      <c r="E39" s="22"/>
      <c r="F39" s="18">
        <v>74527432</v>
      </c>
      <c r="G39" s="19">
        <f>F39/$F$14*100</f>
        <v>22.470967387162023</v>
      </c>
      <c r="H39" s="20">
        <v>62035839</v>
      </c>
      <c r="I39" s="19">
        <f>H39/$H$14*100</f>
        <v>19.771455582028228</v>
      </c>
      <c r="J39" s="20">
        <f>F39-H39</f>
        <v>12491593</v>
      </c>
      <c r="K39" s="19">
        <f>(+F39/H39-1)*100</f>
        <v>20.136091010230395</v>
      </c>
      <c r="L39" s="10"/>
    </row>
    <row r="40" spans="1:12" ht="21" customHeight="1">
      <c r="A40" s="1"/>
      <c r="B40" s="10"/>
      <c r="C40" t="s">
        <v>46</v>
      </c>
      <c r="D40" s="17" t="s">
        <v>47</v>
      </c>
      <c r="E40" s="22"/>
      <c r="F40" s="18">
        <v>25859066</v>
      </c>
      <c r="G40" s="19">
        <f>F40/$F$14*100</f>
        <v>7.796836857983652</v>
      </c>
      <c r="H40" s="20">
        <v>24212781</v>
      </c>
      <c r="I40" s="19">
        <f>H40/$H$14*100</f>
        <v>7.716860636943704</v>
      </c>
      <c r="J40" s="20">
        <f>F40-H40</f>
        <v>1646285</v>
      </c>
      <c r="K40" s="19">
        <f>(+F40/H40-1)*100</f>
        <v>6.799239624725462</v>
      </c>
      <c r="L40" s="10"/>
    </row>
    <row r="41" spans="1:11" ht="21" customHeight="1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printOptions horizontalCentered="1" verticalCentered="1"/>
  <pageMargins left="0.5" right="0.5" top="0.5" bottom="0.5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2000-05-11T05:12:10Z</dcterms:created>
  <dcterms:modified xsi:type="dcterms:W3CDTF">2002-03-07T17:28:56Z</dcterms:modified>
  <cp:category/>
  <cp:version/>
  <cp:contentType/>
  <cp:contentStatus/>
</cp:coreProperties>
</file>