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activeTab="0"/>
  </bookViews>
  <sheets>
    <sheet name="公立＋私立" sheetId="1" r:id="rId1"/>
    <sheet name="公立" sheetId="2" r:id="rId2"/>
    <sheet name="私立" sheetId="3" r:id="rId3"/>
  </sheets>
  <definedNames>
    <definedName name="_xlnm.Print_Titles" localSheetId="1">'公立'!$6:$8</definedName>
    <definedName name="_xlnm.Print_Titles" localSheetId="0">'公立＋私立'!$6:$8</definedName>
    <definedName name="_xlnm.Print_Titles" localSheetId="2">'私立'!$6:$8</definedName>
  </definedNames>
  <calcPr fullCalcOnLoad="1"/>
</workbook>
</file>

<file path=xl/sharedStrings.xml><?xml version="1.0" encoding="utf-8"?>
<sst xmlns="http://schemas.openxmlformats.org/spreadsheetml/2006/main" count="808" uniqueCount="104">
  <si>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</si>
  <si>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</si>
  <si>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</si>
  <si>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</si>
  <si>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</si>
  <si>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</si>
  <si>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</si>
  <si>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</si>
  <si>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</si>
  <si>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</si>
  <si>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</si>
  <si>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</si>
  <si>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</si>
  <si>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男</t>
  </si>
  <si>
    <t>女</t>
  </si>
  <si>
    <t>総数</t>
  </si>
  <si>
    <t>教頭</t>
  </si>
  <si>
    <t>教諭</t>
  </si>
  <si>
    <t>助教諭</t>
  </si>
  <si>
    <t>講師</t>
  </si>
  <si>
    <t>勢多郡</t>
  </si>
  <si>
    <t>群馬郡</t>
  </si>
  <si>
    <t>北群馬郡</t>
  </si>
  <si>
    <t>多野郡</t>
  </si>
  <si>
    <t>吾妻郡</t>
  </si>
  <si>
    <t>利根郡</t>
  </si>
  <si>
    <t>佐波郡</t>
  </si>
  <si>
    <t>新田郡</t>
  </si>
  <si>
    <t>山田郡</t>
  </si>
  <si>
    <t>邑楽郡</t>
  </si>
  <si>
    <t>幼稚園（公立＋私立）</t>
  </si>
  <si>
    <t>園数</t>
  </si>
  <si>
    <t>学級数</t>
  </si>
  <si>
    <t>昭和51年度</t>
  </si>
  <si>
    <t>３歳児</t>
  </si>
  <si>
    <t>４歳児</t>
  </si>
  <si>
    <t>５歳児</t>
  </si>
  <si>
    <t>在園者数</t>
  </si>
  <si>
    <t>園長</t>
  </si>
  <si>
    <t>教員数（本務者）</t>
  </si>
  <si>
    <t>就園率</t>
  </si>
  <si>
    <t>卒園者数</t>
  </si>
  <si>
    <t>小学校入学者数</t>
  </si>
  <si>
    <t>注：養護教諭欄の(　）内は養護助教諭を示し、外数である。</t>
  </si>
  <si>
    <t>－</t>
  </si>
  <si>
    <t>幼稚園（公立）</t>
  </si>
  <si>
    <t>区分</t>
  </si>
  <si>
    <t>園数</t>
  </si>
  <si>
    <t>学級数</t>
  </si>
  <si>
    <t>在園者数</t>
  </si>
  <si>
    <t>教員数（本務者）</t>
  </si>
  <si>
    <t>総数</t>
  </si>
  <si>
    <t>３歳児</t>
  </si>
  <si>
    <t>４歳児</t>
  </si>
  <si>
    <t>５歳児</t>
  </si>
  <si>
    <t>園長</t>
  </si>
  <si>
    <t>教頭</t>
  </si>
  <si>
    <t>教諭</t>
  </si>
  <si>
    <t>助教諭</t>
  </si>
  <si>
    <t>養護
教諭</t>
  </si>
  <si>
    <t>講師</t>
  </si>
  <si>
    <t>計</t>
  </si>
  <si>
    <t>男</t>
  </si>
  <si>
    <t>女</t>
  </si>
  <si>
    <t>昭和51年度</t>
  </si>
  <si>
    <t>昭和52年度</t>
  </si>
  <si>
    <t>市部計</t>
  </si>
  <si>
    <t>郡部計</t>
  </si>
  <si>
    <t>勢多郡</t>
  </si>
  <si>
    <t>群馬郡</t>
  </si>
  <si>
    <t>北群馬郡</t>
  </si>
  <si>
    <t>多野郡</t>
  </si>
  <si>
    <t>碓氷郡</t>
  </si>
  <si>
    <t>甘楽郡</t>
  </si>
  <si>
    <t>吾妻郡</t>
  </si>
  <si>
    <t>利根郡</t>
  </si>
  <si>
    <t>佐波郡</t>
  </si>
  <si>
    <t>新田郡</t>
  </si>
  <si>
    <t>山田郡</t>
  </si>
  <si>
    <t>邑楽郡</t>
  </si>
  <si>
    <t>幼稚園（私立）</t>
  </si>
  <si>
    <t>第２３表　学　校　数　お　よ　び　幼　児　・　教　員　数（つづき）</t>
  </si>
  <si>
    <t>第２１表　学　校　数　お　よ　び　幼　児　・　教　員　数</t>
  </si>
  <si>
    <t>第２２表　学　校　数　お　よ　び　幼　児　・　教　員　数（つづき）</t>
  </si>
  <si>
    <t>養護
教諭</t>
  </si>
  <si>
    <t>%</t>
  </si>
  <si>
    <t>昭和52年度</t>
  </si>
  <si>
    <t>市部計</t>
  </si>
  <si>
    <t>郡部計</t>
  </si>
  <si>
    <t>－</t>
  </si>
  <si>
    <t>－</t>
  </si>
  <si>
    <t>－</t>
  </si>
  <si>
    <t>－</t>
  </si>
  <si>
    <t>甘楽郡</t>
  </si>
  <si>
    <t>－</t>
  </si>
  <si>
    <t>碓氷郡</t>
  </si>
  <si>
    <t>－</t>
  </si>
  <si>
    <t>－</t>
  </si>
  <si>
    <t>－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</si>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</sst>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.0_);[Red]\(0.0\)"/>
    <numFmt numFmtId="187" formatCode="0_);[Red]\(0\)"/>
  </numFmts>
  <fonts count="13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0"/>
    </font>
    <font>
      <sz val="8"/>
      <name val="ＭＳ 明朝"/>
      <family val="1"/>
    </font>
    <font>
      <u val="single"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178" fontId="5" fillId="0" borderId="0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0" fontId="3" fillId="2" borderId="1" xfId="21" applyFont="1" applyFill="1" applyBorder="1">
      <alignment/>
      <protection/>
    </xf>
    <xf numFmtId="0" fontId="3" fillId="3" borderId="2" xfId="0" applyFont="1" applyFill="1" applyBorder="1" applyAlignment="1">
      <alignment horizontal="distributed" vertical="center"/>
    </xf>
    <xf numFmtId="0" fontId="7" fillId="0" borderId="0" xfId="21" applyFont="1">
      <alignment/>
      <protection/>
    </xf>
    <xf numFmtId="184" fontId="5" fillId="0" borderId="0" xfId="21" applyNumberFormat="1" applyFont="1" applyBorder="1" applyAlignment="1">
      <alignment horizontal="right" vertical="center"/>
      <protection/>
    </xf>
    <xf numFmtId="0" fontId="9" fillId="0" borderId="0" xfId="21" applyFont="1">
      <alignment/>
      <protection/>
    </xf>
    <xf numFmtId="0" fontId="1" fillId="0" borderId="3" xfId="21" applyBorder="1">
      <alignment/>
      <protection/>
    </xf>
    <xf numFmtId="0" fontId="0" fillId="0" borderId="0" xfId="0" applyAlignment="1">
      <alignment horizontal="right" vertical="center"/>
    </xf>
    <xf numFmtId="178" fontId="4" fillId="0" borderId="0" xfId="21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84" fontId="4" fillId="0" borderId="0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184" fontId="1" fillId="0" borderId="0" xfId="21" applyNumberFormat="1">
      <alignment/>
      <protection/>
    </xf>
    <xf numFmtId="184" fontId="6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78" fontId="1" fillId="0" borderId="0" xfId="21" applyNumberFormat="1">
      <alignment/>
      <protection/>
    </xf>
    <xf numFmtId="0" fontId="8" fillId="3" borderId="0" xfId="21" applyFont="1" applyFill="1" applyAlignment="1">
      <alignment horizontal="center"/>
      <protection/>
    </xf>
    <xf numFmtId="0" fontId="3" fillId="3" borderId="1" xfId="0" applyFont="1" applyFill="1" applyBorder="1" applyAlignment="1">
      <alignment horizontal="center" vertical="center" wrapText="1"/>
    </xf>
    <xf numFmtId="181" fontId="1" fillId="0" borderId="0" xfId="21" applyNumberFormat="1">
      <alignment/>
      <protection/>
    </xf>
    <xf numFmtId="0" fontId="3" fillId="2" borderId="4" xfId="21" applyFont="1" applyFill="1" applyBorder="1" applyAlignment="1">
      <alignment horizontal="distributed" vertical="center" shrinkToFit="1"/>
      <protection/>
    </xf>
    <xf numFmtId="0" fontId="3" fillId="2" borderId="5" xfId="21" applyFont="1" applyFill="1" applyBorder="1">
      <alignment/>
      <protection/>
    </xf>
    <xf numFmtId="0" fontId="3" fillId="2" borderId="6" xfId="21" applyFont="1" applyFill="1" applyBorder="1">
      <alignment/>
      <protection/>
    </xf>
    <xf numFmtId="0" fontId="10" fillId="0" borderId="0" xfId="21" applyFont="1">
      <alignment/>
      <protection/>
    </xf>
    <xf numFmtId="178" fontId="8" fillId="0" borderId="7" xfId="21" applyNumberFormat="1" applyFont="1" applyBorder="1" applyAlignment="1">
      <alignment horizontal="right" vertical="center"/>
      <protection/>
    </xf>
    <xf numFmtId="178" fontId="3" fillId="0" borderId="8" xfId="21" applyNumberFormat="1" applyFont="1" applyBorder="1" applyAlignment="1">
      <alignment horizontal="right" vertical="center"/>
      <protection/>
    </xf>
    <xf numFmtId="178" fontId="12" fillId="0" borderId="7" xfId="21" applyNumberFormat="1" applyFont="1" applyBorder="1" applyAlignment="1">
      <alignment horizontal="right" vertical="center"/>
      <protection/>
    </xf>
    <xf numFmtId="178" fontId="11" fillId="0" borderId="9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178" fontId="8" fillId="0" borderId="8" xfId="21" applyNumberFormat="1" applyFont="1" applyBorder="1" applyAlignment="1">
      <alignment horizontal="right" vertical="center"/>
      <protection/>
    </xf>
    <xf numFmtId="178" fontId="3" fillId="0" borderId="2" xfId="21" applyNumberFormat="1" applyFont="1" applyBorder="1" applyAlignment="1">
      <alignment horizontal="right" vertical="center"/>
      <protection/>
    </xf>
    <xf numFmtId="178" fontId="11" fillId="0" borderId="2" xfId="21" applyNumberFormat="1" applyFont="1" applyBorder="1" applyAlignment="1">
      <alignment horizontal="right" vertical="center"/>
      <protection/>
    </xf>
    <xf numFmtId="178" fontId="11" fillId="0" borderId="10" xfId="21" applyNumberFormat="1" applyFont="1" applyBorder="1" applyAlignment="1">
      <alignment horizontal="right" vertical="center"/>
      <protection/>
    </xf>
    <xf numFmtId="178" fontId="3" fillId="0" borderId="10" xfId="21" applyNumberFormat="1" applyFont="1" applyBorder="1" applyAlignment="1">
      <alignment horizontal="right" vertical="center"/>
      <protection/>
    </xf>
    <xf numFmtId="184" fontId="3" fillId="0" borderId="10" xfId="21" applyNumberFormat="1" applyFont="1" applyBorder="1" applyAlignment="1">
      <alignment horizontal="right" vertical="center"/>
      <protection/>
    </xf>
    <xf numFmtId="184" fontId="11" fillId="0" borderId="10" xfId="21" applyNumberFormat="1" applyFont="1" applyBorder="1" applyAlignment="1">
      <alignment horizontal="right" vertical="center"/>
      <protection/>
    </xf>
    <xf numFmtId="184" fontId="11" fillId="0" borderId="10" xfId="0" applyNumberFormat="1" applyFont="1" applyBorder="1" applyAlignment="1">
      <alignment horizontal="right" vertical="center"/>
    </xf>
    <xf numFmtId="178" fontId="3" fillId="0" borderId="10" xfId="21" applyNumberFormat="1" applyFont="1" applyBorder="1" applyAlignment="1">
      <alignment horizontal="right" vertical="center"/>
      <protection/>
    </xf>
    <xf numFmtId="178" fontId="11" fillId="0" borderId="10" xfId="21" applyNumberFormat="1" applyFont="1" applyBorder="1" applyAlignment="1">
      <alignment horizontal="right" vertical="center"/>
      <protection/>
    </xf>
    <xf numFmtId="0" fontId="3" fillId="2" borderId="4" xfId="21" applyFont="1" applyFill="1" applyBorder="1" applyAlignment="1">
      <alignment horizontal="distributed" vertical="center" shrinkToFit="1"/>
      <protection/>
    </xf>
    <xf numFmtId="0" fontId="3" fillId="3" borderId="6" xfId="21" applyFont="1" applyFill="1" applyBorder="1" applyAlignment="1">
      <alignment horizontal="distributed" vertical="center"/>
      <protection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10" xfId="0" applyFont="1" applyFill="1" applyBorder="1" applyAlignment="1">
      <alignment horizontal="distributed" vertical="center"/>
    </xf>
    <xf numFmtId="0" fontId="3" fillId="3" borderId="5" xfId="21" applyFont="1" applyFill="1" applyBorder="1" applyAlignment="1">
      <alignment horizontal="distributed" vertical="center"/>
      <protection/>
    </xf>
    <xf numFmtId="0" fontId="3" fillId="2" borderId="10" xfId="21" applyFont="1" applyFill="1" applyBorder="1" applyAlignment="1">
      <alignment horizontal="distributed" vertical="center" shrinkToFit="1"/>
      <protection/>
    </xf>
    <xf numFmtId="184" fontId="3" fillId="3" borderId="5" xfId="21" applyNumberFormat="1" applyFont="1" applyFill="1" applyBorder="1" applyAlignment="1">
      <alignment horizontal="distributed" vertical="center"/>
      <protection/>
    </xf>
    <xf numFmtId="181" fontId="3" fillId="3" borderId="5" xfId="21" applyNumberFormat="1" applyFont="1" applyFill="1" applyBorder="1" applyAlignment="1">
      <alignment horizontal="distributed" vertical="center"/>
      <protection/>
    </xf>
    <xf numFmtId="181" fontId="3" fillId="3" borderId="4" xfId="21" applyNumberFormat="1" applyFont="1" applyFill="1" applyBorder="1" applyAlignment="1">
      <alignment horizontal="distributed" vertical="center"/>
      <protection/>
    </xf>
    <xf numFmtId="181" fontId="3" fillId="3" borderId="7" xfId="0" applyNumberFormat="1" applyFont="1" applyFill="1" applyBorder="1" applyAlignment="1">
      <alignment horizontal="distributed" vertical="center"/>
    </xf>
    <xf numFmtId="184" fontId="3" fillId="3" borderId="6" xfId="0" applyNumberFormat="1" applyFont="1" applyFill="1" applyBorder="1" applyAlignment="1">
      <alignment horizontal="distributed" vertical="center" wrapText="1"/>
    </xf>
    <xf numFmtId="184" fontId="3" fillId="0" borderId="10" xfId="21" applyNumberFormat="1" applyFont="1" applyBorder="1" applyAlignment="1">
      <alignment horizontal="right" vertical="center"/>
      <protection/>
    </xf>
    <xf numFmtId="181" fontId="3" fillId="0" borderId="7" xfId="21" applyNumberFormat="1" applyFont="1" applyBorder="1" applyAlignment="1">
      <alignment horizontal="right" vertical="center"/>
      <protection/>
    </xf>
    <xf numFmtId="184" fontId="11" fillId="0" borderId="10" xfId="21" applyNumberFormat="1" applyFont="1" applyBorder="1" applyAlignment="1">
      <alignment horizontal="right" vertical="center"/>
      <protection/>
    </xf>
    <xf numFmtId="181" fontId="11" fillId="0" borderId="7" xfId="21" applyNumberFormat="1" applyFont="1" applyBorder="1" applyAlignment="1">
      <alignment horizontal="right" vertical="center"/>
      <protection/>
    </xf>
    <xf numFmtId="181" fontId="11" fillId="0" borderId="2" xfId="21" applyNumberFormat="1" applyFont="1" applyBorder="1" applyAlignment="1">
      <alignment horizontal="right" vertical="center"/>
      <protection/>
    </xf>
    <xf numFmtId="181" fontId="3" fillId="0" borderId="8" xfId="21" applyNumberFormat="1" applyFont="1" applyBorder="1" applyAlignment="1">
      <alignment horizontal="right" vertical="center"/>
      <protection/>
    </xf>
    <xf numFmtId="181" fontId="3" fillId="0" borderId="10" xfId="21" applyNumberFormat="1" applyFont="1" applyBorder="1" applyAlignment="1">
      <alignment horizontal="right" vertical="center"/>
      <protection/>
    </xf>
    <xf numFmtId="184" fontId="11" fillId="0" borderId="10" xfId="0" applyNumberFormat="1" applyFont="1" applyBorder="1" applyAlignment="1">
      <alignment horizontal="right" vertical="center"/>
    </xf>
    <xf numFmtId="181" fontId="11" fillId="0" borderId="10" xfId="21" applyNumberFormat="1" applyFont="1" applyBorder="1" applyAlignment="1">
      <alignment horizontal="right" vertical="center"/>
      <protection/>
    </xf>
    <xf numFmtId="181" fontId="11" fillId="0" borderId="10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distributed" vertical="center" wrapText="1"/>
    </xf>
    <xf numFmtId="184" fontId="3" fillId="0" borderId="11" xfId="0" applyNumberFormat="1" applyFont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distributed" vertical="center"/>
    </xf>
    <xf numFmtId="0" fontId="11" fillId="0" borderId="0" xfId="21" applyFont="1">
      <alignment/>
      <protection/>
    </xf>
    <xf numFmtId="0" fontId="11" fillId="2" borderId="10" xfId="21" applyFont="1" applyFill="1" applyBorder="1" applyAlignment="1">
      <alignment horizontal="distributed" vertical="center" shrinkToFit="1"/>
      <protection/>
    </xf>
    <xf numFmtId="0" fontId="11" fillId="0" borderId="10" xfId="0" applyFont="1" applyBorder="1" applyAlignment="1">
      <alignment horizontal="distributed"/>
    </xf>
    <xf numFmtId="0" fontId="11" fillId="2" borderId="10" xfId="21" applyFont="1" applyFill="1" applyBorder="1" applyAlignment="1">
      <alignment horizontal="distributed"/>
      <protection/>
    </xf>
    <xf numFmtId="184" fontId="3" fillId="0" borderId="0" xfId="21" applyNumberFormat="1" applyFont="1">
      <alignment/>
      <protection/>
    </xf>
    <xf numFmtId="0" fontId="3" fillId="0" borderId="0" xfId="21" applyFont="1" applyAlignment="1">
      <alignment vertical="center"/>
      <protection/>
    </xf>
    <xf numFmtId="184" fontId="3" fillId="0" borderId="0" xfId="21" applyNumberFormat="1" applyFont="1" applyAlignment="1">
      <alignment vertical="center"/>
      <protection/>
    </xf>
    <xf numFmtId="0" fontId="3" fillId="0" borderId="12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184" fontId="3" fillId="0" borderId="1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15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11" fillId="2" borderId="10" xfId="21" applyFont="1" applyFill="1" applyBorder="1" applyAlignment="1">
      <alignment horizontal="distributed" vertical="center"/>
      <protection/>
    </xf>
    <xf numFmtId="0" fontId="11" fillId="0" borderId="10" xfId="0" applyFont="1" applyBorder="1" applyAlignment="1">
      <alignment horizontal="distributed" vertical="center"/>
    </xf>
    <xf numFmtId="181" fontId="3" fillId="0" borderId="0" xfId="21" applyNumberFormat="1" applyFont="1">
      <alignment/>
      <protection/>
    </xf>
    <xf numFmtId="181" fontId="3" fillId="0" borderId="0" xfId="21" applyNumberFormat="1" applyFont="1" applyAlignment="1">
      <alignment vertical="center"/>
      <protection/>
    </xf>
    <xf numFmtId="184" fontId="3" fillId="0" borderId="12" xfId="0" applyNumberFormat="1" applyFont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15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1" fontId="3" fillId="0" borderId="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1" fontId="11" fillId="0" borderId="2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shrinkToFit="1"/>
    </xf>
    <xf numFmtId="178" fontId="11" fillId="0" borderId="10" xfId="17" applyNumberFormat="1" applyFont="1" applyBorder="1" applyAlignment="1">
      <alignment horizontal="right"/>
    </xf>
    <xf numFmtId="178" fontId="11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238125</xdr:colOff>
      <xdr:row>26</xdr:row>
      <xdr:rowOff>142875</xdr:rowOff>
    </xdr:from>
    <xdr:to>
      <xdr:col>29</xdr:col>
      <xdr:colOff>542925</xdr:colOff>
      <xdr:row>26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8535650" y="4162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142875</xdr:rowOff>
    </xdr:from>
    <xdr:to>
      <xdr:col>29</xdr:col>
      <xdr:colOff>504825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8564225" y="6296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371475</xdr:colOff>
      <xdr:row>48</xdr:row>
      <xdr:rowOff>142875</xdr:rowOff>
    </xdr:from>
    <xdr:to>
      <xdr:col>29</xdr:col>
      <xdr:colOff>523875</xdr:colOff>
      <xdr:row>48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8669000" y="751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257175</xdr:colOff>
      <xdr:row>54</xdr:row>
      <xdr:rowOff>142875</xdr:rowOff>
    </xdr:from>
    <xdr:to>
      <xdr:col>29</xdr:col>
      <xdr:colOff>409575</xdr:colOff>
      <xdr:row>54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8554700" y="8429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352425</xdr:colOff>
      <xdr:row>58</xdr:row>
      <xdr:rowOff>142875</xdr:rowOff>
    </xdr:from>
    <xdr:to>
      <xdr:col>29</xdr:col>
      <xdr:colOff>504825</xdr:colOff>
      <xdr:row>58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8649950" y="9039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257175</xdr:colOff>
      <xdr:row>56</xdr:row>
      <xdr:rowOff>142875</xdr:rowOff>
    </xdr:from>
    <xdr:to>
      <xdr:col>29</xdr:col>
      <xdr:colOff>409575</xdr:colOff>
      <xdr:row>56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8554700" y="8734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4" width="8.625" style="1" customWidth="1"/>
    <col min="25" max="25" width="6.625" style="1" customWidth="1"/>
    <col min="26" max="26" width="8.625" style="16" customWidth="1"/>
    <col min="27" max="30" width="8.625" style="1" customWidth="1"/>
    <col min="31" max="31" width="8.625" style="22" customWidth="1"/>
    <col min="32" max="16384" width="9.00390625" style="1" customWidth="1"/>
  </cols>
  <sheetData>
    <row r="1" spans="1:31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71"/>
      <c r="AA1" s="4"/>
      <c r="AB1" s="4"/>
      <c r="AC1" s="4"/>
      <c r="AD1" s="4"/>
      <c r="AE1" s="94"/>
    </row>
    <row r="2" spans="1:31" ht="14.25" customHeight="1">
      <c r="A2" s="4"/>
      <c r="B2" s="4"/>
      <c r="C2" s="4"/>
      <c r="D2" s="72"/>
      <c r="E2" s="72"/>
      <c r="F2" s="72"/>
      <c r="G2" s="72"/>
      <c r="H2" s="72"/>
      <c r="I2" s="72"/>
      <c r="J2" s="72"/>
      <c r="K2" s="72"/>
      <c r="L2" s="26" t="s">
        <v>82</v>
      </c>
      <c r="M2" s="4"/>
      <c r="N2" s="4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2"/>
      <c r="AB2" s="72"/>
      <c r="AC2" s="72"/>
      <c r="AD2" s="72"/>
      <c r="AE2" s="95"/>
    </row>
    <row r="3" spans="1:31" ht="12" customHeight="1">
      <c r="A3" s="4"/>
      <c r="B3" s="4"/>
      <c r="C3" s="4"/>
      <c r="D3" s="72"/>
      <c r="E3" s="72"/>
      <c r="F3" s="72"/>
      <c r="G3" s="72"/>
      <c r="H3" s="72"/>
      <c r="I3" s="72"/>
      <c r="J3" s="72"/>
      <c r="K3" s="72"/>
      <c r="L3" s="4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72"/>
      <c r="AB3" s="72"/>
      <c r="AC3" s="72"/>
      <c r="AD3" s="72"/>
      <c r="AE3" s="95"/>
    </row>
    <row r="4" spans="1:31" ht="14.25" customHeight="1">
      <c r="A4" s="4"/>
      <c r="B4" s="67" t="s">
        <v>30</v>
      </c>
      <c r="C4" s="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A4" s="72"/>
      <c r="AB4" s="72"/>
      <c r="AC4" s="72"/>
      <c r="AD4" s="72"/>
      <c r="AE4" s="95"/>
    </row>
    <row r="5" spans="1:31" ht="12" customHeight="1">
      <c r="A5" s="4"/>
      <c r="B5" s="4"/>
      <c r="C5" s="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72"/>
      <c r="AB5" s="72"/>
      <c r="AC5" s="72"/>
      <c r="AD5" s="72"/>
      <c r="AE5" s="95"/>
    </row>
    <row r="6" spans="1:31" ht="12" customHeight="1">
      <c r="A6" s="4"/>
      <c r="B6" s="43" t="s">
        <v>11</v>
      </c>
      <c r="C6" s="74"/>
      <c r="D6" s="44" t="s">
        <v>31</v>
      </c>
      <c r="E6" s="44" t="s">
        <v>32</v>
      </c>
      <c r="F6" s="46" t="s">
        <v>37</v>
      </c>
      <c r="G6" s="75"/>
      <c r="H6" s="75"/>
      <c r="I6" s="75"/>
      <c r="J6" s="75"/>
      <c r="K6" s="75"/>
      <c r="L6" s="75"/>
      <c r="M6" s="75"/>
      <c r="N6" s="76"/>
      <c r="O6" s="48" t="s">
        <v>39</v>
      </c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6"/>
      <c r="AD6" s="49" t="s">
        <v>40</v>
      </c>
      <c r="AE6" s="50"/>
    </row>
    <row r="7" spans="1:31" ht="12" customHeight="1">
      <c r="A7" s="4"/>
      <c r="B7" s="77"/>
      <c r="C7" s="78"/>
      <c r="D7" s="79"/>
      <c r="E7" s="79"/>
      <c r="F7" s="45" t="s">
        <v>15</v>
      </c>
      <c r="G7" s="45"/>
      <c r="H7" s="45"/>
      <c r="I7" s="45" t="s">
        <v>34</v>
      </c>
      <c r="J7" s="45"/>
      <c r="K7" s="45" t="s">
        <v>35</v>
      </c>
      <c r="L7" s="45"/>
      <c r="M7" s="45" t="s">
        <v>36</v>
      </c>
      <c r="N7" s="45"/>
      <c r="O7" s="45" t="s">
        <v>15</v>
      </c>
      <c r="P7" s="45"/>
      <c r="Q7" s="45"/>
      <c r="R7" s="45" t="s">
        <v>38</v>
      </c>
      <c r="S7" s="45"/>
      <c r="T7" s="45" t="s">
        <v>16</v>
      </c>
      <c r="U7" s="45"/>
      <c r="V7" s="45" t="s">
        <v>17</v>
      </c>
      <c r="W7" s="45"/>
      <c r="X7" s="45" t="s">
        <v>18</v>
      </c>
      <c r="Y7" s="45"/>
      <c r="Z7" s="52" t="s">
        <v>84</v>
      </c>
      <c r="AA7" s="96"/>
      <c r="AB7" s="45" t="s">
        <v>19</v>
      </c>
      <c r="AC7" s="45"/>
      <c r="AD7" s="20" t="s">
        <v>41</v>
      </c>
      <c r="AE7" s="51" t="s">
        <v>85</v>
      </c>
    </row>
    <row r="8" spans="1:31" ht="12" customHeight="1">
      <c r="A8" s="4"/>
      <c r="B8" s="81"/>
      <c r="C8" s="82"/>
      <c r="D8" s="83"/>
      <c r="E8" s="83"/>
      <c r="F8" s="6" t="s">
        <v>12</v>
      </c>
      <c r="G8" s="6" t="s">
        <v>13</v>
      </c>
      <c r="H8" s="6" t="s">
        <v>14</v>
      </c>
      <c r="I8" s="6" t="s">
        <v>13</v>
      </c>
      <c r="J8" s="6" t="s">
        <v>14</v>
      </c>
      <c r="K8" s="6" t="s">
        <v>13</v>
      </c>
      <c r="L8" s="6" t="s">
        <v>14</v>
      </c>
      <c r="M8" s="6" t="s">
        <v>13</v>
      </c>
      <c r="N8" s="6" t="s">
        <v>14</v>
      </c>
      <c r="O8" s="6" t="s">
        <v>12</v>
      </c>
      <c r="P8" s="6" t="s">
        <v>13</v>
      </c>
      <c r="Q8" s="6" t="s">
        <v>14</v>
      </c>
      <c r="R8" s="6" t="s">
        <v>13</v>
      </c>
      <c r="S8" s="6" t="s">
        <v>14</v>
      </c>
      <c r="T8" s="6" t="s">
        <v>13</v>
      </c>
      <c r="U8" s="6" t="s">
        <v>14</v>
      </c>
      <c r="V8" s="6" t="s">
        <v>13</v>
      </c>
      <c r="W8" s="6" t="s">
        <v>14</v>
      </c>
      <c r="X8" s="6" t="s">
        <v>13</v>
      </c>
      <c r="Y8" s="6" t="s">
        <v>14</v>
      </c>
      <c r="Z8" s="97"/>
      <c r="AA8" s="98"/>
      <c r="AB8" s="6" t="s">
        <v>13</v>
      </c>
      <c r="AC8" s="6" t="s">
        <v>14</v>
      </c>
      <c r="AD8" s="21" t="s">
        <v>42</v>
      </c>
      <c r="AE8" s="99"/>
    </row>
    <row r="9" spans="1:31" ht="12" customHeight="1">
      <c r="A9" s="4"/>
      <c r="B9" s="47" t="s">
        <v>33</v>
      </c>
      <c r="C9" s="86"/>
      <c r="D9" s="40">
        <v>234</v>
      </c>
      <c r="E9" s="40">
        <v>1119</v>
      </c>
      <c r="F9" s="40">
        <f>IF(SUM(G9:H10)&gt;0,SUM(G9:H10),"－")</f>
        <v>35369</v>
      </c>
      <c r="G9" s="40">
        <f>IF(SUM(I9,K9,M9)&gt;0,SUM(I9,K9,M9),"－")</f>
        <v>17975</v>
      </c>
      <c r="H9" s="40">
        <f>IF(SUM(J9,L9,N9)&gt;0,SUM(J9,L9,N9),"－")</f>
        <v>17394</v>
      </c>
      <c r="I9" s="40">
        <v>1861</v>
      </c>
      <c r="J9" s="40">
        <v>1885</v>
      </c>
      <c r="K9" s="40">
        <v>6989</v>
      </c>
      <c r="L9" s="40">
        <v>6629</v>
      </c>
      <c r="M9" s="40">
        <v>9125</v>
      </c>
      <c r="N9" s="40">
        <v>8880</v>
      </c>
      <c r="O9" s="40">
        <f>IF(SUM(P9:Q10)&gt;0,SUM(P9:Q10),"－")</f>
        <v>1456</v>
      </c>
      <c r="P9" s="40">
        <f>IF(SUM(R9,T9,V9,X9,AB9)&gt;0,SUM(R9,T9,V9,X9,AB9),"－")</f>
        <v>93</v>
      </c>
      <c r="Q9" s="40">
        <f>IF(SUM(S9,U9,W9,Y9,Z9,AA9,AC9)&gt;0,SUM(S9,U9,W9,Y9,Z9,AA9,AC9),"－")</f>
        <v>1363</v>
      </c>
      <c r="R9" s="40">
        <v>74</v>
      </c>
      <c r="S9" s="40">
        <v>50</v>
      </c>
      <c r="T9" s="40">
        <v>5</v>
      </c>
      <c r="U9" s="40">
        <v>50</v>
      </c>
      <c r="V9" s="40">
        <v>8</v>
      </c>
      <c r="W9" s="40">
        <v>1146</v>
      </c>
      <c r="X9" s="40" t="s">
        <v>44</v>
      </c>
      <c r="Y9" s="40">
        <v>101</v>
      </c>
      <c r="Z9" s="53">
        <v>2</v>
      </c>
      <c r="AA9" s="40">
        <v>2</v>
      </c>
      <c r="AB9" s="40">
        <v>6</v>
      </c>
      <c r="AC9" s="40">
        <v>12</v>
      </c>
      <c r="AD9" s="27">
        <v>17437</v>
      </c>
      <c r="AE9" s="54">
        <f>AD9/AD10</f>
        <v>0.598571968006591</v>
      </c>
    </row>
    <row r="10" spans="1:31" ht="12" customHeight="1">
      <c r="A10" s="4"/>
      <c r="B10" s="86"/>
      <c r="C10" s="86"/>
      <c r="D10" s="40"/>
      <c r="E10" s="40"/>
      <c r="F10" s="40"/>
      <c r="G10" s="100"/>
      <c r="H10" s="100"/>
      <c r="I10" s="100"/>
      <c r="J10" s="100"/>
      <c r="K10" s="100"/>
      <c r="L10" s="100"/>
      <c r="M10" s="100"/>
      <c r="N10" s="100"/>
      <c r="O10" s="4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1"/>
      <c r="AA10" s="100"/>
      <c r="AB10" s="100"/>
      <c r="AC10" s="100"/>
      <c r="AD10" s="28">
        <v>29131</v>
      </c>
      <c r="AE10" s="102"/>
    </row>
    <row r="11" spans="1:31" s="9" customFormat="1" ht="12" customHeight="1">
      <c r="A11" s="67"/>
      <c r="B11" s="68" t="s">
        <v>86</v>
      </c>
      <c r="C11" s="69"/>
      <c r="D11" s="41">
        <f>IF(SUM(D13,D37)&gt;0,SUM(D13,D37),"－")</f>
        <v>238</v>
      </c>
      <c r="E11" s="41">
        <f>IF(SUM(E13,E37)&gt;0,SUM(E13,E37),"－")</f>
        <v>1176</v>
      </c>
      <c r="F11" s="41">
        <f>IF(SUM(G11:H12)=SUM(F13,F37),IF(SUM(G11:H12)&gt;0,SUM(G11:H12),"－"),"ｴﾗｰ")</f>
        <v>37398</v>
      </c>
      <c r="G11" s="41">
        <f>IF(SUM(I11,K11,M11)=SUM(G13,G37),IF(SUM(I11,K11,M11)&gt;0,SUM(I11,K11,M11),"－"),"ｴﾗｰ")</f>
        <v>19041</v>
      </c>
      <c r="H11" s="41">
        <f>IF(SUM(J11,L11,N11)=SUM(H13,H37),IF(SUM(J11,L11,N11)&gt;0,SUM(J11,L11,N11),"－"),"ｴﾗｰ")</f>
        <v>18357</v>
      </c>
      <c r="I11" s="41">
        <v>2193</v>
      </c>
      <c r="J11" s="41">
        <v>2108</v>
      </c>
      <c r="K11" s="41">
        <v>7142</v>
      </c>
      <c r="L11" s="41">
        <v>7020</v>
      </c>
      <c r="M11" s="41">
        <v>9706</v>
      </c>
      <c r="N11" s="41">
        <v>9229</v>
      </c>
      <c r="O11" s="41">
        <f>IF(SUM(P11:Q12)=SUM(O13,O37),IF(SUM(P11:Q12)&gt;0,SUM(P11:Q12),"－"),"ｴﾗｰ")</f>
        <v>1532</v>
      </c>
      <c r="P11" s="41">
        <v>91</v>
      </c>
      <c r="Q11" s="41">
        <v>1441</v>
      </c>
      <c r="R11" s="41">
        <v>75</v>
      </c>
      <c r="S11" s="41">
        <v>51</v>
      </c>
      <c r="T11" s="41">
        <v>7</v>
      </c>
      <c r="U11" s="41">
        <v>50</v>
      </c>
      <c r="V11" s="41">
        <v>3</v>
      </c>
      <c r="W11" s="41">
        <v>1254</v>
      </c>
      <c r="X11" s="41" t="s">
        <v>44</v>
      </c>
      <c r="Y11" s="41">
        <v>70</v>
      </c>
      <c r="Z11" s="55">
        <v>1</v>
      </c>
      <c r="AA11" s="41">
        <v>3</v>
      </c>
      <c r="AB11" s="41">
        <v>6</v>
      </c>
      <c r="AC11" s="41">
        <v>12</v>
      </c>
      <c r="AD11" s="29">
        <v>18162</v>
      </c>
      <c r="AE11" s="56">
        <f>AD11/AD12</f>
        <v>0.5976111348754566</v>
      </c>
    </row>
    <row r="12" spans="1:31" s="9" customFormat="1" ht="12" customHeight="1">
      <c r="A12" s="67"/>
      <c r="B12" s="69"/>
      <c r="C12" s="69"/>
      <c r="D12" s="41"/>
      <c r="E12" s="41"/>
      <c r="F12" s="41"/>
      <c r="G12" s="103"/>
      <c r="H12" s="103"/>
      <c r="I12" s="103"/>
      <c r="J12" s="103"/>
      <c r="K12" s="103"/>
      <c r="L12" s="103"/>
      <c r="M12" s="103"/>
      <c r="N12" s="103"/>
      <c r="O12" s="41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60"/>
      <c r="AA12" s="103"/>
      <c r="AB12" s="103"/>
      <c r="AC12" s="103"/>
      <c r="AD12" s="30">
        <v>30391</v>
      </c>
      <c r="AE12" s="57"/>
    </row>
    <row r="13" spans="1:31" s="9" customFormat="1" ht="12" customHeight="1">
      <c r="A13" s="67"/>
      <c r="B13" s="68" t="s">
        <v>87</v>
      </c>
      <c r="C13" s="69"/>
      <c r="D13" s="41">
        <f>IF(SUM(D15:D36)&gt;0,SUM(D15:D36),"－")</f>
        <v>133</v>
      </c>
      <c r="E13" s="41">
        <f>IF(SUM(E15:E36)&gt;0,SUM(E15:E36),"－")</f>
        <v>768</v>
      </c>
      <c r="F13" s="41">
        <f>IF(SUM(F15:F36)&gt;0,SUM(F15:F36),"－")</f>
        <v>25163</v>
      </c>
      <c r="G13" s="41">
        <f>IF(SUM(G15:G36)&gt;0,SUM(G15:G36),"－")</f>
        <v>12833</v>
      </c>
      <c r="H13" s="41">
        <f aca="true" t="shared" si="0" ref="H13:AC13">IF(SUM(H15:H36)&gt;0,SUM(H15:H36),"－")</f>
        <v>12330</v>
      </c>
      <c r="I13" s="41">
        <f t="shared" si="0"/>
        <v>1666</v>
      </c>
      <c r="J13" s="41">
        <f t="shared" si="0"/>
        <v>1571</v>
      </c>
      <c r="K13" s="41">
        <f t="shared" si="0"/>
        <v>4833</v>
      </c>
      <c r="L13" s="41">
        <f t="shared" si="0"/>
        <v>4764</v>
      </c>
      <c r="M13" s="41">
        <f t="shared" si="0"/>
        <v>6334</v>
      </c>
      <c r="N13" s="41">
        <f t="shared" si="0"/>
        <v>5995</v>
      </c>
      <c r="O13" s="41">
        <f t="shared" si="0"/>
        <v>1029</v>
      </c>
      <c r="P13" s="41">
        <f t="shared" si="0"/>
        <v>66</v>
      </c>
      <c r="Q13" s="41">
        <f t="shared" si="0"/>
        <v>963</v>
      </c>
      <c r="R13" s="41">
        <f t="shared" si="0"/>
        <v>51</v>
      </c>
      <c r="S13" s="41">
        <f t="shared" si="0"/>
        <v>38</v>
      </c>
      <c r="T13" s="41">
        <f t="shared" si="0"/>
        <v>7</v>
      </c>
      <c r="U13" s="41">
        <f t="shared" si="0"/>
        <v>43</v>
      </c>
      <c r="V13" s="41">
        <f t="shared" si="0"/>
        <v>2</v>
      </c>
      <c r="W13" s="41">
        <f t="shared" si="0"/>
        <v>839</v>
      </c>
      <c r="X13" s="41" t="str">
        <f t="shared" si="0"/>
        <v>－</v>
      </c>
      <c r="Y13" s="41">
        <f t="shared" si="0"/>
        <v>35</v>
      </c>
      <c r="Z13" s="55"/>
      <c r="AA13" s="41" t="str">
        <f t="shared" si="0"/>
        <v>－</v>
      </c>
      <c r="AB13" s="41">
        <f t="shared" si="0"/>
        <v>6</v>
      </c>
      <c r="AC13" s="41">
        <f t="shared" si="0"/>
        <v>8</v>
      </c>
      <c r="AD13" s="29">
        <v>11858</v>
      </c>
      <c r="AE13" s="56">
        <f>AD13/AD14</f>
        <v>0.6058964794849522</v>
      </c>
    </row>
    <row r="14" spans="1:31" s="9" customFormat="1" ht="12" customHeight="1">
      <c r="A14" s="67"/>
      <c r="B14" s="69"/>
      <c r="C14" s="6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55"/>
      <c r="AA14" s="41"/>
      <c r="AB14" s="41"/>
      <c r="AC14" s="41"/>
      <c r="AD14" s="30">
        <v>19571</v>
      </c>
      <c r="AE14" s="104"/>
    </row>
    <row r="15" spans="1:31" ht="12" customHeight="1">
      <c r="A15" s="4"/>
      <c r="B15" s="25"/>
      <c r="C15" s="42" t="s">
        <v>0</v>
      </c>
      <c r="D15" s="40">
        <v>32</v>
      </c>
      <c r="E15" s="40">
        <v>207</v>
      </c>
      <c r="F15" s="40">
        <f>IF(SUM(G15:H16)&gt;0,SUM(G15:H16),"－")</f>
        <v>6862</v>
      </c>
      <c r="G15" s="40">
        <f>IF(SUM(I15,K15,M15)&gt;0,SUM(I15,K15,M15),"－")</f>
        <v>3477</v>
      </c>
      <c r="H15" s="40">
        <f>IF(SUM(J15,L15,N15)&gt;0,SUM(J15,L15,N15),"－")</f>
        <v>3385</v>
      </c>
      <c r="I15" s="40">
        <v>549</v>
      </c>
      <c r="J15" s="40">
        <v>551</v>
      </c>
      <c r="K15" s="40">
        <v>1471</v>
      </c>
      <c r="L15" s="40">
        <v>1468</v>
      </c>
      <c r="M15" s="40">
        <v>1457</v>
      </c>
      <c r="N15" s="40">
        <v>1366</v>
      </c>
      <c r="O15" s="40">
        <f>IF(SUM(P15:Q16)&gt;0,SUM(P15:Q16),"－")</f>
        <v>278</v>
      </c>
      <c r="P15" s="40">
        <f>IF(SUM(R15,T15,V15,X15,AB15)&gt;0,SUM(R15,T15,V15,X15,AB15),"－")</f>
        <v>19</v>
      </c>
      <c r="Q15" s="40">
        <f>IF(SUM(S15,U15,W15,Y15,Z15,AA15,AC15)&gt;0,SUM(S15,U15,W15,Y15,Z15,AA15,AC15),"－")</f>
        <v>259</v>
      </c>
      <c r="R15" s="40">
        <v>14</v>
      </c>
      <c r="S15" s="40">
        <v>10</v>
      </c>
      <c r="T15" s="40">
        <v>3</v>
      </c>
      <c r="U15" s="40">
        <v>11</v>
      </c>
      <c r="V15" s="40">
        <v>1</v>
      </c>
      <c r="W15" s="40">
        <v>222</v>
      </c>
      <c r="X15" s="41" t="str">
        <f>IF(SUM(X17:X38)&gt;0,SUM(X17:X38),"－")</f>
        <v>－</v>
      </c>
      <c r="Y15" s="40">
        <v>10</v>
      </c>
      <c r="Z15" s="53"/>
      <c r="AA15" s="41" t="s">
        <v>103</v>
      </c>
      <c r="AB15" s="40">
        <v>1</v>
      </c>
      <c r="AC15" s="40">
        <v>6</v>
      </c>
      <c r="AD15" s="27">
        <v>2655</v>
      </c>
      <c r="AE15" s="54">
        <f>AD15/AD16</f>
        <v>0.6304915696984089</v>
      </c>
    </row>
    <row r="16" spans="1:31" ht="12" customHeight="1">
      <c r="A16" s="4"/>
      <c r="B16" s="5"/>
      <c r="C16" s="42"/>
      <c r="D16" s="40"/>
      <c r="E16" s="40"/>
      <c r="F16" s="40"/>
      <c r="G16" s="100"/>
      <c r="H16" s="100"/>
      <c r="I16" s="100"/>
      <c r="J16" s="100"/>
      <c r="K16" s="100"/>
      <c r="L16" s="100"/>
      <c r="M16" s="100"/>
      <c r="N16" s="100"/>
      <c r="O16" s="40"/>
      <c r="P16" s="100"/>
      <c r="Q16" s="100"/>
      <c r="R16" s="100"/>
      <c r="S16" s="100"/>
      <c r="T16" s="100"/>
      <c r="U16" s="100"/>
      <c r="V16" s="100"/>
      <c r="W16" s="100"/>
      <c r="X16" s="41"/>
      <c r="Y16" s="100"/>
      <c r="Z16" s="101"/>
      <c r="AA16" s="41"/>
      <c r="AB16" s="100"/>
      <c r="AC16" s="100"/>
      <c r="AD16" s="31">
        <v>4211</v>
      </c>
      <c r="AE16" s="105"/>
    </row>
    <row r="17" spans="1:31" ht="12" customHeight="1">
      <c r="A17" s="4"/>
      <c r="B17" s="25"/>
      <c r="C17" s="42" t="s">
        <v>1</v>
      </c>
      <c r="D17" s="40">
        <v>22</v>
      </c>
      <c r="E17" s="40">
        <v>147</v>
      </c>
      <c r="F17" s="40">
        <f>IF(SUM(G17:H18)&gt;0,SUM(G17:H18),"－")</f>
        <v>4466</v>
      </c>
      <c r="G17" s="40">
        <f>IF(SUM(I17,K17,M17)&gt;0,SUM(I17,K17,M17),"－")</f>
        <v>2293</v>
      </c>
      <c r="H17" s="40">
        <f>IF(SUM(J17,L17,N17)&gt;0,SUM(J17,L17,N17),"－")</f>
        <v>2173</v>
      </c>
      <c r="I17" s="40">
        <v>285</v>
      </c>
      <c r="J17" s="40">
        <v>255</v>
      </c>
      <c r="K17" s="40">
        <v>994</v>
      </c>
      <c r="L17" s="40">
        <v>950</v>
      </c>
      <c r="M17" s="40">
        <v>1014</v>
      </c>
      <c r="N17" s="40">
        <v>968</v>
      </c>
      <c r="O17" s="40">
        <f>IF(SUM(P17:Q18)&gt;0,SUM(P17:Q18),"－")</f>
        <v>191</v>
      </c>
      <c r="P17" s="40">
        <f>IF(SUM(R17,T17,V17,X17,AB17)&gt;0,SUM(R17,T17,V17,X17,AB17),"－")</f>
        <v>15</v>
      </c>
      <c r="Q17" s="40">
        <f>IF(SUM(S17,U17,W17,Y17,Z17,AA17,AC17)&gt;0,SUM(S17,U17,W17,Y17,Z17,AA17,AC17),"－")</f>
        <v>176</v>
      </c>
      <c r="R17" s="40">
        <v>12</v>
      </c>
      <c r="S17" s="40">
        <v>6</v>
      </c>
      <c r="T17" s="40">
        <v>3</v>
      </c>
      <c r="U17" s="40">
        <v>11</v>
      </c>
      <c r="V17" s="40" t="s">
        <v>44</v>
      </c>
      <c r="W17" s="40">
        <v>157</v>
      </c>
      <c r="X17" s="41" t="str">
        <f>IF(SUM(X19:X40)&gt;0,SUM(X19:X40),"－")</f>
        <v>－</v>
      </c>
      <c r="Y17" s="40">
        <v>1</v>
      </c>
      <c r="Z17" s="53"/>
      <c r="AA17" s="41" t="s">
        <v>103</v>
      </c>
      <c r="AB17" s="40" t="s">
        <v>44</v>
      </c>
      <c r="AC17" s="40">
        <v>1</v>
      </c>
      <c r="AD17" s="27">
        <v>1918</v>
      </c>
      <c r="AE17" s="54">
        <f>AD17/AD18</f>
        <v>0.4889115472852409</v>
      </c>
    </row>
    <row r="18" spans="1:31" ht="12" customHeight="1">
      <c r="A18" s="4"/>
      <c r="B18" s="5"/>
      <c r="C18" s="42"/>
      <c r="D18" s="40"/>
      <c r="E18" s="40"/>
      <c r="F18" s="40"/>
      <c r="G18" s="100"/>
      <c r="H18" s="100"/>
      <c r="I18" s="100"/>
      <c r="J18" s="100"/>
      <c r="K18" s="100"/>
      <c r="L18" s="100"/>
      <c r="M18" s="100"/>
      <c r="N18" s="100"/>
      <c r="O18" s="40"/>
      <c r="P18" s="100"/>
      <c r="Q18" s="100"/>
      <c r="R18" s="100"/>
      <c r="S18" s="100"/>
      <c r="T18" s="100"/>
      <c r="U18" s="100"/>
      <c r="V18" s="100"/>
      <c r="W18" s="100"/>
      <c r="X18" s="41"/>
      <c r="Y18" s="100"/>
      <c r="Z18" s="101"/>
      <c r="AA18" s="41"/>
      <c r="AB18" s="100"/>
      <c r="AC18" s="100"/>
      <c r="AD18" s="31">
        <v>3923</v>
      </c>
      <c r="AE18" s="105"/>
    </row>
    <row r="19" spans="1:31" ht="12" customHeight="1">
      <c r="A19" s="4"/>
      <c r="B19" s="25"/>
      <c r="C19" s="42" t="s">
        <v>2</v>
      </c>
      <c r="D19" s="40">
        <v>16</v>
      </c>
      <c r="E19" s="40">
        <v>66</v>
      </c>
      <c r="F19" s="40">
        <f>IF(SUM(G19:H20)&gt;0,SUM(G19:H20),"－")</f>
        <v>2355</v>
      </c>
      <c r="G19" s="40">
        <f>IF(SUM(I19,K19,M19)&gt;0,SUM(I19,K19,M19),"－")</f>
        <v>1172</v>
      </c>
      <c r="H19" s="40">
        <f>IF(SUM(J19,L19,N19)&gt;0,SUM(J19,L19,N19),"－")</f>
        <v>1183</v>
      </c>
      <c r="I19" s="40">
        <v>29</v>
      </c>
      <c r="J19" s="40">
        <v>37</v>
      </c>
      <c r="K19" s="40">
        <v>204</v>
      </c>
      <c r="L19" s="40">
        <v>224</v>
      </c>
      <c r="M19" s="40">
        <v>939</v>
      </c>
      <c r="N19" s="40">
        <v>922</v>
      </c>
      <c r="O19" s="40">
        <f>IF(SUM(P19:Q20)&gt;0,SUM(P19:Q20),"－")</f>
        <v>97</v>
      </c>
      <c r="P19" s="40">
        <f>IF(SUM(R19,T19,V19,X19,AB19)&gt;0,SUM(R19,T19,V19,X19,AB19),"－")</f>
        <v>4</v>
      </c>
      <c r="Q19" s="40">
        <f>IF(SUM(S19,U19,W19,Y19,Z19,AA19,AC19)&gt;0,SUM(S19,U19,W19,Y19,Z19,AA19,AC19),"－")</f>
        <v>93</v>
      </c>
      <c r="R19" s="40">
        <v>1</v>
      </c>
      <c r="S19" s="40">
        <v>1</v>
      </c>
      <c r="T19" s="40" t="s">
        <v>44</v>
      </c>
      <c r="U19" s="40">
        <v>14</v>
      </c>
      <c r="V19" s="40">
        <v>1</v>
      </c>
      <c r="W19" s="40">
        <v>76</v>
      </c>
      <c r="X19" s="41" t="str">
        <f>IF(SUM(X21:X42)&gt;0,SUM(X21:X42),"－")</f>
        <v>－</v>
      </c>
      <c r="Y19" s="40">
        <v>2</v>
      </c>
      <c r="Z19" s="53"/>
      <c r="AA19" s="41" t="s">
        <v>103</v>
      </c>
      <c r="AB19" s="40">
        <v>2</v>
      </c>
      <c r="AC19" s="40" t="s">
        <v>44</v>
      </c>
      <c r="AD19" s="27">
        <v>1835</v>
      </c>
      <c r="AE19" s="54">
        <f>AD19/AD20</f>
        <v>0.7825159914712153</v>
      </c>
    </row>
    <row r="20" spans="1:31" ht="12" customHeight="1">
      <c r="A20" s="4"/>
      <c r="B20" s="5"/>
      <c r="C20" s="42"/>
      <c r="D20" s="40"/>
      <c r="E20" s="40"/>
      <c r="F20" s="40"/>
      <c r="G20" s="100"/>
      <c r="H20" s="100"/>
      <c r="I20" s="100"/>
      <c r="J20" s="100"/>
      <c r="K20" s="100"/>
      <c r="L20" s="100"/>
      <c r="M20" s="100"/>
      <c r="N20" s="100"/>
      <c r="O20" s="40"/>
      <c r="P20" s="100"/>
      <c r="Q20" s="100"/>
      <c r="R20" s="100"/>
      <c r="S20" s="100"/>
      <c r="T20" s="100"/>
      <c r="U20" s="100"/>
      <c r="V20" s="100"/>
      <c r="W20" s="100"/>
      <c r="X20" s="41"/>
      <c r="Y20" s="100"/>
      <c r="Z20" s="101"/>
      <c r="AA20" s="41"/>
      <c r="AB20" s="100"/>
      <c r="AC20" s="100"/>
      <c r="AD20" s="31">
        <v>2345</v>
      </c>
      <c r="AE20" s="105"/>
    </row>
    <row r="21" spans="1:31" ht="12" customHeight="1">
      <c r="A21" s="4"/>
      <c r="B21" s="25"/>
      <c r="C21" s="42" t="s">
        <v>3</v>
      </c>
      <c r="D21" s="40">
        <v>13</v>
      </c>
      <c r="E21" s="40">
        <v>58</v>
      </c>
      <c r="F21" s="40">
        <f>IF(SUM(G21:H22)&gt;0,SUM(G21:H22),"－")</f>
        <v>2084</v>
      </c>
      <c r="G21" s="40">
        <f>IF(SUM(I21,K21,M21)&gt;0,SUM(I21,K21,M21),"－")</f>
        <v>1090</v>
      </c>
      <c r="H21" s="40">
        <f>IF(SUM(J21,L21,N21)&gt;0,SUM(J21,L21,N21),"－")</f>
        <v>994</v>
      </c>
      <c r="I21" s="40">
        <v>92</v>
      </c>
      <c r="J21" s="40">
        <v>80</v>
      </c>
      <c r="K21" s="40">
        <v>177</v>
      </c>
      <c r="L21" s="40">
        <v>140</v>
      </c>
      <c r="M21" s="40">
        <v>821</v>
      </c>
      <c r="N21" s="40">
        <v>774</v>
      </c>
      <c r="O21" s="40">
        <f>IF(SUM(P21:Q22)&gt;0,SUM(P21:Q22),"－")</f>
        <v>78</v>
      </c>
      <c r="P21" s="40">
        <f>IF(SUM(R21,T21,V21,X21,AB21)&gt;0,SUM(R21,T21,V21,X21,AB21),"－")</f>
        <v>1</v>
      </c>
      <c r="Q21" s="40">
        <f>IF(SUM(S21,U21,W21,Y21,Z21,AA21,AC21)&gt;0,SUM(S21,U21,W21,Y21,Z21,AA21,AC21),"－")</f>
        <v>77</v>
      </c>
      <c r="R21" s="40">
        <v>1</v>
      </c>
      <c r="S21" s="40">
        <v>9</v>
      </c>
      <c r="T21" s="40" t="s">
        <v>44</v>
      </c>
      <c r="U21" s="40">
        <v>1</v>
      </c>
      <c r="V21" s="40" t="s">
        <v>44</v>
      </c>
      <c r="W21" s="40">
        <v>65</v>
      </c>
      <c r="X21" s="41" t="str">
        <f>IF(SUM(X23:X44)&gt;0,SUM(X23:X44),"－")</f>
        <v>－</v>
      </c>
      <c r="Y21" s="40">
        <v>2</v>
      </c>
      <c r="Z21" s="53"/>
      <c r="AA21" s="41" t="s">
        <v>103</v>
      </c>
      <c r="AB21" s="41" t="s">
        <v>103</v>
      </c>
      <c r="AC21" s="40" t="s">
        <v>44</v>
      </c>
      <c r="AD21" s="32">
        <v>1574</v>
      </c>
      <c r="AE21" s="58">
        <f>AD21/AD22</f>
        <v>0.9030407343660356</v>
      </c>
    </row>
    <row r="22" spans="1:31" ht="12" customHeight="1">
      <c r="A22" s="4"/>
      <c r="B22" s="5"/>
      <c r="C22" s="42"/>
      <c r="D22" s="40"/>
      <c r="E22" s="40"/>
      <c r="F22" s="40"/>
      <c r="G22" s="100"/>
      <c r="H22" s="100"/>
      <c r="I22" s="100"/>
      <c r="J22" s="100"/>
      <c r="K22" s="100"/>
      <c r="L22" s="100"/>
      <c r="M22" s="100"/>
      <c r="N22" s="100"/>
      <c r="O22" s="40"/>
      <c r="P22" s="100"/>
      <c r="Q22" s="100"/>
      <c r="R22" s="100"/>
      <c r="S22" s="100"/>
      <c r="T22" s="100"/>
      <c r="U22" s="100"/>
      <c r="V22" s="100"/>
      <c r="W22" s="100"/>
      <c r="X22" s="41"/>
      <c r="Y22" s="100"/>
      <c r="Z22" s="101"/>
      <c r="AA22" s="41"/>
      <c r="AB22" s="41"/>
      <c r="AC22" s="100"/>
      <c r="AD22" s="31">
        <v>1743</v>
      </c>
      <c r="AE22" s="105"/>
    </row>
    <row r="23" spans="1:31" s="2" customFormat="1" ht="12" customHeight="1">
      <c r="A23" s="4"/>
      <c r="B23" s="25"/>
      <c r="C23" s="42" t="s">
        <v>4</v>
      </c>
      <c r="D23" s="40">
        <v>17</v>
      </c>
      <c r="E23" s="40">
        <v>101</v>
      </c>
      <c r="F23" s="40">
        <f>IF(SUM(G23:H24)&gt;0,SUM(G23:H24),"－")</f>
        <v>3358</v>
      </c>
      <c r="G23" s="40">
        <f>IF(SUM(I23,K23,M23)&gt;0,SUM(I23,K23,M23),"－")</f>
        <v>1742</v>
      </c>
      <c r="H23" s="40">
        <f>IF(SUM(J23,L23,N23)&gt;0,SUM(J23,L23,N23),"－")</f>
        <v>1616</v>
      </c>
      <c r="I23" s="40">
        <v>307</v>
      </c>
      <c r="J23" s="40">
        <v>274</v>
      </c>
      <c r="K23" s="40">
        <v>712</v>
      </c>
      <c r="L23" s="40">
        <v>714</v>
      </c>
      <c r="M23" s="40">
        <v>723</v>
      </c>
      <c r="N23" s="40">
        <v>628</v>
      </c>
      <c r="O23" s="40">
        <f>IF(SUM(P23:Q24)&gt;0,SUM(P23:Q24),"－")</f>
        <v>142</v>
      </c>
      <c r="P23" s="40">
        <f>IF(SUM(R23,T23,V23,X23,AB23)&gt;0,SUM(R23,T23,V23,X23,AB23),"－")</f>
        <v>13</v>
      </c>
      <c r="Q23" s="40">
        <f>IF(SUM(S23,U23,W23,Y23,Z23,AA23,AC23)&gt;0,SUM(S23,U23,W23,Y23,Z23,AA23,AC23),"－")</f>
        <v>129</v>
      </c>
      <c r="R23" s="40">
        <v>11</v>
      </c>
      <c r="S23" s="40">
        <v>4</v>
      </c>
      <c r="T23" s="40" t="s">
        <v>44</v>
      </c>
      <c r="U23" s="40">
        <v>3</v>
      </c>
      <c r="V23" s="40" t="s">
        <v>44</v>
      </c>
      <c r="W23" s="40">
        <v>112</v>
      </c>
      <c r="X23" s="40" t="str">
        <f>IF(SUM(X25:X46)&gt;0,SUM(X25:X46),"－")</f>
        <v>－</v>
      </c>
      <c r="Y23" s="40">
        <v>10</v>
      </c>
      <c r="Z23" s="53"/>
      <c r="AA23" s="40" t="s">
        <v>103</v>
      </c>
      <c r="AB23" s="40">
        <v>2</v>
      </c>
      <c r="AC23" s="40" t="s">
        <v>44</v>
      </c>
      <c r="AD23" s="27">
        <v>1354</v>
      </c>
      <c r="AE23" s="54">
        <f>AD23/AD24</f>
        <v>0.6031180400890869</v>
      </c>
    </row>
    <row r="24" spans="1:31" s="2" customFormat="1" ht="12" customHeight="1">
      <c r="A24" s="4"/>
      <c r="B24" s="5"/>
      <c r="C24" s="42"/>
      <c r="D24" s="40"/>
      <c r="E24" s="40"/>
      <c r="F24" s="40"/>
      <c r="G24" s="100"/>
      <c r="H24" s="100"/>
      <c r="I24" s="100"/>
      <c r="J24" s="100"/>
      <c r="K24" s="100"/>
      <c r="L24" s="100"/>
      <c r="M24" s="100"/>
      <c r="N24" s="100"/>
      <c r="O24" s="40"/>
      <c r="P24" s="100"/>
      <c r="Q24" s="100"/>
      <c r="R24" s="100"/>
      <c r="S24" s="100"/>
      <c r="T24" s="100"/>
      <c r="U24" s="100"/>
      <c r="V24" s="100"/>
      <c r="W24" s="100"/>
      <c r="X24" s="40"/>
      <c r="Y24" s="100"/>
      <c r="Z24" s="101"/>
      <c r="AA24" s="40"/>
      <c r="AB24" s="40"/>
      <c r="AC24" s="100"/>
      <c r="AD24" s="31">
        <v>2245</v>
      </c>
      <c r="AE24" s="105"/>
    </row>
    <row r="25" spans="1:31" ht="12" customHeight="1">
      <c r="A25" s="4"/>
      <c r="B25" s="25"/>
      <c r="C25" s="42" t="s">
        <v>5</v>
      </c>
      <c r="D25" s="40">
        <v>8</v>
      </c>
      <c r="E25" s="40">
        <v>41</v>
      </c>
      <c r="F25" s="40">
        <f>IF(SUM(G25:H26)&gt;0,SUM(G25:H26),"－")</f>
        <v>1437</v>
      </c>
      <c r="G25" s="40">
        <f>IF(SUM(I25,K25,M25)&gt;0,SUM(I25,K25,M25),"－")</f>
        <v>717</v>
      </c>
      <c r="H25" s="40">
        <f>IF(SUM(J25,L25,N25)&gt;0,SUM(J25,L25,N25),"－")</f>
        <v>720</v>
      </c>
      <c r="I25" s="40">
        <v>77</v>
      </c>
      <c r="J25" s="40">
        <v>94</v>
      </c>
      <c r="K25" s="40">
        <v>302</v>
      </c>
      <c r="L25" s="40">
        <v>325</v>
      </c>
      <c r="M25" s="40">
        <v>338</v>
      </c>
      <c r="N25" s="40">
        <v>301</v>
      </c>
      <c r="O25" s="40">
        <f>IF(SUM(P25:Q26)&gt;0,SUM(P25:Q26),"－")</f>
        <v>48</v>
      </c>
      <c r="P25" s="40">
        <f>IF(SUM(R25,T25,V25,X25,AB25)&gt;0,SUM(R25,T25,V25,X25,AB25),"－")</f>
        <v>1</v>
      </c>
      <c r="Q25" s="40">
        <f>IF(SUM(S25,U25,W25,Y25,Z25,AA25,AC25)&gt;0,SUM(S25,U25,W25,Y25,Z25,AA25,AC25),"－")</f>
        <v>47</v>
      </c>
      <c r="R25" s="40">
        <v>1</v>
      </c>
      <c r="S25" s="40">
        <v>1</v>
      </c>
      <c r="T25" s="40" t="s">
        <v>44</v>
      </c>
      <c r="U25" s="40" t="s">
        <v>44</v>
      </c>
      <c r="V25" s="40" t="s">
        <v>44</v>
      </c>
      <c r="W25" s="40">
        <v>43</v>
      </c>
      <c r="X25" s="41" t="str">
        <f>IF(SUM(X27:X48)&gt;0,SUM(X27:X48),"－")</f>
        <v>－</v>
      </c>
      <c r="Y25" s="40">
        <v>3</v>
      </c>
      <c r="Z25" s="53"/>
      <c r="AA25" s="41" t="s">
        <v>103</v>
      </c>
      <c r="AB25" s="41" t="s">
        <v>103</v>
      </c>
      <c r="AC25" s="40" t="s">
        <v>44</v>
      </c>
      <c r="AD25" s="27">
        <v>611</v>
      </c>
      <c r="AE25" s="59">
        <f>AD25/AD26</f>
        <v>0.766624843161857</v>
      </c>
    </row>
    <row r="26" spans="1:31" ht="12" customHeight="1">
      <c r="A26" s="4"/>
      <c r="B26" s="5"/>
      <c r="C26" s="42"/>
      <c r="D26" s="40"/>
      <c r="E26" s="40"/>
      <c r="F26" s="40"/>
      <c r="G26" s="100"/>
      <c r="H26" s="100"/>
      <c r="I26" s="100"/>
      <c r="J26" s="100"/>
      <c r="K26" s="100"/>
      <c r="L26" s="100"/>
      <c r="M26" s="100"/>
      <c r="N26" s="100"/>
      <c r="O26" s="40"/>
      <c r="P26" s="100"/>
      <c r="Q26" s="100"/>
      <c r="R26" s="100"/>
      <c r="S26" s="100"/>
      <c r="T26" s="100"/>
      <c r="U26" s="100"/>
      <c r="V26" s="100"/>
      <c r="W26" s="100"/>
      <c r="X26" s="41"/>
      <c r="Y26" s="100"/>
      <c r="Z26" s="101"/>
      <c r="AA26" s="41"/>
      <c r="AB26" s="41"/>
      <c r="AC26" s="100"/>
      <c r="AD26" s="33">
        <v>797</v>
      </c>
      <c r="AE26" s="106"/>
    </row>
    <row r="27" spans="1:31" ht="12" customHeight="1">
      <c r="A27" s="4"/>
      <c r="B27" s="25"/>
      <c r="C27" s="42" t="s">
        <v>6</v>
      </c>
      <c r="D27" s="40">
        <v>6</v>
      </c>
      <c r="E27" s="40">
        <v>42</v>
      </c>
      <c r="F27" s="40">
        <f>IF(SUM(G27:H28)&gt;0,SUM(G27:H28),"－")</f>
        <v>1486</v>
      </c>
      <c r="G27" s="40">
        <f>IF(SUM(I27,K27,M27)&gt;0,SUM(I27,K27,M27),"－")</f>
        <v>742</v>
      </c>
      <c r="H27" s="40">
        <f>IF(SUM(J27,L27,N27)&gt;0,SUM(J27,L27,N27),"－")</f>
        <v>744</v>
      </c>
      <c r="I27" s="40">
        <v>41</v>
      </c>
      <c r="J27" s="40">
        <v>36</v>
      </c>
      <c r="K27" s="40">
        <v>327</v>
      </c>
      <c r="L27" s="40">
        <v>324</v>
      </c>
      <c r="M27" s="40">
        <v>374</v>
      </c>
      <c r="N27" s="40">
        <v>384</v>
      </c>
      <c r="O27" s="40">
        <f>IF(SUM(P27:Q28)&gt;0,SUM(P27:Q28),"－")</f>
        <v>55</v>
      </c>
      <c r="P27" s="40">
        <f>IF(SUM(R27,T27,V27,X27,AB27)&gt;0,SUM(R27,T27,V27,X27,AB27),"－")</f>
        <v>1</v>
      </c>
      <c r="Q27" s="40">
        <f>IF(SUM(S27,U27,W27,Y27,Z27,AA27,AC27)&gt;0,SUM(S27,U27,W27,Y27,Z27,AA27,AC27),"－")</f>
        <v>54</v>
      </c>
      <c r="R27" s="40">
        <v>1</v>
      </c>
      <c r="S27" s="40" t="s">
        <v>44</v>
      </c>
      <c r="T27" s="40" t="s">
        <v>44</v>
      </c>
      <c r="U27" s="40" t="s">
        <v>44</v>
      </c>
      <c r="V27" s="40" t="s">
        <v>44</v>
      </c>
      <c r="W27" s="40">
        <v>52</v>
      </c>
      <c r="X27" s="41" t="str">
        <f>IF(SUM(X29:X50)&gt;0,SUM(X29:X50),"－")</f>
        <v>－</v>
      </c>
      <c r="Y27" s="40">
        <v>2</v>
      </c>
      <c r="Z27" s="53"/>
      <c r="AA27" s="41" t="s">
        <v>103</v>
      </c>
      <c r="AB27" s="41" t="s">
        <v>103</v>
      </c>
      <c r="AC27" s="40" t="s">
        <v>44</v>
      </c>
      <c r="AD27" s="27">
        <v>648</v>
      </c>
      <c r="AE27" s="59">
        <f>AD27/AD28</f>
        <v>0.5459140690817186</v>
      </c>
    </row>
    <row r="28" spans="1:31" ht="12" customHeight="1">
      <c r="A28" s="4"/>
      <c r="B28" s="5"/>
      <c r="C28" s="42"/>
      <c r="D28" s="40"/>
      <c r="E28" s="40"/>
      <c r="F28" s="40"/>
      <c r="G28" s="100"/>
      <c r="H28" s="100"/>
      <c r="I28" s="100"/>
      <c r="J28" s="100"/>
      <c r="K28" s="100"/>
      <c r="L28" s="100"/>
      <c r="M28" s="100"/>
      <c r="N28" s="100"/>
      <c r="O28" s="40"/>
      <c r="P28" s="100"/>
      <c r="Q28" s="100"/>
      <c r="R28" s="100"/>
      <c r="S28" s="100"/>
      <c r="T28" s="100"/>
      <c r="U28" s="100"/>
      <c r="V28" s="100"/>
      <c r="W28" s="100"/>
      <c r="X28" s="41"/>
      <c r="Y28" s="100"/>
      <c r="Z28" s="101"/>
      <c r="AA28" s="41"/>
      <c r="AB28" s="41"/>
      <c r="AC28" s="100"/>
      <c r="AD28" s="33">
        <v>1187</v>
      </c>
      <c r="AE28" s="106"/>
    </row>
    <row r="29" spans="1:31" ht="12" customHeight="1">
      <c r="A29" s="4"/>
      <c r="B29" s="25"/>
      <c r="C29" s="42" t="s">
        <v>7</v>
      </c>
      <c r="D29" s="40">
        <v>6</v>
      </c>
      <c r="E29" s="40">
        <v>38</v>
      </c>
      <c r="F29" s="40">
        <f>IF(SUM(G29:H30)&gt;0,SUM(G29:H30),"－")</f>
        <v>1141</v>
      </c>
      <c r="G29" s="40">
        <f>IF(SUM(I29,K29,M29)&gt;0,SUM(I29,K29,M29),"－")</f>
        <v>601</v>
      </c>
      <c r="H29" s="40">
        <f>IF(SUM(J29,L29,N29)&gt;0,SUM(J29,L29,N29),"－")</f>
        <v>540</v>
      </c>
      <c r="I29" s="40">
        <v>110</v>
      </c>
      <c r="J29" s="40">
        <v>91</v>
      </c>
      <c r="K29" s="40">
        <v>253</v>
      </c>
      <c r="L29" s="40">
        <v>229</v>
      </c>
      <c r="M29" s="40">
        <v>238</v>
      </c>
      <c r="N29" s="40">
        <v>220</v>
      </c>
      <c r="O29" s="40">
        <f>IF(SUM(P29:Q30)&gt;0,SUM(P29:Q30),"－")</f>
        <v>49</v>
      </c>
      <c r="P29" s="40">
        <f>IF(SUM(R29,T29,V29,X29,AB29)&gt;0,SUM(R29,T29,V29,X29,AB29),"－")</f>
        <v>4</v>
      </c>
      <c r="Q29" s="40">
        <f>IF(SUM(S29,U29,W29,Y29,Z29,AA29,AC29)&gt;0,SUM(S29,U29,W29,Y29,Z29,AA29,AC29),"－")</f>
        <v>45</v>
      </c>
      <c r="R29" s="40">
        <v>3</v>
      </c>
      <c r="S29" s="40">
        <v>3</v>
      </c>
      <c r="T29" s="40">
        <v>1</v>
      </c>
      <c r="U29" s="40">
        <v>2</v>
      </c>
      <c r="V29" s="40" t="s">
        <v>44</v>
      </c>
      <c r="W29" s="40">
        <v>39</v>
      </c>
      <c r="X29" s="41" t="str">
        <f>IF(SUM(X31:X52)&gt;0,SUM(X31:X52),"－")</f>
        <v>－</v>
      </c>
      <c r="Y29" s="40">
        <v>1</v>
      </c>
      <c r="Z29" s="53"/>
      <c r="AA29" s="41" t="s">
        <v>103</v>
      </c>
      <c r="AB29" s="41" t="s">
        <v>103</v>
      </c>
      <c r="AC29" s="40" t="s">
        <v>44</v>
      </c>
      <c r="AD29" s="32">
        <v>443</v>
      </c>
      <c r="AE29" s="59">
        <f>AD29/AD30</f>
        <v>0.5852047556142669</v>
      </c>
    </row>
    <row r="30" spans="1:31" ht="12" customHeight="1">
      <c r="A30" s="4"/>
      <c r="B30" s="5"/>
      <c r="C30" s="42"/>
      <c r="D30" s="40"/>
      <c r="E30" s="40"/>
      <c r="F30" s="40"/>
      <c r="G30" s="100"/>
      <c r="H30" s="100"/>
      <c r="I30" s="100"/>
      <c r="J30" s="100"/>
      <c r="K30" s="100"/>
      <c r="L30" s="100"/>
      <c r="M30" s="100"/>
      <c r="N30" s="100"/>
      <c r="O30" s="40"/>
      <c r="P30" s="100"/>
      <c r="Q30" s="100"/>
      <c r="R30" s="100"/>
      <c r="S30" s="100"/>
      <c r="T30" s="100"/>
      <c r="U30" s="100"/>
      <c r="V30" s="100"/>
      <c r="W30" s="100"/>
      <c r="X30" s="41"/>
      <c r="Y30" s="100"/>
      <c r="Z30" s="101"/>
      <c r="AA30" s="41"/>
      <c r="AB30" s="41"/>
      <c r="AC30" s="100"/>
      <c r="AD30" s="33">
        <v>757</v>
      </c>
      <c r="AE30" s="106"/>
    </row>
    <row r="31" spans="1:31" ht="12" customHeight="1">
      <c r="A31" s="4"/>
      <c r="B31" s="25"/>
      <c r="C31" s="42" t="s">
        <v>8</v>
      </c>
      <c r="D31" s="40">
        <v>4</v>
      </c>
      <c r="E31" s="40">
        <v>15</v>
      </c>
      <c r="F31" s="40">
        <f>IF(SUM(G31:H32)&gt;0,SUM(G31:H32),"－")</f>
        <v>488</v>
      </c>
      <c r="G31" s="40">
        <f>IF(SUM(I31,K31,M31)&gt;0,SUM(I31,K31,M31),"－")</f>
        <v>258</v>
      </c>
      <c r="H31" s="40">
        <f>IF(SUM(J31,L31,N31)&gt;0,SUM(J31,L31,N31),"－")</f>
        <v>230</v>
      </c>
      <c r="I31" s="40">
        <v>50</v>
      </c>
      <c r="J31" s="40">
        <v>47</v>
      </c>
      <c r="K31" s="40">
        <v>105</v>
      </c>
      <c r="L31" s="40">
        <v>77</v>
      </c>
      <c r="M31" s="40">
        <v>103</v>
      </c>
      <c r="N31" s="40">
        <v>106</v>
      </c>
      <c r="O31" s="40">
        <f>IF(SUM(P31:Q32)&gt;0,SUM(P31:Q32),"－")</f>
        <v>23</v>
      </c>
      <c r="P31" s="40">
        <f>IF(SUM(R31,T31,V31,X31,AB31)&gt;0,SUM(R31,T31,V31,X31,AB31),"－")</f>
        <v>2</v>
      </c>
      <c r="Q31" s="40">
        <f>IF(SUM(S31,U31,W31,Y31,Z31,AA31,AC31)&gt;0,SUM(S31,U31,W31,Y31,Z31,AA31,AC31),"－")</f>
        <v>21</v>
      </c>
      <c r="R31" s="40">
        <v>2</v>
      </c>
      <c r="S31" s="40">
        <v>2</v>
      </c>
      <c r="T31" s="40" t="s">
        <v>44</v>
      </c>
      <c r="U31" s="40" t="s">
        <v>44</v>
      </c>
      <c r="V31" s="40" t="s">
        <v>44</v>
      </c>
      <c r="W31" s="40">
        <v>18</v>
      </c>
      <c r="X31" s="41" t="str">
        <f>IF(SUM(X33:X54)&gt;0,SUM(X33:X54),"－")</f>
        <v>－</v>
      </c>
      <c r="Y31" s="40" t="s">
        <v>44</v>
      </c>
      <c r="Z31" s="53"/>
      <c r="AA31" s="41" t="s">
        <v>103</v>
      </c>
      <c r="AB31" s="41" t="s">
        <v>103</v>
      </c>
      <c r="AC31" s="40">
        <v>1</v>
      </c>
      <c r="AD31" s="32">
        <v>188</v>
      </c>
      <c r="AE31" s="59">
        <f>AD31/AD32</f>
        <v>0.21242937853107344</v>
      </c>
    </row>
    <row r="32" spans="1:31" ht="12" customHeight="1">
      <c r="A32" s="4"/>
      <c r="B32" s="5"/>
      <c r="C32" s="42"/>
      <c r="D32" s="40"/>
      <c r="E32" s="40"/>
      <c r="F32" s="40"/>
      <c r="G32" s="100"/>
      <c r="H32" s="100"/>
      <c r="I32" s="100"/>
      <c r="J32" s="100"/>
      <c r="K32" s="100"/>
      <c r="L32" s="100"/>
      <c r="M32" s="100"/>
      <c r="N32" s="100"/>
      <c r="O32" s="40"/>
      <c r="P32" s="100"/>
      <c r="Q32" s="100"/>
      <c r="R32" s="100"/>
      <c r="S32" s="100"/>
      <c r="T32" s="100"/>
      <c r="U32" s="100"/>
      <c r="V32" s="100"/>
      <c r="W32" s="100"/>
      <c r="X32" s="41"/>
      <c r="Y32" s="100"/>
      <c r="Z32" s="101"/>
      <c r="AA32" s="41"/>
      <c r="AB32" s="41"/>
      <c r="AC32" s="100"/>
      <c r="AD32" s="33">
        <v>885</v>
      </c>
      <c r="AE32" s="106"/>
    </row>
    <row r="33" spans="1:31" ht="12" customHeight="1">
      <c r="A33" s="4"/>
      <c r="B33" s="25"/>
      <c r="C33" s="42" t="s">
        <v>9</v>
      </c>
      <c r="D33" s="40">
        <v>3</v>
      </c>
      <c r="E33" s="40">
        <v>26</v>
      </c>
      <c r="F33" s="40">
        <f>IF(SUM(G33:H34)&gt;0,SUM(G33:H34),"－")</f>
        <v>706</v>
      </c>
      <c r="G33" s="40">
        <f>IF(SUM(I33,K33,M33)&gt;0,SUM(I33,K33,M33),"－")</f>
        <v>363</v>
      </c>
      <c r="H33" s="40">
        <f>IF(SUM(J33,L33,N33)&gt;0,SUM(J33,L33,N33),"－")</f>
        <v>343</v>
      </c>
      <c r="I33" s="40">
        <v>65</v>
      </c>
      <c r="J33" s="40">
        <v>57</v>
      </c>
      <c r="K33" s="40">
        <v>147</v>
      </c>
      <c r="L33" s="40">
        <v>140</v>
      </c>
      <c r="M33" s="40">
        <v>151</v>
      </c>
      <c r="N33" s="40">
        <v>146</v>
      </c>
      <c r="O33" s="40">
        <f>IF(SUM(P33:Q34)&gt;0,SUM(P33:Q34),"－")</f>
        <v>32</v>
      </c>
      <c r="P33" s="40">
        <f>IF(SUM(R33,T33,V33,X33,AB33)&gt;0,SUM(R33,T33,V33,X33,AB33),"－")</f>
        <v>2</v>
      </c>
      <c r="Q33" s="40">
        <f>IF(SUM(S33,U33,W33,Y33,Z33,AA33,AC33)&gt;0,SUM(S33,U33,W33,Y33,Z33,AA33,AC33),"－")</f>
        <v>30</v>
      </c>
      <c r="R33" s="40">
        <v>2</v>
      </c>
      <c r="S33" s="40" t="s">
        <v>44</v>
      </c>
      <c r="T33" s="40" t="s">
        <v>44</v>
      </c>
      <c r="U33" s="40" t="s">
        <v>44</v>
      </c>
      <c r="V33" s="40" t="s">
        <v>44</v>
      </c>
      <c r="W33" s="40">
        <v>28</v>
      </c>
      <c r="X33" s="41" t="str">
        <f>IF(SUM(X35:X56)&gt;0,SUM(X35:X56),"－")</f>
        <v>－</v>
      </c>
      <c r="Y33" s="40">
        <v>2</v>
      </c>
      <c r="Z33" s="53"/>
      <c r="AA33" s="41" t="s">
        <v>103</v>
      </c>
      <c r="AB33" s="41" t="s">
        <v>103</v>
      </c>
      <c r="AC33" s="40" t="s">
        <v>44</v>
      </c>
      <c r="AD33" s="32">
        <v>294</v>
      </c>
      <c r="AE33" s="59">
        <f>AD33/AD34</f>
        <v>0.3868421052631579</v>
      </c>
    </row>
    <row r="34" spans="1:31" ht="12" customHeight="1">
      <c r="A34" s="4"/>
      <c r="B34" s="5"/>
      <c r="C34" s="42"/>
      <c r="D34" s="40"/>
      <c r="E34" s="40"/>
      <c r="F34" s="40"/>
      <c r="G34" s="100"/>
      <c r="H34" s="100"/>
      <c r="I34" s="100"/>
      <c r="J34" s="100"/>
      <c r="K34" s="100"/>
      <c r="L34" s="100"/>
      <c r="M34" s="100"/>
      <c r="N34" s="100"/>
      <c r="O34" s="40"/>
      <c r="P34" s="100"/>
      <c r="Q34" s="100"/>
      <c r="R34" s="100"/>
      <c r="S34" s="100"/>
      <c r="T34" s="100"/>
      <c r="U34" s="100"/>
      <c r="V34" s="100"/>
      <c r="W34" s="100"/>
      <c r="X34" s="41"/>
      <c r="Y34" s="100"/>
      <c r="Z34" s="101"/>
      <c r="AA34" s="41"/>
      <c r="AB34" s="41"/>
      <c r="AC34" s="100"/>
      <c r="AD34" s="33">
        <v>760</v>
      </c>
      <c r="AE34" s="106"/>
    </row>
    <row r="35" spans="1:31" ht="12" customHeight="1">
      <c r="A35" s="4"/>
      <c r="B35" s="25"/>
      <c r="C35" s="42" t="s">
        <v>10</v>
      </c>
      <c r="D35" s="40">
        <v>6</v>
      </c>
      <c r="E35" s="40">
        <v>27</v>
      </c>
      <c r="F35" s="40">
        <f>IF(SUM(G35:H36)&gt;0,SUM(G35:H36),"－")</f>
        <v>780</v>
      </c>
      <c r="G35" s="40">
        <f>IF(SUM(I35,K35,M35)&gt;0,SUM(I35,K35,M35),"－")</f>
        <v>378</v>
      </c>
      <c r="H35" s="40">
        <f>IF(SUM(J35,L35,N35)&gt;0,SUM(J35,L35,N35),"－")</f>
        <v>402</v>
      </c>
      <c r="I35" s="40">
        <v>61</v>
      </c>
      <c r="J35" s="40">
        <v>49</v>
      </c>
      <c r="K35" s="40">
        <v>141</v>
      </c>
      <c r="L35" s="40">
        <v>173</v>
      </c>
      <c r="M35" s="40">
        <v>176</v>
      </c>
      <c r="N35" s="40">
        <v>180</v>
      </c>
      <c r="O35" s="40">
        <f>IF(SUM(P35:Q36)&gt;0,SUM(P35:Q36),"－")</f>
        <v>36</v>
      </c>
      <c r="P35" s="40">
        <f>IF(SUM(R35,T35,V35,X35,AB35)&gt;0,SUM(R35,T35,V35,X35,AB35),"－")</f>
        <v>4</v>
      </c>
      <c r="Q35" s="40">
        <f>IF(SUM(S35,U35,W35,Y35,Z35,AA35,AC35)&gt;0,SUM(S35,U35,W35,Y35,Z35,AA35,AC35),"－")</f>
        <v>32</v>
      </c>
      <c r="R35" s="40">
        <v>3</v>
      </c>
      <c r="S35" s="40">
        <v>2</v>
      </c>
      <c r="T35" s="40" t="s">
        <v>44</v>
      </c>
      <c r="U35" s="40">
        <v>1</v>
      </c>
      <c r="V35" s="40" t="s">
        <v>44</v>
      </c>
      <c r="W35" s="40">
        <v>27</v>
      </c>
      <c r="X35" s="41" t="str">
        <f>IF(SUM(X37:X58)&gt;0,SUM(X37:X58),"－")</f>
        <v>－</v>
      </c>
      <c r="Y35" s="40">
        <v>2</v>
      </c>
      <c r="Z35" s="53"/>
      <c r="AA35" s="41" t="s">
        <v>103</v>
      </c>
      <c r="AB35" s="40">
        <v>1</v>
      </c>
      <c r="AC35" s="40" t="s">
        <v>44</v>
      </c>
      <c r="AD35" s="32">
        <v>338</v>
      </c>
      <c r="AE35" s="59">
        <f>AD35/AD36</f>
        <v>0.47075208913649025</v>
      </c>
    </row>
    <row r="36" spans="1:31" ht="12" customHeight="1">
      <c r="A36" s="4"/>
      <c r="B36" s="5"/>
      <c r="C36" s="42"/>
      <c r="D36" s="40"/>
      <c r="E36" s="40"/>
      <c r="F36" s="40"/>
      <c r="G36" s="100"/>
      <c r="H36" s="100"/>
      <c r="I36" s="100"/>
      <c r="J36" s="100"/>
      <c r="K36" s="100"/>
      <c r="L36" s="100"/>
      <c r="M36" s="100"/>
      <c r="N36" s="100"/>
      <c r="O36" s="40"/>
      <c r="P36" s="100"/>
      <c r="Q36" s="100"/>
      <c r="R36" s="100"/>
      <c r="S36" s="100"/>
      <c r="T36" s="100"/>
      <c r="U36" s="100"/>
      <c r="V36" s="100"/>
      <c r="W36" s="100"/>
      <c r="X36" s="41"/>
      <c r="Y36" s="100"/>
      <c r="Z36" s="101"/>
      <c r="AA36" s="41"/>
      <c r="AB36" s="100"/>
      <c r="AC36" s="100"/>
      <c r="AD36" s="33">
        <v>718</v>
      </c>
      <c r="AE36" s="106"/>
    </row>
    <row r="37" spans="1:31" s="15" customFormat="1" ht="12" customHeight="1">
      <c r="A37" s="67"/>
      <c r="B37" s="92" t="s">
        <v>88</v>
      </c>
      <c r="C37" s="93"/>
      <c r="D37" s="41">
        <f aca="true" t="shared" si="1" ref="D37:W37">IF(SUM(D39:D62)&gt;0,SUM(D39:D62),"－")</f>
        <v>105</v>
      </c>
      <c r="E37" s="41">
        <f t="shared" si="1"/>
        <v>408</v>
      </c>
      <c r="F37" s="41">
        <f t="shared" si="1"/>
        <v>12235</v>
      </c>
      <c r="G37" s="41">
        <f t="shared" si="1"/>
        <v>6208</v>
      </c>
      <c r="H37" s="41">
        <f t="shared" si="1"/>
        <v>6027</v>
      </c>
      <c r="I37" s="41">
        <f t="shared" si="1"/>
        <v>527</v>
      </c>
      <c r="J37" s="41">
        <f t="shared" si="1"/>
        <v>537</v>
      </c>
      <c r="K37" s="41">
        <f t="shared" si="1"/>
        <v>2309</v>
      </c>
      <c r="L37" s="41">
        <f t="shared" si="1"/>
        <v>2256</v>
      </c>
      <c r="M37" s="41">
        <f t="shared" si="1"/>
        <v>3372</v>
      </c>
      <c r="N37" s="41">
        <f t="shared" si="1"/>
        <v>3234</v>
      </c>
      <c r="O37" s="41">
        <f t="shared" si="1"/>
        <v>503</v>
      </c>
      <c r="P37" s="41">
        <f t="shared" si="1"/>
        <v>25</v>
      </c>
      <c r="Q37" s="41">
        <f t="shared" si="1"/>
        <v>478</v>
      </c>
      <c r="R37" s="41">
        <f t="shared" si="1"/>
        <v>24</v>
      </c>
      <c r="S37" s="41">
        <f t="shared" si="1"/>
        <v>13</v>
      </c>
      <c r="T37" s="41" t="str">
        <f t="shared" si="1"/>
        <v>－</v>
      </c>
      <c r="U37" s="41">
        <f t="shared" si="1"/>
        <v>7</v>
      </c>
      <c r="V37" s="41">
        <f t="shared" si="1"/>
        <v>1</v>
      </c>
      <c r="W37" s="41">
        <f t="shared" si="1"/>
        <v>415</v>
      </c>
      <c r="X37" s="41" t="str">
        <f>IF(SUM(X39:X60)&gt;0,SUM(X39:X60),"－")</f>
        <v>－</v>
      </c>
      <c r="Y37" s="41">
        <f>IF(SUM(Y39:Y62)&gt;0,SUM(Y39:Y62),"－")</f>
        <v>35</v>
      </c>
      <c r="Z37" s="55">
        <v>1</v>
      </c>
      <c r="AA37" s="41">
        <f>IF(SUM(AA39:AA62)&gt;0,SUM(AA39:AA62),"－")</f>
        <v>3</v>
      </c>
      <c r="AB37" s="41" t="str">
        <f>IF(SUM(AB39:AB62)&gt;0,SUM(AB39:AB62),"－")</f>
        <v>－</v>
      </c>
      <c r="AC37" s="41">
        <f>IF(SUM(AC39:AC62)&gt;0,SUM(AC39:AC62),"－")</f>
        <v>4</v>
      </c>
      <c r="AD37" s="29">
        <v>6304</v>
      </c>
      <c r="AE37" s="61">
        <f>AD37/AD38</f>
        <v>0.5826247689463956</v>
      </c>
    </row>
    <row r="38" spans="1:31" s="9" customFormat="1" ht="12" customHeight="1">
      <c r="A38" s="67"/>
      <c r="B38" s="93"/>
      <c r="C38" s="9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60"/>
      <c r="AA38" s="41"/>
      <c r="AB38" s="41"/>
      <c r="AC38" s="41"/>
      <c r="AD38" s="34">
        <v>10820</v>
      </c>
      <c r="AE38" s="62"/>
    </row>
    <row r="39" spans="1:31" ht="12" customHeight="1">
      <c r="A39" s="4"/>
      <c r="B39" s="25"/>
      <c r="C39" s="42" t="s">
        <v>20</v>
      </c>
      <c r="D39" s="40">
        <v>15</v>
      </c>
      <c r="E39" s="40">
        <v>70</v>
      </c>
      <c r="F39" s="40">
        <f>IF(SUM(G39:H40)&gt;0,SUM(G39:H40),"－")</f>
        <v>2244</v>
      </c>
      <c r="G39" s="40">
        <f>IF(SUM(I39,K39,M39)&gt;0,SUM(I39,K39,M39),"－")</f>
        <v>1090</v>
      </c>
      <c r="H39" s="40">
        <f>IF(SUM(J39,L39,N39)&gt;0,SUM(J39,L39,N39),"－")</f>
        <v>1154</v>
      </c>
      <c r="I39" s="40">
        <v>77</v>
      </c>
      <c r="J39" s="40">
        <v>87</v>
      </c>
      <c r="K39" s="40">
        <v>536</v>
      </c>
      <c r="L39" s="40">
        <v>529</v>
      </c>
      <c r="M39" s="40">
        <v>477</v>
      </c>
      <c r="N39" s="40">
        <v>538</v>
      </c>
      <c r="O39" s="40">
        <f>IF(SUM(P39:Q40)&gt;0,SUM(P39:Q40),"－")</f>
        <v>79</v>
      </c>
      <c r="P39" s="40">
        <f>IF(SUM(R39,T39,V39,X39,AB39)&gt;0,SUM(R39,T39,V39,X39,AB39),"－")</f>
        <v>5</v>
      </c>
      <c r="Q39" s="40">
        <f>IF(SUM(S39,U39,W39,Y39,Z39,AA39,AC39)&gt;0,SUM(S39,U39,W39,Y39,Z39,AA39,AC39),"－")</f>
        <v>74</v>
      </c>
      <c r="R39" s="40">
        <v>5</v>
      </c>
      <c r="S39" s="40">
        <v>4</v>
      </c>
      <c r="T39" s="40" t="s">
        <v>44</v>
      </c>
      <c r="U39" s="40">
        <v>1</v>
      </c>
      <c r="V39" s="40" t="s">
        <v>44</v>
      </c>
      <c r="W39" s="40">
        <v>64</v>
      </c>
      <c r="X39" s="41" t="str">
        <f>IF(SUM(X41:X62)&gt;0,SUM(X41:X62),"－")</f>
        <v>－</v>
      </c>
      <c r="Y39" s="40">
        <v>5</v>
      </c>
      <c r="Z39" s="40" t="s">
        <v>44</v>
      </c>
      <c r="AA39" s="40" t="s">
        <v>44</v>
      </c>
      <c r="AB39" s="41" t="s">
        <v>89</v>
      </c>
      <c r="AC39" s="40" t="s">
        <v>44</v>
      </c>
      <c r="AD39" s="27">
        <v>1061</v>
      </c>
      <c r="AE39" s="59">
        <f>AD39/AD40</f>
        <v>0.8841666666666667</v>
      </c>
    </row>
    <row r="40" spans="1:31" ht="12" customHeight="1">
      <c r="A40" s="4"/>
      <c r="B40" s="5"/>
      <c r="C40" s="42"/>
      <c r="D40" s="40"/>
      <c r="E40" s="40"/>
      <c r="F40" s="40"/>
      <c r="G40" s="100"/>
      <c r="H40" s="100"/>
      <c r="I40" s="100"/>
      <c r="J40" s="100"/>
      <c r="K40" s="100"/>
      <c r="L40" s="100"/>
      <c r="M40" s="100"/>
      <c r="N40" s="100"/>
      <c r="O40" s="40"/>
      <c r="P40" s="100"/>
      <c r="Q40" s="100"/>
      <c r="R40" s="100"/>
      <c r="S40" s="100"/>
      <c r="T40" s="100"/>
      <c r="U40" s="100"/>
      <c r="V40" s="100"/>
      <c r="W40" s="100"/>
      <c r="X40" s="41"/>
      <c r="Y40" s="100"/>
      <c r="Z40" s="100"/>
      <c r="AA40" s="100"/>
      <c r="AB40" s="41"/>
      <c r="AC40" s="100"/>
      <c r="AD40" s="33">
        <v>1200</v>
      </c>
      <c r="AE40" s="106"/>
    </row>
    <row r="41" spans="1:31" ht="12" customHeight="1">
      <c r="A41" s="4"/>
      <c r="B41" s="25"/>
      <c r="C41" s="42" t="s">
        <v>21</v>
      </c>
      <c r="D41" s="40">
        <v>9</v>
      </c>
      <c r="E41" s="40">
        <v>39</v>
      </c>
      <c r="F41" s="40">
        <f>IF(SUM(G41:H42)&gt;0,SUM(G41:H42),"－")</f>
        <v>1241</v>
      </c>
      <c r="G41" s="40">
        <f>IF(SUM(I41,K41,M41)&gt;0,SUM(I41,K41,M41),"－")</f>
        <v>604</v>
      </c>
      <c r="H41" s="40">
        <f>IF(SUM(J41,L41,N41)&gt;0,SUM(J41,L41,N41),"－")</f>
        <v>637</v>
      </c>
      <c r="I41" s="40">
        <v>101</v>
      </c>
      <c r="J41" s="40">
        <v>117</v>
      </c>
      <c r="K41" s="40">
        <v>246</v>
      </c>
      <c r="L41" s="40">
        <v>275</v>
      </c>
      <c r="M41" s="40">
        <v>257</v>
      </c>
      <c r="N41" s="40">
        <v>245</v>
      </c>
      <c r="O41" s="40">
        <f>IF(SUM(P41:Q42)&gt;0,SUM(P41:Q42),"－")</f>
        <v>47</v>
      </c>
      <c r="P41" s="40">
        <f>IF(SUM(R41,T41,V41,X41,AB41)&gt;0,SUM(R41,T41,V41,X41,AB41),"－")</f>
        <v>3</v>
      </c>
      <c r="Q41" s="40">
        <f>IF(SUM(S41,U41,W41,Y41,Z41,AA41,AC41)&gt;0,SUM(S41,U41,W41,Y41,Z41,AA41,AC41),"－")</f>
        <v>44</v>
      </c>
      <c r="R41" s="40">
        <v>3</v>
      </c>
      <c r="S41" s="40">
        <v>3</v>
      </c>
      <c r="T41" s="40" t="s">
        <v>44</v>
      </c>
      <c r="U41" s="40">
        <v>2</v>
      </c>
      <c r="V41" s="40" t="s">
        <v>44</v>
      </c>
      <c r="W41" s="40">
        <v>33</v>
      </c>
      <c r="X41" s="41" t="str">
        <f>IF(SUM(X43:X64)&gt;0,SUM(X43:X64),"－")</f>
        <v>－</v>
      </c>
      <c r="Y41" s="40">
        <v>4</v>
      </c>
      <c r="Z41" s="53"/>
      <c r="AA41" s="40">
        <v>1</v>
      </c>
      <c r="AB41" s="41" t="s">
        <v>90</v>
      </c>
      <c r="AC41" s="40">
        <v>1</v>
      </c>
      <c r="AD41" s="27">
        <v>474</v>
      </c>
      <c r="AE41" s="59">
        <f>AD41/AD42</f>
        <v>0.44340505144995324</v>
      </c>
    </row>
    <row r="42" spans="1:31" ht="12" customHeight="1">
      <c r="A42" s="4"/>
      <c r="B42" s="5"/>
      <c r="C42" s="42"/>
      <c r="D42" s="40"/>
      <c r="E42" s="40"/>
      <c r="F42" s="40"/>
      <c r="G42" s="100"/>
      <c r="H42" s="100"/>
      <c r="I42" s="100"/>
      <c r="J42" s="100"/>
      <c r="K42" s="100"/>
      <c r="L42" s="100"/>
      <c r="M42" s="100"/>
      <c r="N42" s="100"/>
      <c r="O42" s="40"/>
      <c r="P42" s="100"/>
      <c r="Q42" s="100"/>
      <c r="R42" s="100"/>
      <c r="S42" s="100"/>
      <c r="T42" s="100"/>
      <c r="U42" s="100"/>
      <c r="V42" s="100"/>
      <c r="W42" s="100"/>
      <c r="X42" s="41"/>
      <c r="Y42" s="100"/>
      <c r="Z42" s="101"/>
      <c r="AA42" s="100"/>
      <c r="AB42" s="41"/>
      <c r="AC42" s="100"/>
      <c r="AD42" s="33">
        <v>1069</v>
      </c>
      <c r="AE42" s="106"/>
    </row>
    <row r="43" spans="1:31" ht="12" customHeight="1">
      <c r="A43" s="4"/>
      <c r="B43" s="25"/>
      <c r="C43" s="42" t="s">
        <v>22</v>
      </c>
      <c r="D43" s="40">
        <v>5</v>
      </c>
      <c r="E43" s="40">
        <v>18</v>
      </c>
      <c r="F43" s="40">
        <f>IF(SUM(G43:H44)&gt;0,SUM(G43:H44),"－")</f>
        <v>533</v>
      </c>
      <c r="G43" s="40">
        <f>IF(SUM(I43,K43,M43)&gt;0,SUM(I43,K43,M43),"－")</f>
        <v>278</v>
      </c>
      <c r="H43" s="40">
        <f>IF(SUM(J43,L43,N43)&gt;0,SUM(J43,L43,N43),"－")</f>
        <v>255</v>
      </c>
      <c r="I43" s="40" t="s">
        <v>91</v>
      </c>
      <c r="J43" s="40" t="s">
        <v>44</v>
      </c>
      <c r="K43" s="40">
        <v>101</v>
      </c>
      <c r="L43" s="40">
        <v>91</v>
      </c>
      <c r="M43" s="40">
        <v>177</v>
      </c>
      <c r="N43" s="40">
        <v>164</v>
      </c>
      <c r="O43" s="40">
        <f>IF(SUM(P43:Q44)&gt;0,SUM(P43:Q44),"－")</f>
        <v>20</v>
      </c>
      <c r="P43" s="40" t="str">
        <f>IF(SUM(R43,T43,V43,X43,AB43)&gt;0,SUM(R43,T43,V43,X43,AB43),"－")</f>
        <v>－</v>
      </c>
      <c r="Q43" s="40">
        <f>IF(SUM(S43,U43,W43,Y43,Z43,AA43,AC43)&gt;0,SUM(S43,U43,W43,Y43,Z43,AA43,AC43),"－")</f>
        <v>20</v>
      </c>
      <c r="R43" s="40" t="s">
        <v>44</v>
      </c>
      <c r="S43" s="40" t="s">
        <v>44</v>
      </c>
      <c r="T43" s="40" t="s">
        <v>44</v>
      </c>
      <c r="U43" s="40" t="s">
        <v>44</v>
      </c>
      <c r="V43" s="40" t="s">
        <v>44</v>
      </c>
      <c r="W43" s="40">
        <v>18</v>
      </c>
      <c r="X43" s="41" t="str">
        <f>IF(SUM(X45:X66)&gt;0,SUM(X45:X66),"－")</f>
        <v>－</v>
      </c>
      <c r="Y43" s="40">
        <v>2</v>
      </c>
      <c r="Z43" s="53"/>
      <c r="AA43" s="40" t="s">
        <v>44</v>
      </c>
      <c r="AB43" s="41" t="s">
        <v>91</v>
      </c>
      <c r="AC43" s="40" t="s">
        <v>44</v>
      </c>
      <c r="AD43" s="27">
        <v>305</v>
      </c>
      <c r="AE43" s="59">
        <f>AD43/AD44</f>
        <v>0.5222602739726028</v>
      </c>
    </row>
    <row r="44" spans="1:31" ht="12" customHeight="1">
      <c r="A44" s="4"/>
      <c r="B44" s="5"/>
      <c r="C44" s="42"/>
      <c r="D44" s="40"/>
      <c r="E44" s="40"/>
      <c r="F44" s="40"/>
      <c r="G44" s="100"/>
      <c r="H44" s="100"/>
      <c r="I44" s="100"/>
      <c r="J44" s="100"/>
      <c r="K44" s="100"/>
      <c r="L44" s="100"/>
      <c r="M44" s="100"/>
      <c r="N44" s="100"/>
      <c r="O44" s="40"/>
      <c r="P44" s="100"/>
      <c r="Q44" s="100"/>
      <c r="R44" s="100"/>
      <c r="S44" s="100"/>
      <c r="T44" s="100"/>
      <c r="U44" s="100"/>
      <c r="V44" s="100"/>
      <c r="W44" s="100"/>
      <c r="X44" s="41"/>
      <c r="Y44" s="100"/>
      <c r="Z44" s="101"/>
      <c r="AA44" s="100"/>
      <c r="AB44" s="41"/>
      <c r="AC44" s="100"/>
      <c r="AD44" s="33">
        <v>584</v>
      </c>
      <c r="AE44" s="106"/>
    </row>
    <row r="45" spans="1:31" ht="12" customHeight="1">
      <c r="A45" s="4"/>
      <c r="B45" s="25"/>
      <c r="C45" s="42" t="s">
        <v>23</v>
      </c>
      <c r="D45" s="40">
        <v>11</v>
      </c>
      <c r="E45" s="40">
        <v>45</v>
      </c>
      <c r="F45" s="40">
        <f>IF(SUM(G45:H46)&gt;0,SUM(G45:H46),"－")</f>
        <v>1247</v>
      </c>
      <c r="G45" s="40">
        <f>IF(SUM(I45,K45,M45)&gt;0,SUM(I45,K45,M45),"－")</f>
        <v>629</v>
      </c>
      <c r="H45" s="40">
        <f>IF(SUM(J45,L45,N45)&gt;0,SUM(J45,L45,N45),"－")</f>
        <v>618</v>
      </c>
      <c r="I45" s="40">
        <v>48</v>
      </c>
      <c r="J45" s="40">
        <v>57</v>
      </c>
      <c r="K45" s="40">
        <v>294</v>
      </c>
      <c r="L45" s="40">
        <v>281</v>
      </c>
      <c r="M45" s="40">
        <v>287</v>
      </c>
      <c r="N45" s="40">
        <v>280</v>
      </c>
      <c r="O45" s="40">
        <f>IF(SUM(P45:Q46)&gt;0,SUM(P45:Q46),"－")</f>
        <v>51</v>
      </c>
      <c r="P45" s="40">
        <f>IF(SUM(R45,T45,V45,X45,AB45)&gt;0,SUM(R45,T45,V45,X45,AB45),"－")</f>
        <v>3</v>
      </c>
      <c r="Q45" s="40">
        <f>IF(SUM(S45,U45,W45,Y45,Z45,AA45,AC45)&gt;0,SUM(S45,U45,W45,Y45,Z45,AA45,AC45),"－")</f>
        <v>48</v>
      </c>
      <c r="R45" s="40">
        <v>3</v>
      </c>
      <c r="S45" s="40" t="s">
        <v>44</v>
      </c>
      <c r="T45" s="40" t="s">
        <v>44</v>
      </c>
      <c r="U45" s="40">
        <v>1</v>
      </c>
      <c r="V45" s="40" t="s">
        <v>44</v>
      </c>
      <c r="W45" s="40">
        <v>41</v>
      </c>
      <c r="X45" s="41" t="str">
        <f>IF(SUM(X47:X68)&gt;0,SUM(X47:X68),"－")</f>
        <v>－</v>
      </c>
      <c r="Y45" s="40">
        <v>6</v>
      </c>
      <c r="Z45" s="53"/>
      <c r="AA45" s="40" t="s">
        <v>44</v>
      </c>
      <c r="AB45" s="41" t="s">
        <v>92</v>
      </c>
      <c r="AC45" s="40" t="s">
        <v>44</v>
      </c>
      <c r="AD45" s="27">
        <v>529</v>
      </c>
      <c r="AE45" s="59">
        <f>AD45/AD46</f>
        <v>0.5851769911504425</v>
      </c>
    </row>
    <row r="46" spans="1:31" ht="12" customHeight="1">
      <c r="A46" s="4"/>
      <c r="B46" s="5"/>
      <c r="C46" s="42"/>
      <c r="D46" s="40"/>
      <c r="E46" s="40"/>
      <c r="F46" s="40"/>
      <c r="G46" s="100"/>
      <c r="H46" s="100"/>
      <c r="I46" s="100"/>
      <c r="J46" s="100"/>
      <c r="K46" s="100"/>
      <c r="L46" s="100"/>
      <c r="M46" s="100"/>
      <c r="N46" s="100"/>
      <c r="O46" s="40"/>
      <c r="P46" s="100"/>
      <c r="Q46" s="100"/>
      <c r="R46" s="100"/>
      <c r="S46" s="100"/>
      <c r="T46" s="100"/>
      <c r="U46" s="100"/>
      <c r="V46" s="100"/>
      <c r="W46" s="100"/>
      <c r="X46" s="41"/>
      <c r="Y46" s="100"/>
      <c r="Z46" s="101"/>
      <c r="AA46" s="100"/>
      <c r="AB46" s="41"/>
      <c r="AC46" s="100"/>
      <c r="AD46" s="33">
        <v>904</v>
      </c>
      <c r="AE46" s="106"/>
    </row>
    <row r="47" spans="1:31" ht="12" customHeight="1">
      <c r="A47" s="4"/>
      <c r="B47" s="25"/>
      <c r="C47" s="42" t="s">
        <v>93</v>
      </c>
      <c r="D47" s="40">
        <v>5</v>
      </c>
      <c r="E47" s="40">
        <v>11</v>
      </c>
      <c r="F47" s="40">
        <f>IF(SUM(G47:H48)&gt;0,SUM(G47:H48),"－")</f>
        <v>304</v>
      </c>
      <c r="G47" s="40">
        <f>IF(SUM(I47,K47,M47)&gt;0,SUM(I47,K47,M47),"－")</f>
        <v>163</v>
      </c>
      <c r="H47" s="40">
        <f>IF(SUM(J47,L47,N47)&gt;0,SUM(J47,L47,N47),"－")</f>
        <v>141</v>
      </c>
      <c r="I47" s="40">
        <v>6</v>
      </c>
      <c r="J47" s="40">
        <v>4</v>
      </c>
      <c r="K47" s="40">
        <v>43</v>
      </c>
      <c r="L47" s="40">
        <v>38</v>
      </c>
      <c r="M47" s="40">
        <v>114</v>
      </c>
      <c r="N47" s="40">
        <v>99</v>
      </c>
      <c r="O47" s="40">
        <f>IF(SUM(P47:Q48)&gt;0,SUM(P47:Q48),"－")</f>
        <v>12</v>
      </c>
      <c r="P47" s="40">
        <f>IF(SUM(R47,T47,V47,X47,AB47)&gt;0,SUM(R47,T47,V47,X47,AB47),"－")</f>
        <v>1</v>
      </c>
      <c r="Q47" s="40">
        <f>IF(SUM(S47,U47,W47,Y47,Z47,AA47,AC47)&gt;0,SUM(S47,U47,W47,Y47,Z47,AA47,AC47),"－")</f>
        <v>11</v>
      </c>
      <c r="R47" s="40">
        <v>1</v>
      </c>
      <c r="S47" s="40" t="s">
        <v>44</v>
      </c>
      <c r="T47" s="40" t="s">
        <v>44</v>
      </c>
      <c r="U47" s="40" t="s">
        <v>44</v>
      </c>
      <c r="V47" s="40" t="s">
        <v>44</v>
      </c>
      <c r="W47" s="40">
        <v>11</v>
      </c>
      <c r="X47" s="41" t="str">
        <f>IF(SUM(X49:X70)&gt;0,SUM(X49:X70),"－")</f>
        <v>－</v>
      </c>
      <c r="Y47" s="40" t="s">
        <v>44</v>
      </c>
      <c r="Z47" s="53"/>
      <c r="AA47" s="40" t="s">
        <v>44</v>
      </c>
      <c r="AB47" s="41" t="s">
        <v>94</v>
      </c>
      <c r="AC47" s="40" t="s">
        <v>44</v>
      </c>
      <c r="AD47" s="27">
        <v>215</v>
      </c>
      <c r="AE47" s="59">
        <f>AD47/AD48</f>
        <v>0.3524590163934426</v>
      </c>
    </row>
    <row r="48" spans="1:31" ht="12" customHeight="1">
      <c r="A48" s="4"/>
      <c r="B48" s="5"/>
      <c r="C48" s="42"/>
      <c r="D48" s="40"/>
      <c r="E48" s="40"/>
      <c r="F48" s="40"/>
      <c r="G48" s="100"/>
      <c r="H48" s="100"/>
      <c r="I48" s="100"/>
      <c r="J48" s="100"/>
      <c r="K48" s="100"/>
      <c r="L48" s="100"/>
      <c r="M48" s="100"/>
      <c r="N48" s="100"/>
      <c r="O48" s="40"/>
      <c r="P48" s="100"/>
      <c r="Q48" s="100"/>
      <c r="R48" s="100"/>
      <c r="S48" s="100"/>
      <c r="T48" s="100"/>
      <c r="U48" s="100"/>
      <c r="V48" s="100"/>
      <c r="W48" s="100"/>
      <c r="X48" s="41"/>
      <c r="Y48" s="100"/>
      <c r="Z48" s="101"/>
      <c r="AA48" s="100"/>
      <c r="AB48" s="41"/>
      <c r="AC48" s="100"/>
      <c r="AD48" s="33">
        <v>610</v>
      </c>
      <c r="AE48" s="106"/>
    </row>
    <row r="49" spans="1:31" ht="12" customHeight="1">
      <c r="A49" s="4"/>
      <c r="B49" s="25"/>
      <c r="C49" s="42" t="s">
        <v>95</v>
      </c>
      <c r="D49" s="40">
        <v>2</v>
      </c>
      <c r="E49" s="40">
        <v>6</v>
      </c>
      <c r="F49" s="40">
        <f>IF(SUM(G49:H50)&gt;0,SUM(G49:H50),"－")</f>
        <v>137</v>
      </c>
      <c r="G49" s="40">
        <f>IF(SUM(I49,K49,M49)&gt;0,SUM(I49,K49,M49),"－")</f>
        <v>66</v>
      </c>
      <c r="H49" s="40">
        <f>IF(SUM(J49,L49,N49)&gt;0,SUM(J49,L49,N49),"－")</f>
        <v>71</v>
      </c>
      <c r="I49" s="40">
        <v>16</v>
      </c>
      <c r="J49" s="40">
        <v>12</v>
      </c>
      <c r="K49" s="40">
        <v>21</v>
      </c>
      <c r="L49" s="40">
        <v>33</v>
      </c>
      <c r="M49" s="40">
        <v>29</v>
      </c>
      <c r="N49" s="40">
        <v>26</v>
      </c>
      <c r="O49" s="40">
        <f>IF(SUM(P49:Q50)&gt;0,SUM(P49:Q50),"－")</f>
        <v>6</v>
      </c>
      <c r="P49" s="40" t="str">
        <f>IF(SUM(R49,T49,V49,X49,AB49)&gt;0,SUM(R49,T49,V49,X49,AB49),"－")</f>
        <v>－</v>
      </c>
      <c r="Q49" s="40">
        <f>IF(SUM(S49,U49,W49,Y49,Z49,AA49,AC49)&gt;0,SUM(S49,U49,W49,Y49,Z49,AA49,AC49),"－")</f>
        <v>6</v>
      </c>
      <c r="R49" s="40" t="s">
        <v>44</v>
      </c>
      <c r="S49" s="40" t="s">
        <v>44</v>
      </c>
      <c r="T49" s="40" t="s">
        <v>44</v>
      </c>
      <c r="U49" s="40" t="s">
        <v>44</v>
      </c>
      <c r="V49" s="40" t="s">
        <v>44</v>
      </c>
      <c r="W49" s="40">
        <v>5</v>
      </c>
      <c r="X49" s="41" t="str">
        <f>IF(SUM(X51:X72)&gt;0,SUM(X51:X72),"－")</f>
        <v>－</v>
      </c>
      <c r="Y49" s="40">
        <v>1</v>
      </c>
      <c r="Z49" s="53"/>
      <c r="AA49" s="40" t="s">
        <v>44</v>
      </c>
      <c r="AB49" s="41" t="s">
        <v>96</v>
      </c>
      <c r="AC49" s="40" t="s">
        <v>44</v>
      </c>
      <c r="AD49" s="27">
        <v>51</v>
      </c>
      <c r="AE49" s="59">
        <f>AD49/AD50</f>
        <v>0.17647058823529413</v>
      </c>
    </row>
    <row r="50" spans="1:31" ht="12" customHeight="1">
      <c r="A50" s="4"/>
      <c r="B50" s="5"/>
      <c r="C50" s="42"/>
      <c r="D50" s="40"/>
      <c r="E50" s="40"/>
      <c r="F50" s="40"/>
      <c r="G50" s="100"/>
      <c r="H50" s="100"/>
      <c r="I50" s="100"/>
      <c r="J50" s="100"/>
      <c r="K50" s="100"/>
      <c r="L50" s="100"/>
      <c r="M50" s="100"/>
      <c r="N50" s="100"/>
      <c r="O50" s="40"/>
      <c r="P50" s="100"/>
      <c r="Q50" s="100"/>
      <c r="R50" s="100"/>
      <c r="S50" s="100"/>
      <c r="T50" s="100"/>
      <c r="U50" s="100"/>
      <c r="V50" s="100"/>
      <c r="W50" s="100"/>
      <c r="X50" s="41"/>
      <c r="Y50" s="100"/>
      <c r="Z50" s="101"/>
      <c r="AA50" s="100"/>
      <c r="AB50" s="41"/>
      <c r="AC50" s="100"/>
      <c r="AD50" s="33">
        <v>289</v>
      </c>
      <c r="AE50" s="106"/>
    </row>
    <row r="51" spans="1:31" ht="12" customHeight="1">
      <c r="A51" s="4"/>
      <c r="B51" s="25"/>
      <c r="C51" s="42" t="s">
        <v>24</v>
      </c>
      <c r="D51" s="40">
        <v>23</v>
      </c>
      <c r="E51" s="40">
        <v>61</v>
      </c>
      <c r="F51" s="40">
        <f>IF(SUM(G51:H52)&gt;0,SUM(G51:H52),"－")</f>
        <v>1583</v>
      </c>
      <c r="G51" s="40">
        <f>IF(SUM(I51,K51,M51)&gt;0,SUM(I51,K51,M51),"－")</f>
        <v>855</v>
      </c>
      <c r="H51" s="40">
        <f>IF(SUM(J51,L51,N51)&gt;0,SUM(J51,L51,N51),"－")</f>
        <v>728</v>
      </c>
      <c r="I51" s="40">
        <v>56</v>
      </c>
      <c r="J51" s="40">
        <v>59</v>
      </c>
      <c r="K51" s="40">
        <v>243</v>
      </c>
      <c r="L51" s="40">
        <v>214</v>
      </c>
      <c r="M51" s="40">
        <v>556</v>
      </c>
      <c r="N51" s="40">
        <v>455</v>
      </c>
      <c r="O51" s="40">
        <f>IF(SUM(P51:Q52)&gt;0,SUM(P51:Q52),"－")</f>
        <v>77</v>
      </c>
      <c r="P51" s="40">
        <f>IF(SUM(R51,T51,V51,X51,AB51)&gt;0,SUM(R51,T51,V51,X51,AB51),"－")</f>
        <v>1</v>
      </c>
      <c r="Q51" s="40">
        <f>IF(SUM(S51,U51,W51,Y51,Z51,AA51,AC51)&gt;0,SUM(S51,U51,W51,Y51,Z51,AA51,AC51),"－")</f>
        <v>76</v>
      </c>
      <c r="R51" s="40">
        <v>1</v>
      </c>
      <c r="S51" s="40" t="s">
        <v>44</v>
      </c>
      <c r="T51" s="40" t="s">
        <v>44</v>
      </c>
      <c r="U51" s="40" t="s">
        <v>44</v>
      </c>
      <c r="V51" s="40" t="s">
        <v>44</v>
      </c>
      <c r="W51" s="40">
        <v>71</v>
      </c>
      <c r="X51" s="41" t="str">
        <f>IF(SUM(X53:X74)&gt;0,SUM(X53:X74),"－")</f>
        <v>－</v>
      </c>
      <c r="Y51" s="40">
        <v>4</v>
      </c>
      <c r="Z51" s="53"/>
      <c r="AA51" s="40" t="s">
        <v>44</v>
      </c>
      <c r="AB51" s="41" t="s">
        <v>97</v>
      </c>
      <c r="AC51" s="40">
        <v>1</v>
      </c>
      <c r="AD51" s="27">
        <v>1031</v>
      </c>
      <c r="AE51" s="59">
        <f>AD51/AD52</f>
        <v>0.8527708850289496</v>
      </c>
    </row>
    <row r="52" spans="1:31" ht="12" customHeight="1">
      <c r="A52" s="4"/>
      <c r="B52" s="5"/>
      <c r="C52" s="42"/>
      <c r="D52" s="40"/>
      <c r="E52" s="40"/>
      <c r="F52" s="40"/>
      <c r="G52" s="100"/>
      <c r="H52" s="100"/>
      <c r="I52" s="100"/>
      <c r="J52" s="100"/>
      <c r="K52" s="100"/>
      <c r="L52" s="100"/>
      <c r="M52" s="100"/>
      <c r="N52" s="100"/>
      <c r="O52" s="40"/>
      <c r="P52" s="100"/>
      <c r="Q52" s="100"/>
      <c r="R52" s="100"/>
      <c r="S52" s="100"/>
      <c r="T52" s="100"/>
      <c r="U52" s="100"/>
      <c r="V52" s="100"/>
      <c r="W52" s="100"/>
      <c r="X52" s="41"/>
      <c r="Y52" s="100"/>
      <c r="Z52" s="101"/>
      <c r="AA52" s="100"/>
      <c r="AB52" s="41"/>
      <c r="AC52" s="100"/>
      <c r="AD52" s="33">
        <v>1209</v>
      </c>
      <c r="AE52" s="106"/>
    </row>
    <row r="53" spans="1:31" ht="12" customHeight="1">
      <c r="A53" s="4"/>
      <c r="B53" s="25"/>
      <c r="C53" s="42" t="s">
        <v>25</v>
      </c>
      <c r="D53" s="40">
        <v>8</v>
      </c>
      <c r="E53" s="40">
        <v>26</v>
      </c>
      <c r="F53" s="40">
        <f>IF(SUM(G53:H54)&gt;0,SUM(G53:H54),"－")</f>
        <v>672</v>
      </c>
      <c r="G53" s="40">
        <f>IF(SUM(I53,K53,M53)&gt;0,SUM(I53,K53,M53),"－")</f>
        <v>334</v>
      </c>
      <c r="H53" s="40">
        <f>IF(SUM(J53,L53,N53)&gt;0,SUM(J53,L53,N53),"－")</f>
        <v>338</v>
      </c>
      <c r="I53" s="40">
        <v>13</v>
      </c>
      <c r="J53" s="40">
        <v>15</v>
      </c>
      <c r="K53" s="40">
        <v>147</v>
      </c>
      <c r="L53" s="40">
        <v>158</v>
      </c>
      <c r="M53" s="40">
        <v>174</v>
      </c>
      <c r="N53" s="40">
        <v>165</v>
      </c>
      <c r="O53" s="40">
        <f>IF(SUM(P53:Q54)&gt;0,SUM(P53:Q54),"－")</f>
        <v>35</v>
      </c>
      <c r="P53" s="40">
        <f>IF(SUM(R53,T53,V53,X53,AB53)&gt;0,SUM(R53,T53,V53,X53,AB53),"－")</f>
        <v>2</v>
      </c>
      <c r="Q53" s="40">
        <f>IF(SUM(S53,U53,W53,Y53,Z53,AA53,AC53)&gt;0,SUM(S53,U53,W53,Y53,Z53,AA53,AC53),"－")</f>
        <v>33</v>
      </c>
      <c r="R53" s="40">
        <v>2</v>
      </c>
      <c r="S53" s="40">
        <v>1</v>
      </c>
      <c r="T53" s="40" t="s">
        <v>44</v>
      </c>
      <c r="U53" s="40" t="s">
        <v>44</v>
      </c>
      <c r="V53" s="40" t="s">
        <v>44</v>
      </c>
      <c r="W53" s="40">
        <v>25</v>
      </c>
      <c r="X53" s="41" t="str">
        <f>IF(SUM(X55:X76)&gt;0,SUM(X55:X76),"－")</f>
        <v>－</v>
      </c>
      <c r="Y53" s="40">
        <v>5</v>
      </c>
      <c r="Z53" s="53"/>
      <c r="AA53" s="40" t="s">
        <v>44</v>
      </c>
      <c r="AB53" s="41" t="s">
        <v>98</v>
      </c>
      <c r="AC53" s="40">
        <v>2</v>
      </c>
      <c r="AD53" s="27">
        <v>299</v>
      </c>
      <c r="AE53" s="59">
        <f>AD53/AD54</f>
        <v>0.3780025284450063</v>
      </c>
    </row>
    <row r="54" spans="1:31" ht="12" customHeight="1">
      <c r="A54" s="4"/>
      <c r="B54" s="5"/>
      <c r="C54" s="42"/>
      <c r="D54" s="40"/>
      <c r="E54" s="40"/>
      <c r="F54" s="40"/>
      <c r="G54" s="100"/>
      <c r="H54" s="100"/>
      <c r="I54" s="100"/>
      <c r="J54" s="100"/>
      <c r="K54" s="100"/>
      <c r="L54" s="100"/>
      <c r="M54" s="100"/>
      <c r="N54" s="100"/>
      <c r="O54" s="40"/>
      <c r="P54" s="100"/>
      <c r="Q54" s="100"/>
      <c r="R54" s="100"/>
      <c r="S54" s="100"/>
      <c r="T54" s="100"/>
      <c r="U54" s="100"/>
      <c r="V54" s="100"/>
      <c r="W54" s="100"/>
      <c r="X54" s="41"/>
      <c r="Y54" s="100"/>
      <c r="Z54" s="101"/>
      <c r="AA54" s="100"/>
      <c r="AB54" s="41"/>
      <c r="AC54" s="100"/>
      <c r="AD54" s="33">
        <v>791</v>
      </c>
      <c r="AE54" s="106"/>
    </row>
    <row r="55" spans="1:31" ht="12" customHeight="1">
      <c r="A55" s="4"/>
      <c r="B55" s="25"/>
      <c r="C55" s="42" t="s">
        <v>26</v>
      </c>
      <c r="D55" s="40">
        <v>4</v>
      </c>
      <c r="E55" s="40">
        <v>17</v>
      </c>
      <c r="F55" s="40">
        <f>IF(SUM(G55:H56)&gt;0,SUM(G55:H56),"－")</f>
        <v>596</v>
      </c>
      <c r="G55" s="40">
        <f>IF(SUM(I55,K55,M55)&gt;0,SUM(I55,K55,M55),"－")</f>
        <v>311</v>
      </c>
      <c r="H55" s="40">
        <f>IF(SUM(J55,L55,N55)&gt;0,SUM(J55,L55,N55),"－")</f>
        <v>285</v>
      </c>
      <c r="I55" s="40">
        <v>24</v>
      </c>
      <c r="J55" s="40">
        <v>26</v>
      </c>
      <c r="K55" s="40">
        <v>39</v>
      </c>
      <c r="L55" s="40">
        <v>40</v>
      </c>
      <c r="M55" s="40">
        <v>248</v>
      </c>
      <c r="N55" s="40">
        <v>219</v>
      </c>
      <c r="O55" s="40">
        <f>IF(SUM(P55:Q56)&gt;0,SUM(P55:Q56),"－")</f>
        <v>24</v>
      </c>
      <c r="P55" s="40">
        <f>IF(SUM(R55,T55,V55,X55,AB55)&gt;0,SUM(R55,T55,V55,X55,AB55),"－")</f>
        <v>3</v>
      </c>
      <c r="Q55" s="40">
        <f>IF(SUM(S55,U55,W55,Y55,Z55,AA55,AC55)&gt;0,SUM(S55,U55,W55,Y55,Z55,AA55,AC55),"－")</f>
        <v>21</v>
      </c>
      <c r="R55" s="40">
        <v>2</v>
      </c>
      <c r="S55" s="40">
        <v>2</v>
      </c>
      <c r="T55" s="40" t="s">
        <v>44</v>
      </c>
      <c r="U55" s="40" t="s">
        <v>44</v>
      </c>
      <c r="V55" s="40">
        <v>1</v>
      </c>
      <c r="W55" s="40">
        <v>19</v>
      </c>
      <c r="X55" s="41" t="str">
        <f>IF(SUM(X57:X78)&gt;0,SUM(X57:X78),"－")</f>
        <v>－</v>
      </c>
      <c r="Y55" s="40" t="s">
        <v>44</v>
      </c>
      <c r="Z55" s="53"/>
      <c r="AA55" s="40" t="s">
        <v>44</v>
      </c>
      <c r="AB55" s="41" t="s">
        <v>99</v>
      </c>
      <c r="AC55" s="40" t="s">
        <v>44</v>
      </c>
      <c r="AD55" s="27">
        <v>407</v>
      </c>
      <c r="AE55" s="59">
        <f>AD55/AD56</f>
        <v>0.36633663366336633</v>
      </c>
    </row>
    <row r="56" spans="1:31" ht="12" customHeight="1">
      <c r="A56" s="4"/>
      <c r="B56" s="5"/>
      <c r="C56" s="42"/>
      <c r="D56" s="40"/>
      <c r="E56" s="40"/>
      <c r="F56" s="40"/>
      <c r="G56" s="100"/>
      <c r="H56" s="100"/>
      <c r="I56" s="100"/>
      <c r="J56" s="100"/>
      <c r="K56" s="100"/>
      <c r="L56" s="100"/>
      <c r="M56" s="100"/>
      <c r="N56" s="100"/>
      <c r="O56" s="40"/>
      <c r="P56" s="100"/>
      <c r="Q56" s="100"/>
      <c r="R56" s="100"/>
      <c r="S56" s="100"/>
      <c r="T56" s="100"/>
      <c r="U56" s="100"/>
      <c r="V56" s="100"/>
      <c r="W56" s="100"/>
      <c r="X56" s="41"/>
      <c r="Y56" s="100"/>
      <c r="Z56" s="101"/>
      <c r="AA56" s="100"/>
      <c r="AB56" s="41"/>
      <c r="AC56" s="100"/>
      <c r="AD56" s="33">
        <v>1111</v>
      </c>
      <c r="AE56" s="106"/>
    </row>
    <row r="57" spans="1:31" ht="12" customHeight="1">
      <c r="A57" s="4"/>
      <c r="B57" s="25"/>
      <c r="C57" s="42" t="s">
        <v>27</v>
      </c>
      <c r="D57" s="40">
        <v>9</v>
      </c>
      <c r="E57" s="40">
        <v>54</v>
      </c>
      <c r="F57" s="40">
        <f>IF(SUM(G57:H58)&gt;0,SUM(G57:H58),"－")</f>
        <v>1742</v>
      </c>
      <c r="G57" s="40">
        <f>IF(SUM(I57,K57,M57)&gt;0,SUM(I57,K57,M57),"－")</f>
        <v>863</v>
      </c>
      <c r="H57" s="40">
        <f>IF(SUM(J57,L57,N57)&gt;0,SUM(J57,L57,N57),"－")</f>
        <v>879</v>
      </c>
      <c r="I57" s="40">
        <v>33</v>
      </c>
      <c r="J57" s="40">
        <v>28</v>
      </c>
      <c r="K57" s="40">
        <v>371</v>
      </c>
      <c r="L57" s="40">
        <v>345</v>
      </c>
      <c r="M57" s="40">
        <v>459</v>
      </c>
      <c r="N57" s="40">
        <v>506</v>
      </c>
      <c r="O57" s="40">
        <f>IF(SUM(P57:Q58)&gt;0,SUM(P57:Q58),"－")</f>
        <v>70</v>
      </c>
      <c r="P57" s="40">
        <f>IF(SUM(R57,T57,V57,X57,AB57)&gt;0,SUM(R57,T57,V57,X57,AB57),"－")</f>
        <v>3</v>
      </c>
      <c r="Q57" s="40">
        <f>IF(SUM(S57,U57,W57,Y57,Z57,AA57,AC57)&gt;0,SUM(S57,U57,W57,Y57,Z57,AA57,AC57),"－")</f>
        <v>67</v>
      </c>
      <c r="R57" s="40">
        <v>3</v>
      </c>
      <c r="S57" s="40">
        <v>2</v>
      </c>
      <c r="T57" s="40" t="s">
        <v>44</v>
      </c>
      <c r="U57" s="40">
        <v>1</v>
      </c>
      <c r="V57" s="40" t="s">
        <v>44</v>
      </c>
      <c r="W57" s="40">
        <v>60</v>
      </c>
      <c r="X57" s="41" t="str">
        <f>IF(SUM(X59:X80)&gt;0,SUM(X59:X80),"－")</f>
        <v>－</v>
      </c>
      <c r="Y57" s="40">
        <v>1</v>
      </c>
      <c r="Z57" s="53">
        <v>1</v>
      </c>
      <c r="AA57" s="40">
        <v>2</v>
      </c>
      <c r="AB57" s="41" t="s">
        <v>100</v>
      </c>
      <c r="AC57" s="40" t="s">
        <v>44</v>
      </c>
      <c r="AD57" s="27">
        <v>901</v>
      </c>
      <c r="AE57" s="59">
        <f>AD57/AD58</f>
        <v>0.7391304347826086</v>
      </c>
    </row>
    <row r="58" spans="1:31" ht="12" customHeight="1">
      <c r="A58" s="4"/>
      <c r="B58" s="5"/>
      <c r="C58" s="42"/>
      <c r="D58" s="40"/>
      <c r="E58" s="40"/>
      <c r="F58" s="40"/>
      <c r="G58" s="100"/>
      <c r="H58" s="100"/>
      <c r="I58" s="100"/>
      <c r="J58" s="100"/>
      <c r="K58" s="100"/>
      <c r="L58" s="100"/>
      <c r="M58" s="100"/>
      <c r="N58" s="100"/>
      <c r="O58" s="40"/>
      <c r="P58" s="100"/>
      <c r="Q58" s="100"/>
      <c r="R58" s="100"/>
      <c r="S58" s="100"/>
      <c r="T58" s="100"/>
      <c r="U58" s="100"/>
      <c r="V58" s="100"/>
      <c r="W58" s="100"/>
      <c r="X58" s="41"/>
      <c r="Y58" s="100"/>
      <c r="Z58" s="101"/>
      <c r="AA58" s="100"/>
      <c r="AB58" s="41"/>
      <c r="AC58" s="100"/>
      <c r="AD58" s="33">
        <v>1219</v>
      </c>
      <c r="AE58" s="106"/>
    </row>
    <row r="59" spans="1:31" ht="12" customHeight="1">
      <c r="A59" s="4"/>
      <c r="B59" s="25"/>
      <c r="C59" s="42" t="s">
        <v>28</v>
      </c>
      <c r="D59" s="40" t="s">
        <v>44</v>
      </c>
      <c r="E59" s="40" t="s">
        <v>44</v>
      </c>
      <c r="F59" s="40" t="str">
        <f>IF(SUM(G59:H60)&gt;0,SUM(G59:H60),"－")</f>
        <v>－</v>
      </c>
      <c r="G59" s="40" t="str">
        <f>IF(SUM(I59,K59,M59)&gt;0,SUM(I59,K59,M59),"－")</f>
        <v>－</v>
      </c>
      <c r="H59" s="40" t="str">
        <f>IF(SUM(J59,L59,N59)&gt;0,SUM(J59,L59,N59),"－")</f>
        <v>－</v>
      </c>
      <c r="I59" s="40" t="s">
        <v>44</v>
      </c>
      <c r="J59" s="40" t="s">
        <v>44</v>
      </c>
      <c r="K59" s="40" t="s">
        <v>44</v>
      </c>
      <c r="L59" s="40" t="s">
        <v>44</v>
      </c>
      <c r="M59" s="40" t="s">
        <v>44</v>
      </c>
      <c r="N59" s="40" t="s">
        <v>44</v>
      </c>
      <c r="O59" s="40" t="str">
        <f>IF(SUM(P59:Q60)&gt;0,SUM(P59:Q60),"－")</f>
        <v>－</v>
      </c>
      <c r="P59" s="40" t="str">
        <f>IF(SUM(R59,T59,V59,X59,AB59)&gt;0,SUM(R59,T59,V59,X59,AB59),"－")</f>
        <v>－</v>
      </c>
      <c r="Q59" s="40" t="str">
        <f>IF(SUM(S59,U59,W59,Y59,Z59,AA59,AC59)&gt;0,SUM(S59,U59,W59,Y59,Z59,AA59,AC59),"－")</f>
        <v>－</v>
      </c>
      <c r="R59" s="40" t="s">
        <v>44</v>
      </c>
      <c r="S59" s="40" t="s">
        <v>44</v>
      </c>
      <c r="T59" s="40" t="s">
        <v>44</v>
      </c>
      <c r="U59" s="40" t="s">
        <v>44</v>
      </c>
      <c r="V59" s="40" t="s">
        <v>44</v>
      </c>
      <c r="W59" s="40" t="s">
        <v>44</v>
      </c>
      <c r="X59" s="41" t="str">
        <f>IF(SUM(X61:X82)&gt;0,SUM(X61:X82),"－")</f>
        <v>－</v>
      </c>
      <c r="Y59" s="40" t="s">
        <v>44</v>
      </c>
      <c r="Z59" s="53"/>
      <c r="AA59" s="40" t="s">
        <v>44</v>
      </c>
      <c r="AB59" s="41" t="s">
        <v>101</v>
      </c>
      <c r="AC59" s="40" t="s">
        <v>44</v>
      </c>
      <c r="AD59" s="27">
        <v>0</v>
      </c>
      <c r="AE59" s="59">
        <f>AD59/AD60</f>
        <v>0</v>
      </c>
    </row>
    <row r="60" spans="1:31" ht="12" customHeight="1">
      <c r="A60" s="4"/>
      <c r="B60" s="5"/>
      <c r="C60" s="42"/>
      <c r="D60" s="40"/>
      <c r="E60" s="40"/>
      <c r="F60" s="40"/>
      <c r="G60" s="100"/>
      <c r="H60" s="100"/>
      <c r="I60" s="100"/>
      <c r="J60" s="100"/>
      <c r="K60" s="100"/>
      <c r="L60" s="100"/>
      <c r="M60" s="100"/>
      <c r="N60" s="100"/>
      <c r="O60" s="40"/>
      <c r="P60" s="100"/>
      <c r="Q60" s="100"/>
      <c r="R60" s="100"/>
      <c r="S60" s="100"/>
      <c r="T60" s="100"/>
      <c r="U60" s="100"/>
      <c r="V60" s="100"/>
      <c r="W60" s="100"/>
      <c r="X60" s="41"/>
      <c r="Y60" s="100"/>
      <c r="Z60" s="101"/>
      <c r="AA60" s="100"/>
      <c r="AB60" s="41"/>
      <c r="AC60" s="100"/>
      <c r="AD60" s="33">
        <v>397</v>
      </c>
      <c r="AE60" s="106"/>
    </row>
    <row r="61" spans="1:31" ht="12" customHeight="1">
      <c r="A61" s="4"/>
      <c r="B61" s="25"/>
      <c r="C61" s="42" t="s">
        <v>29</v>
      </c>
      <c r="D61" s="40">
        <v>14</v>
      </c>
      <c r="E61" s="40">
        <v>61</v>
      </c>
      <c r="F61" s="40">
        <f>IF(SUM(G61:H62)&gt;0,SUM(G61:H62),"－")</f>
        <v>1936</v>
      </c>
      <c r="G61" s="40">
        <f>IF(SUM(I61,K61,M61)&gt;0,SUM(I61,K61,M61),"－")</f>
        <v>1015</v>
      </c>
      <c r="H61" s="40">
        <f>IF(SUM(J61,L61,N61)&gt;0,SUM(J61,L61,N61),"－")</f>
        <v>921</v>
      </c>
      <c r="I61" s="40">
        <v>153</v>
      </c>
      <c r="J61" s="40">
        <v>132</v>
      </c>
      <c r="K61" s="40">
        <v>268</v>
      </c>
      <c r="L61" s="40">
        <v>252</v>
      </c>
      <c r="M61" s="40">
        <v>594</v>
      </c>
      <c r="N61" s="40">
        <v>537</v>
      </c>
      <c r="O61" s="40">
        <f>IF(SUM(P61:Q62)&gt;0,SUM(P61:Q62),"－")</f>
        <v>82</v>
      </c>
      <c r="P61" s="40">
        <f>IF(SUM(R61,T61,V61,X61,AB61)&gt;0,SUM(R61,T61,V61,X61,AB61),"－")</f>
        <v>4</v>
      </c>
      <c r="Q61" s="40">
        <f>IF(SUM(S61,U61,W61,Y61,Z61,AA61,AC61)&gt;0,SUM(S61,U61,W61,Y61,Z61,AA61,AC61),"－")</f>
        <v>78</v>
      </c>
      <c r="R61" s="40">
        <v>4</v>
      </c>
      <c r="S61" s="40">
        <v>1</v>
      </c>
      <c r="T61" s="40" t="s">
        <v>44</v>
      </c>
      <c r="U61" s="40">
        <v>2</v>
      </c>
      <c r="V61" s="40" t="s">
        <v>44</v>
      </c>
      <c r="W61" s="40">
        <v>68</v>
      </c>
      <c r="X61" s="41" t="str">
        <f>IF(SUM(X63:X84)&gt;0,SUM(X63:X84),"－")</f>
        <v>－</v>
      </c>
      <c r="Y61" s="40">
        <v>7</v>
      </c>
      <c r="Z61" s="53"/>
      <c r="AA61" s="40" t="s">
        <v>44</v>
      </c>
      <c r="AB61" s="41" t="s">
        <v>102</v>
      </c>
      <c r="AC61" s="40" t="s">
        <v>44</v>
      </c>
      <c r="AD61" s="27">
        <v>1036</v>
      </c>
      <c r="AE61" s="59">
        <f>AD61/AD62</f>
        <v>0.720946416144746</v>
      </c>
    </row>
    <row r="62" spans="1:31" ht="12" customHeight="1">
      <c r="A62" s="4"/>
      <c r="B62" s="5"/>
      <c r="C62" s="107"/>
      <c r="D62" s="40"/>
      <c r="E62" s="40"/>
      <c r="F62" s="40"/>
      <c r="G62" s="100"/>
      <c r="H62" s="100"/>
      <c r="I62" s="100"/>
      <c r="J62" s="100"/>
      <c r="K62" s="100"/>
      <c r="L62" s="100"/>
      <c r="M62" s="100"/>
      <c r="N62" s="100"/>
      <c r="O62" s="40"/>
      <c r="P62" s="100"/>
      <c r="Q62" s="100"/>
      <c r="R62" s="100"/>
      <c r="S62" s="100"/>
      <c r="T62" s="100"/>
      <c r="U62" s="100"/>
      <c r="V62" s="100"/>
      <c r="W62" s="100"/>
      <c r="X62" s="41"/>
      <c r="Y62" s="100"/>
      <c r="Z62" s="101"/>
      <c r="AA62" s="100"/>
      <c r="AB62" s="41"/>
      <c r="AC62" s="100"/>
      <c r="AD62" s="33">
        <v>1437</v>
      </c>
      <c r="AE62" s="106"/>
    </row>
    <row r="63" ht="13.5">
      <c r="AB63" s="10"/>
    </row>
    <row r="64" ht="13.5">
      <c r="B64" s="7" t="s">
        <v>43</v>
      </c>
    </row>
  </sheetData>
  <mergeCells count="774">
    <mergeCell ref="AB61:AB62"/>
    <mergeCell ref="AC61:AC62"/>
    <mergeCell ref="AE61:AE62"/>
    <mergeCell ref="X61:X62"/>
    <mergeCell ref="Y61:Y62"/>
    <mergeCell ref="Z61:Z62"/>
    <mergeCell ref="AA61:AA62"/>
    <mergeCell ref="T61:T62"/>
    <mergeCell ref="U61:U62"/>
    <mergeCell ref="V61:V62"/>
    <mergeCell ref="W61:W62"/>
    <mergeCell ref="P61:P62"/>
    <mergeCell ref="Q61:Q62"/>
    <mergeCell ref="R61:R62"/>
    <mergeCell ref="S61:S62"/>
    <mergeCell ref="L61:L62"/>
    <mergeCell ref="M61:M62"/>
    <mergeCell ref="N61:N62"/>
    <mergeCell ref="O61:O62"/>
    <mergeCell ref="H61:H62"/>
    <mergeCell ref="I61:I62"/>
    <mergeCell ref="J61:J62"/>
    <mergeCell ref="K61:K62"/>
    <mergeCell ref="D61:D62"/>
    <mergeCell ref="E61:E62"/>
    <mergeCell ref="F61:F62"/>
    <mergeCell ref="G61:G62"/>
    <mergeCell ref="AA59:AA60"/>
    <mergeCell ref="AB59:AB60"/>
    <mergeCell ref="AC59:AC60"/>
    <mergeCell ref="AE59:AE60"/>
    <mergeCell ref="W59:W60"/>
    <mergeCell ref="X59:X60"/>
    <mergeCell ref="Y59:Y60"/>
    <mergeCell ref="Z59:Z60"/>
    <mergeCell ref="S59:S60"/>
    <mergeCell ref="T59:T60"/>
    <mergeCell ref="U59:U60"/>
    <mergeCell ref="V59:V60"/>
    <mergeCell ref="O59:O60"/>
    <mergeCell ref="P59:P60"/>
    <mergeCell ref="Q59:Q60"/>
    <mergeCell ref="R59:R60"/>
    <mergeCell ref="K59:K60"/>
    <mergeCell ref="L59:L60"/>
    <mergeCell ref="M59:M60"/>
    <mergeCell ref="N59:N60"/>
    <mergeCell ref="AB57:AB58"/>
    <mergeCell ref="AC57:AC58"/>
    <mergeCell ref="AE57:AE58"/>
    <mergeCell ref="D59:D60"/>
    <mergeCell ref="E59:E60"/>
    <mergeCell ref="F59:F60"/>
    <mergeCell ref="G59:G60"/>
    <mergeCell ref="H59:H60"/>
    <mergeCell ref="I59:I60"/>
    <mergeCell ref="J59:J60"/>
    <mergeCell ref="X57:X58"/>
    <mergeCell ref="Y57:Y58"/>
    <mergeCell ref="Z57:Z58"/>
    <mergeCell ref="AA57:AA58"/>
    <mergeCell ref="T57:T58"/>
    <mergeCell ref="U57:U58"/>
    <mergeCell ref="V57:V58"/>
    <mergeCell ref="W57:W58"/>
    <mergeCell ref="P57:P58"/>
    <mergeCell ref="Q57:Q58"/>
    <mergeCell ref="R57:R58"/>
    <mergeCell ref="S57:S58"/>
    <mergeCell ref="L57:L58"/>
    <mergeCell ref="M57:M58"/>
    <mergeCell ref="N57:N58"/>
    <mergeCell ref="O57:O58"/>
    <mergeCell ref="H57:H58"/>
    <mergeCell ref="I57:I58"/>
    <mergeCell ref="J57:J58"/>
    <mergeCell ref="K57:K58"/>
    <mergeCell ref="D57:D58"/>
    <mergeCell ref="E57:E58"/>
    <mergeCell ref="F57:F58"/>
    <mergeCell ref="G57:G58"/>
    <mergeCell ref="AA55:AA56"/>
    <mergeCell ref="AB55:AB56"/>
    <mergeCell ref="AC55:AC56"/>
    <mergeCell ref="AE55:AE56"/>
    <mergeCell ref="W55:W56"/>
    <mergeCell ref="X55:X56"/>
    <mergeCell ref="Y55:Y56"/>
    <mergeCell ref="Z55:Z56"/>
    <mergeCell ref="S55:S56"/>
    <mergeCell ref="T55:T56"/>
    <mergeCell ref="U55:U56"/>
    <mergeCell ref="V55:V56"/>
    <mergeCell ref="O55:O56"/>
    <mergeCell ref="P55:P56"/>
    <mergeCell ref="Q55:Q56"/>
    <mergeCell ref="R55:R56"/>
    <mergeCell ref="K55:K56"/>
    <mergeCell ref="L55:L56"/>
    <mergeCell ref="M55:M56"/>
    <mergeCell ref="N55:N56"/>
    <mergeCell ref="AB53:AB54"/>
    <mergeCell ref="AC53:AC54"/>
    <mergeCell ref="AE53:AE54"/>
    <mergeCell ref="D55:D56"/>
    <mergeCell ref="E55:E56"/>
    <mergeCell ref="F55:F56"/>
    <mergeCell ref="G55:G56"/>
    <mergeCell ref="H55:H56"/>
    <mergeCell ref="I55:I56"/>
    <mergeCell ref="J55:J56"/>
    <mergeCell ref="X53:X54"/>
    <mergeCell ref="Y53:Y54"/>
    <mergeCell ref="Z53:Z54"/>
    <mergeCell ref="AA53:AA54"/>
    <mergeCell ref="T53:T54"/>
    <mergeCell ref="U53:U54"/>
    <mergeCell ref="V53:V54"/>
    <mergeCell ref="W53:W54"/>
    <mergeCell ref="P53:P54"/>
    <mergeCell ref="Q53:Q54"/>
    <mergeCell ref="R53:R54"/>
    <mergeCell ref="S53:S54"/>
    <mergeCell ref="L53:L54"/>
    <mergeCell ref="M53:M54"/>
    <mergeCell ref="N53:N54"/>
    <mergeCell ref="O53:O54"/>
    <mergeCell ref="H53:H54"/>
    <mergeCell ref="I53:I54"/>
    <mergeCell ref="J53:J54"/>
    <mergeCell ref="K53:K54"/>
    <mergeCell ref="D53:D54"/>
    <mergeCell ref="E53:E54"/>
    <mergeCell ref="F53:F54"/>
    <mergeCell ref="G53:G54"/>
    <mergeCell ref="AA51:AA52"/>
    <mergeCell ref="AB51:AB52"/>
    <mergeCell ref="AC51:AC52"/>
    <mergeCell ref="AE51:AE52"/>
    <mergeCell ref="W51:W52"/>
    <mergeCell ref="X51:X52"/>
    <mergeCell ref="Y51:Y52"/>
    <mergeCell ref="Z51:Z52"/>
    <mergeCell ref="S51:S52"/>
    <mergeCell ref="T51:T52"/>
    <mergeCell ref="U51:U52"/>
    <mergeCell ref="V51:V52"/>
    <mergeCell ref="O51:O52"/>
    <mergeCell ref="P51:P52"/>
    <mergeCell ref="Q51:Q52"/>
    <mergeCell ref="R51:R52"/>
    <mergeCell ref="K51:K52"/>
    <mergeCell ref="L51:L52"/>
    <mergeCell ref="M51:M52"/>
    <mergeCell ref="N51:N52"/>
    <mergeCell ref="AB49:AB50"/>
    <mergeCell ref="AC49:AC50"/>
    <mergeCell ref="AE49:AE50"/>
    <mergeCell ref="D51:D52"/>
    <mergeCell ref="E51:E52"/>
    <mergeCell ref="F51:F52"/>
    <mergeCell ref="G51:G52"/>
    <mergeCell ref="H51:H52"/>
    <mergeCell ref="I51:I52"/>
    <mergeCell ref="J51:J52"/>
    <mergeCell ref="X49:X50"/>
    <mergeCell ref="Y49:Y50"/>
    <mergeCell ref="Z49:Z50"/>
    <mergeCell ref="AA49:AA50"/>
    <mergeCell ref="T49:T50"/>
    <mergeCell ref="U49:U50"/>
    <mergeCell ref="V49:V50"/>
    <mergeCell ref="W49:W50"/>
    <mergeCell ref="P49:P50"/>
    <mergeCell ref="Q49:Q50"/>
    <mergeCell ref="R49:R50"/>
    <mergeCell ref="S49:S50"/>
    <mergeCell ref="L49:L50"/>
    <mergeCell ref="M49:M50"/>
    <mergeCell ref="N49:N50"/>
    <mergeCell ref="O49:O50"/>
    <mergeCell ref="H49:H50"/>
    <mergeCell ref="I49:I50"/>
    <mergeCell ref="J49:J50"/>
    <mergeCell ref="K49:K50"/>
    <mergeCell ref="D49:D50"/>
    <mergeCell ref="E49:E50"/>
    <mergeCell ref="F49:F50"/>
    <mergeCell ref="G49:G50"/>
    <mergeCell ref="AA47:AA48"/>
    <mergeCell ref="AB47:AB48"/>
    <mergeCell ref="AC47:AC48"/>
    <mergeCell ref="AE47:AE48"/>
    <mergeCell ref="W47:W48"/>
    <mergeCell ref="X47:X48"/>
    <mergeCell ref="Y47:Y48"/>
    <mergeCell ref="Z47:Z48"/>
    <mergeCell ref="S47:S48"/>
    <mergeCell ref="T47:T48"/>
    <mergeCell ref="U47:U48"/>
    <mergeCell ref="V47:V48"/>
    <mergeCell ref="O47:O48"/>
    <mergeCell ref="P47:P48"/>
    <mergeCell ref="Q47:Q48"/>
    <mergeCell ref="R47:R48"/>
    <mergeCell ref="K47:K48"/>
    <mergeCell ref="L47:L48"/>
    <mergeCell ref="M47:M48"/>
    <mergeCell ref="N47:N48"/>
    <mergeCell ref="AB45:AB46"/>
    <mergeCell ref="AC45:AC46"/>
    <mergeCell ref="AE45:AE46"/>
    <mergeCell ref="D47:D48"/>
    <mergeCell ref="E47:E48"/>
    <mergeCell ref="F47:F48"/>
    <mergeCell ref="G47:G48"/>
    <mergeCell ref="H47:H48"/>
    <mergeCell ref="I47:I48"/>
    <mergeCell ref="J47:J48"/>
    <mergeCell ref="X45:X46"/>
    <mergeCell ref="Y45:Y46"/>
    <mergeCell ref="Z45:Z46"/>
    <mergeCell ref="AA45:AA46"/>
    <mergeCell ref="T45:T46"/>
    <mergeCell ref="U45:U46"/>
    <mergeCell ref="V45:V46"/>
    <mergeCell ref="W45:W46"/>
    <mergeCell ref="P45:P46"/>
    <mergeCell ref="Q45:Q46"/>
    <mergeCell ref="R45:R46"/>
    <mergeCell ref="S45:S46"/>
    <mergeCell ref="L45:L46"/>
    <mergeCell ref="M45:M46"/>
    <mergeCell ref="N45:N46"/>
    <mergeCell ref="O45:O46"/>
    <mergeCell ref="H45:H46"/>
    <mergeCell ref="I45:I46"/>
    <mergeCell ref="J45:J46"/>
    <mergeCell ref="K45:K46"/>
    <mergeCell ref="D45:D46"/>
    <mergeCell ref="E45:E46"/>
    <mergeCell ref="F45:F46"/>
    <mergeCell ref="G45:G46"/>
    <mergeCell ref="AA43:AA44"/>
    <mergeCell ref="AB43:AB44"/>
    <mergeCell ref="AC43:AC44"/>
    <mergeCell ref="AE43:AE44"/>
    <mergeCell ref="W43:W44"/>
    <mergeCell ref="X43:X44"/>
    <mergeCell ref="Y43:Y44"/>
    <mergeCell ref="Z43:Z44"/>
    <mergeCell ref="S43:S44"/>
    <mergeCell ref="T43:T44"/>
    <mergeCell ref="U43:U44"/>
    <mergeCell ref="V43:V44"/>
    <mergeCell ref="O43:O44"/>
    <mergeCell ref="P43:P44"/>
    <mergeCell ref="Q43:Q44"/>
    <mergeCell ref="R43:R44"/>
    <mergeCell ref="K43:K44"/>
    <mergeCell ref="L43:L44"/>
    <mergeCell ref="M43:M44"/>
    <mergeCell ref="N43:N44"/>
    <mergeCell ref="AB41:AB42"/>
    <mergeCell ref="AC41:AC42"/>
    <mergeCell ref="AE41:AE42"/>
    <mergeCell ref="D43:D44"/>
    <mergeCell ref="E43:E44"/>
    <mergeCell ref="F43:F44"/>
    <mergeCell ref="G43:G44"/>
    <mergeCell ref="H43:H44"/>
    <mergeCell ref="I43:I44"/>
    <mergeCell ref="J43:J44"/>
    <mergeCell ref="X41:X42"/>
    <mergeCell ref="Y41:Y42"/>
    <mergeCell ref="Z41:Z42"/>
    <mergeCell ref="AA41:AA42"/>
    <mergeCell ref="T41:T42"/>
    <mergeCell ref="U41:U42"/>
    <mergeCell ref="V41:V42"/>
    <mergeCell ref="W41:W42"/>
    <mergeCell ref="P41:P42"/>
    <mergeCell ref="Q41:Q42"/>
    <mergeCell ref="R41:R42"/>
    <mergeCell ref="S41:S42"/>
    <mergeCell ref="L41:L42"/>
    <mergeCell ref="M41:M42"/>
    <mergeCell ref="N41:N42"/>
    <mergeCell ref="O41:O42"/>
    <mergeCell ref="AC39:AC40"/>
    <mergeCell ref="AE39:AE40"/>
    <mergeCell ref="D41:D42"/>
    <mergeCell ref="E41:E42"/>
    <mergeCell ref="F41:F42"/>
    <mergeCell ref="G41:G42"/>
    <mergeCell ref="H41:H42"/>
    <mergeCell ref="I41:I42"/>
    <mergeCell ref="J41:J42"/>
    <mergeCell ref="K41:K42"/>
    <mergeCell ref="Y39:Y40"/>
    <mergeCell ref="Z39:Z40"/>
    <mergeCell ref="AA39:AA40"/>
    <mergeCell ref="AB39:AB40"/>
    <mergeCell ref="U39:U40"/>
    <mergeCell ref="V39:V40"/>
    <mergeCell ref="W39:W40"/>
    <mergeCell ref="X39:X40"/>
    <mergeCell ref="Q39:Q40"/>
    <mergeCell ref="R39:R40"/>
    <mergeCell ref="S39:S40"/>
    <mergeCell ref="T39:T40"/>
    <mergeCell ref="M39:M40"/>
    <mergeCell ref="N39:N40"/>
    <mergeCell ref="O39:O40"/>
    <mergeCell ref="P39:P40"/>
    <mergeCell ref="AE37:AE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Z37:Z38"/>
    <mergeCell ref="AA37:AA38"/>
    <mergeCell ref="AB37:AB38"/>
    <mergeCell ref="AC37:AC38"/>
    <mergeCell ref="V37:V38"/>
    <mergeCell ref="W37:W38"/>
    <mergeCell ref="X37:X38"/>
    <mergeCell ref="Y37:Y38"/>
    <mergeCell ref="R37:R38"/>
    <mergeCell ref="S37:S38"/>
    <mergeCell ref="T37:T38"/>
    <mergeCell ref="U37:U38"/>
    <mergeCell ref="N37:N38"/>
    <mergeCell ref="O37:O38"/>
    <mergeCell ref="P37:P38"/>
    <mergeCell ref="Q37:Q38"/>
    <mergeCell ref="J37:J38"/>
    <mergeCell ref="K37:K38"/>
    <mergeCell ref="L37:L38"/>
    <mergeCell ref="M37:M38"/>
    <mergeCell ref="AA35:AA36"/>
    <mergeCell ref="AB35:AB36"/>
    <mergeCell ref="AC35:AC36"/>
    <mergeCell ref="AE35:AE36"/>
    <mergeCell ref="W35:W36"/>
    <mergeCell ref="X35:X36"/>
    <mergeCell ref="Y35:Y36"/>
    <mergeCell ref="Z35:Z36"/>
    <mergeCell ref="S35:S36"/>
    <mergeCell ref="T35:T36"/>
    <mergeCell ref="U35:U36"/>
    <mergeCell ref="V35:V36"/>
    <mergeCell ref="O35:O36"/>
    <mergeCell ref="P35:P36"/>
    <mergeCell ref="Q35:Q36"/>
    <mergeCell ref="R35:R36"/>
    <mergeCell ref="K35:K36"/>
    <mergeCell ref="L35:L36"/>
    <mergeCell ref="M35:M36"/>
    <mergeCell ref="N35:N36"/>
    <mergeCell ref="AB33:AB34"/>
    <mergeCell ref="AC33:AC34"/>
    <mergeCell ref="AE33:AE34"/>
    <mergeCell ref="D35:D36"/>
    <mergeCell ref="E35:E36"/>
    <mergeCell ref="F35:F36"/>
    <mergeCell ref="G35:G36"/>
    <mergeCell ref="H35:H36"/>
    <mergeCell ref="I35:I36"/>
    <mergeCell ref="J35:J36"/>
    <mergeCell ref="X33:X34"/>
    <mergeCell ref="Y33:Y34"/>
    <mergeCell ref="Z33:Z34"/>
    <mergeCell ref="AA33:AA34"/>
    <mergeCell ref="T33:T34"/>
    <mergeCell ref="U33:U34"/>
    <mergeCell ref="V33:V34"/>
    <mergeCell ref="W33:W34"/>
    <mergeCell ref="P33:P34"/>
    <mergeCell ref="Q33:Q34"/>
    <mergeCell ref="R33:R34"/>
    <mergeCell ref="S33:S34"/>
    <mergeCell ref="L33:L34"/>
    <mergeCell ref="M33:M34"/>
    <mergeCell ref="N33:N34"/>
    <mergeCell ref="O33:O34"/>
    <mergeCell ref="AC31:AC32"/>
    <mergeCell ref="AE31:AE32"/>
    <mergeCell ref="D33:D34"/>
    <mergeCell ref="E33:E34"/>
    <mergeCell ref="F33:F34"/>
    <mergeCell ref="G33:G34"/>
    <mergeCell ref="H33:H34"/>
    <mergeCell ref="I33:I34"/>
    <mergeCell ref="J33:J34"/>
    <mergeCell ref="K33:K34"/>
    <mergeCell ref="Y31:Y32"/>
    <mergeCell ref="Z31:Z32"/>
    <mergeCell ref="AA31:AA32"/>
    <mergeCell ref="AB31:AB32"/>
    <mergeCell ref="U31:U32"/>
    <mergeCell ref="V31:V32"/>
    <mergeCell ref="W31:W32"/>
    <mergeCell ref="X31:X32"/>
    <mergeCell ref="Q31:Q32"/>
    <mergeCell ref="R31:R32"/>
    <mergeCell ref="S31:S32"/>
    <mergeCell ref="T31:T32"/>
    <mergeCell ref="M31:M32"/>
    <mergeCell ref="N31:N32"/>
    <mergeCell ref="O31:O32"/>
    <mergeCell ref="P31:P32"/>
    <mergeCell ref="AE29:AE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Z29:Z30"/>
    <mergeCell ref="AA29:AA30"/>
    <mergeCell ref="AB29:AB30"/>
    <mergeCell ref="AC29:AC30"/>
    <mergeCell ref="V29:V30"/>
    <mergeCell ref="W29:W30"/>
    <mergeCell ref="X29:X30"/>
    <mergeCell ref="Y29:Y30"/>
    <mergeCell ref="R29:R30"/>
    <mergeCell ref="S29:S30"/>
    <mergeCell ref="T29:T30"/>
    <mergeCell ref="U29:U30"/>
    <mergeCell ref="N29:N30"/>
    <mergeCell ref="O29:O30"/>
    <mergeCell ref="P29:P30"/>
    <mergeCell ref="Q29:Q30"/>
    <mergeCell ref="AC27:AC28"/>
    <mergeCell ref="AE27:AE28"/>
    <mergeCell ref="F29:F30"/>
    <mergeCell ref="G29:G30"/>
    <mergeCell ref="H29:H30"/>
    <mergeCell ref="I29:I30"/>
    <mergeCell ref="J29:J30"/>
    <mergeCell ref="K29:K30"/>
    <mergeCell ref="L29:L30"/>
    <mergeCell ref="M29:M30"/>
    <mergeCell ref="Y27:Y28"/>
    <mergeCell ref="Z27:Z28"/>
    <mergeCell ref="AA27:AA28"/>
    <mergeCell ref="AB27:AB28"/>
    <mergeCell ref="U27:U28"/>
    <mergeCell ref="V27:V28"/>
    <mergeCell ref="W27:W28"/>
    <mergeCell ref="X27:X28"/>
    <mergeCell ref="Q27:Q28"/>
    <mergeCell ref="R27:R28"/>
    <mergeCell ref="S27:S28"/>
    <mergeCell ref="T27:T28"/>
    <mergeCell ref="M27:M28"/>
    <mergeCell ref="N27:N28"/>
    <mergeCell ref="O27:O28"/>
    <mergeCell ref="P27:P28"/>
    <mergeCell ref="AE25:AE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Z25:Z26"/>
    <mergeCell ref="AA25:AA26"/>
    <mergeCell ref="AB25:AB26"/>
    <mergeCell ref="AC25:AC26"/>
    <mergeCell ref="U25:U26"/>
    <mergeCell ref="W25:W26"/>
    <mergeCell ref="X25:X26"/>
    <mergeCell ref="Y25:Y26"/>
    <mergeCell ref="Q25:Q26"/>
    <mergeCell ref="R25:R26"/>
    <mergeCell ref="S25:S26"/>
    <mergeCell ref="T25:T26"/>
    <mergeCell ref="M25:M26"/>
    <mergeCell ref="N25:N26"/>
    <mergeCell ref="O25:O26"/>
    <mergeCell ref="P25:P26"/>
    <mergeCell ref="AE23:AE24"/>
    <mergeCell ref="D25:D26"/>
    <mergeCell ref="E25:E26"/>
    <mergeCell ref="G25:G26"/>
    <mergeCell ref="H25:H26"/>
    <mergeCell ref="I25:I26"/>
    <mergeCell ref="J25:J26"/>
    <mergeCell ref="K25:K26"/>
    <mergeCell ref="V25:V26"/>
    <mergeCell ref="L25:L26"/>
    <mergeCell ref="Z23:Z24"/>
    <mergeCell ref="AA23:AA24"/>
    <mergeCell ref="AB23:AB24"/>
    <mergeCell ref="AC23:AC24"/>
    <mergeCell ref="U23:U24"/>
    <mergeCell ref="W23:W24"/>
    <mergeCell ref="X23:X24"/>
    <mergeCell ref="Y23:Y24"/>
    <mergeCell ref="L23:L24"/>
    <mergeCell ref="V23:V24"/>
    <mergeCell ref="M23:M24"/>
    <mergeCell ref="N23:N24"/>
    <mergeCell ref="O23:O24"/>
    <mergeCell ref="P23:P24"/>
    <mergeCell ref="Q23:Q24"/>
    <mergeCell ref="R23:R24"/>
    <mergeCell ref="S23:S24"/>
    <mergeCell ref="T23:T24"/>
    <mergeCell ref="AB21:AB22"/>
    <mergeCell ref="AC21:AC22"/>
    <mergeCell ref="AE21:AE22"/>
    <mergeCell ref="D23:D24"/>
    <mergeCell ref="E23:E24"/>
    <mergeCell ref="G23:G24"/>
    <mergeCell ref="H23:H24"/>
    <mergeCell ref="I23:I24"/>
    <mergeCell ref="J23:J24"/>
    <mergeCell ref="K23:K24"/>
    <mergeCell ref="X21:X22"/>
    <mergeCell ref="Y21:Y22"/>
    <mergeCell ref="Z21:Z22"/>
    <mergeCell ref="AA21:AA22"/>
    <mergeCell ref="T21:T22"/>
    <mergeCell ref="U21:U22"/>
    <mergeCell ref="V21:V22"/>
    <mergeCell ref="W21:W22"/>
    <mergeCell ref="P21:P22"/>
    <mergeCell ref="Q21:Q22"/>
    <mergeCell ref="R21:R22"/>
    <mergeCell ref="S21:S22"/>
    <mergeCell ref="F37:F38"/>
    <mergeCell ref="G37:G38"/>
    <mergeCell ref="H37:H38"/>
    <mergeCell ref="I37:I38"/>
    <mergeCell ref="AE19:AE20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Z19:Z20"/>
    <mergeCell ref="AA19:AA20"/>
    <mergeCell ref="AB19:AB20"/>
    <mergeCell ref="AC19:AC20"/>
    <mergeCell ref="U19:U20"/>
    <mergeCell ref="V19:V20"/>
    <mergeCell ref="W19:W20"/>
    <mergeCell ref="Y19:Y20"/>
    <mergeCell ref="Q19:Q20"/>
    <mergeCell ref="R19:R20"/>
    <mergeCell ref="S19:S20"/>
    <mergeCell ref="T19:T20"/>
    <mergeCell ref="M19:M20"/>
    <mergeCell ref="N19:N20"/>
    <mergeCell ref="O19:O20"/>
    <mergeCell ref="P19:P20"/>
    <mergeCell ref="AE17:AE18"/>
    <mergeCell ref="D19:D20"/>
    <mergeCell ref="E19:E20"/>
    <mergeCell ref="G19:G20"/>
    <mergeCell ref="H19:H20"/>
    <mergeCell ref="I19:I20"/>
    <mergeCell ref="J19:J20"/>
    <mergeCell ref="X19:X20"/>
    <mergeCell ref="K19:K20"/>
    <mergeCell ref="L19:L20"/>
    <mergeCell ref="Z17:Z18"/>
    <mergeCell ref="AA17:AA18"/>
    <mergeCell ref="AB17:AB18"/>
    <mergeCell ref="AC17:AC18"/>
    <mergeCell ref="V17:V18"/>
    <mergeCell ref="W17:W18"/>
    <mergeCell ref="Y17:Y18"/>
    <mergeCell ref="X17:X18"/>
    <mergeCell ref="U17:U18"/>
    <mergeCell ref="T17:T18"/>
    <mergeCell ref="P17:P18"/>
    <mergeCell ref="Q17:Q18"/>
    <mergeCell ref="R17:R18"/>
    <mergeCell ref="S17:S18"/>
    <mergeCell ref="Q15:Q16"/>
    <mergeCell ref="R15:R16"/>
    <mergeCell ref="H17:H18"/>
    <mergeCell ref="I17:I18"/>
    <mergeCell ref="J17:J18"/>
    <mergeCell ref="K17:K18"/>
    <mergeCell ref="M17:M18"/>
    <mergeCell ref="N17:N18"/>
    <mergeCell ref="O17:O18"/>
    <mergeCell ref="M15:M16"/>
    <mergeCell ref="N15:N16"/>
    <mergeCell ref="O15:O16"/>
    <mergeCell ref="P15:P16"/>
    <mergeCell ref="AE15:AE16"/>
    <mergeCell ref="V15:V16"/>
    <mergeCell ref="W15:W16"/>
    <mergeCell ref="Y15:Y16"/>
    <mergeCell ref="Z15:Z16"/>
    <mergeCell ref="X15:X16"/>
    <mergeCell ref="AA15:AA16"/>
    <mergeCell ref="Z13:Z14"/>
    <mergeCell ref="AB15:AB16"/>
    <mergeCell ref="AC15:AC16"/>
    <mergeCell ref="S15:S16"/>
    <mergeCell ref="T15:T16"/>
    <mergeCell ref="U15:U16"/>
    <mergeCell ref="R13:R14"/>
    <mergeCell ref="AC13:AC14"/>
    <mergeCell ref="S13:S14"/>
    <mergeCell ref="T13:T14"/>
    <mergeCell ref="AB13:AB14"/>
    <mergeCell ref="U13:U14"/>
    <mergeCell ref="V13:V14"/>
    <mergeCell ref="W13:W14"/>
    <mergeCell ref="X13:X14"/>
    <mergeCell ref="Y13:Y14"/>
    <mergeCell ref="H15:H16"/>
    <mergeCell ref="I15:I16"/>
    <mergeCell ref="J15:J16"/>
    <mergeCell ref="K15:K16"/>
    <mergeCell ref="AC11:AC12"/>
    <mergeCell ref="AE11:AE12"/>
    <mergeCell ref="G13:G14"/>
    <mergeCell ref="H13:H14"/>
    <mergeCell ref="I13:I14"/>
    <mergeCell ref="J13:J14"/>
    <mergeCell ref="K13:K14"/>
    <mergeCell ref="L13:L14"/>
    <mergeCell ref="M13:M14"/>
    <mergeCell ref="AE13:AE14"/>
    <mergeCell ref="N13:N14"/>
    <mergeCell ref="Y11:Y12"/>
    <mergeCell ref="Z11:Z12"/>
    <mergeCell ref="AA11:AA12"/>
    <mergeCell ref="Q11:Q12"/>
    <mergeCell ref="R11:R12"/>
    <mergeCell ref="S11:S12"/>
    <mergeCell ref="T11:T12"/>
    <mergeCell ref="AA13:AA14"/>
    <mergeCell ref="Q13:Q14"/>
    <mergeCell ref="AB11:AB12"/>
    <mergeCell ref="U11:U12"/>
    <mergeCell ref="V11:V12"/>
    <mergeCell ref="W11:W12"/>
    <mergeCell ref="X11:X12"/>
    <mergeCell ref="AC9:AC10"/>
    <mergeCell ref="AE9:AE10"/>
    <mergeCell ref="D11:D12"/>
    <mergeCell ref="I11:I12"/>
    <mergeCell ref="J11:J12"/>
    <mergeCell ref="K11:K12"/>
    <mergeCell ref="L11:L12"/>
    <mergeCell ref="M11:M12"/>
    <mergeCell ref="N11:N12"/>
    <mergeCell ref="O11:O12"/>
    <mergeCell ref="Y9:Y10"/>
    <mergeCell ref="Z9:Z10"/>
    <mergeCell ref="AA9:AA10"/>
    <mergeCell ref="AB9:AB10"/>
    <mergeCell ref="U9:U10"/>
    <mergeCell ref="V9:V10"/>
    <mergeCell ref="W9:W10"/>
    <mergeCell ref="X9:X10"/>
    <mergeCell ref="Q9:Q10"/>
    <mergeCell ref="R9:R10"/>
    <mergeCell ref="S9:S10"/>
    <mergeCell ref="T9:T10"/>
    <mergeCell ref="C57:C58"/>
    <mergeCell ref="C59:C60"/>
    <mergeCell ref="C61:C62"/>
    <mergeCell ref="P9:P10"/>
    <mergeCell ref="P11:P12"/>
    <mergeCell ref="O13:O14"/>
    <mergeCell ref="P13:P14"/>
    <mergeCell ref="D17:D18"/>
    <mergeCell ref="E17:E18"/>
    <mergeCell ref="G17:G18"/>
    <mergeCell ref="C45:C46"/>
    <mergeCell ref="C47:C48"/>
    <mergeCell ref="C49:C50"/>
    <mergeCell ref="C55:C56"/>
    <mergeCell ref="C51:C52"/>
    <mergeCell ref="C53:C54"/>
    <mergeCell ref="B37:C38"/>
    <mergeCell ref="C39:C40"/>
    <mergeCell ref="C41:C42"/>
    <mergeCell ref="C43:C44"/>
    <mergeCell ref="C29:C30"/>
    <mergeCell ref="C31:C32"/>
    <mergeCell ref="C33:C34"/>
    <mergeCell ref="C35:C36"/>
    <mergeCell ref="O7:Q7"/>
    <mergeCell ref="AB7:AC7"/>
    <mergeCell ref="O6:AC6"/>
    <mergeCell ref="AD6:AE6"/>
    <mergeCell ref="AE7:AE8"/>
    <mergeCell ref="Z7:AA8"/>
    <mergeCell ref="R7:S7"/>
    <mergeCell ref="T7:U7"/>
    <mergeCell ref="V7:W7"/>
    <mergeCell ref="X7:Y7"/>
    <mergeCell ref="D13:D14"/>
    <mergeCell ref="F17:F18"/>
    <mergeCell ref="I7:J7"/>
    <mergeCell ref="K7:L7"/>
    <mergeCell ref="L15:L16"/>
    <mergeCell ref="F15:F16"/>
    <mergeCell ref="L17:L18"/>
    <mergeCell ref="D15:D16"/>
    <mergeCell ref="E15:E16"/>
    <mergeCell ref="G15:G16"/>
    <mergeCell ref="C17:C18"/>
    <mergeCell ref="C19:C20"/>
    <mergeCell ref="B9:C10"/>
    <mergeCell ref="B11:C12"/>
    <mergeCell ref="B13:C14"/>
    <mergeCell ref="C15:C16"/>
    <mergeCell ref="M9:M10"/>
    <mergeCell ref="N9:N10"/>
    <mergeCell ref="D9:D10"/>
    <mergeCell ref="E9:E10"/>
    <mergeCell ref="F9:F10"/>
    <mergeCell ref="J9:J10"/>
    <mergeCell ref="K9:K10"/>
    <mergeCell ref="L9:L10"/>
    <mergeCell ref="G9:G10"/>
    <mergeCell ref="I9:I10"/>
    <mergeCell ref="B6:C8"/>
    <mergeCell ref="D6:D8"/>
    <mergeCell ref="E6:E8"/>
    <mergeCell ref="F7:H7"/>
    <mergeCell ref="F6:N6"/>
    <mergeCell ref="M7:N7"/>
    <mergeCell ref="D21:D22"/>
    <mergeCell ref="E21:E22"/>
    <mergeCell ref="D29:D30"/>
    <mergeCell ref="E29:E30"/>
    <mergeCell ref="C25:C26"/>
    <mergeCell ref="C21:C22"/>
    <mergeCell ref="C23:C24"/>
    <mergeCell ref="C27:C28"/>
    <mergeCell ref="F19:F20"/>
    <mergeCell ref="F21:F22"/>
    <mergeCell ref="F23:F24"/>
    <mergeCell ref="F25:F26"/>
    <mergeCell ref="O9:O10"/>
    <mergeCell ref="E11:E12"/>
    <mergeCell ref="E13:E14"/>
    <mergeCell ref="D37:D38"/>
    <mergeCell ref="E37:E38"/>
    <mergeCell ref="H9:H10"/>
    <mergeCell ref="F11:F12"/>
    <mergeCell ref="G11:G12"/>
    <mergeCell ref="H11:H12"/>
    <mergeCell ref="F13:F14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4" width="8.625" style="1" customWidth="1"/>
    <col min="15" max="25" width="6.625" style="1" customWidth="1"/>
    <col min="26" max="26" width="6.625" style="16" customWidth="1"/>
    <col min="27" max="29" width="6.625" style="1" customWidth="1"/>
    <col min="30" max="16384" width="9.00390625" style="1" customWidth="1"/>
  </cols>
  <sheetData>
    <row r="1" spans="1:29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71"/>
      <c r="AA1" s="4"/>
      <c r="AB1" s="4"/>
      <c r="AC1" s="4"/>
    </row>
    <row r="2" spans="1:29" ht="14.25" customHeight="1">
      <c r="A2" s="4"/>
      <c r="B2" s="4"/>
      <c r="C2" s="4"/>
      <c r="D2" s="4"/>
      <c r="E2" s="4"/>
      <c r="F2" s="4"/>
      <c r="G2" s="72"/>
      <c r="H2" s="72"/>
      <c r="I2" s="72"/>
      <c r="J2" s="4"/>
      <c r="K2" s="26" t="s">
        <v>83</v>
      </c>
      <c r="L2" s="4"/>
      <c r="M2" s="4"/>
      <c r="N2" s="72"/>
      <c r="O2" s="72"/>
      <c r="P2" s="72"/>
      <c r="Q2" s="4"/>
      <c r="R2" s="72"/>
      <c r="S2" s="72"/>
      <c r="T2" s="72"/>
      <c r="U2" s="72"/>
      <c r="V2" s="72"/>
      <c r="W2" s="72"/>
      <c r="X2" s="72"/>
      <c r="Y2" s="72"/>
      <c r="Z2" s="73"/>
      <c r="AA2" s="72"/>
      <c r="AB2" s="72"/>
      <c r="AC2" s="72"/>
    </row>
    <row r="3" spans="1:29" ht="12" customHeight="1">
      <c r="A3" s="4"/>
      <c r="B3" s="4"/>
      <c r="C3" s="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72"/>
      <c r="AB3" s="72"/>
      <c r="AC3" s="72"/>
    </row>
    <row r="4" spans="1:29" ht="14.25" customHeight="1">
      <c r="A4" s="4"/>
      <c r="B4" s="67" t="s">
        <v>45</v>
      </c>
      <c r="C4" s="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A4" s="72"/>
      <c r="AB4" s="72"/>
      <c r="AC4" s="72"/>
    </row>
    <row r="5" spans="1:29" ht="14.25" customHeight="1">
      <c r="A5" s="4"/>
      <c r="B5" s="4"/>
      <c r="C5" s="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72"/>
      <c r="AB5" s="72"/>
      <c r="AC5" s="72"/>
    </row>
    <row r="6" spans="1:29" ht="12" customHeight="1">
      <c r="A6" s="4"/>
      <c r="B6" s="43" t="s">
        <v>46</v>
      </c>
      <c r="C6" s="74"/>
      <c r="D6" s="44" t="s">
        <v>47</v>
      </c>
      <c r="E6" s="44" t="s">
        <v>48</v>
      </c>
      <c r="F6" s="46" t="s">
        <v>49</v>
      </c>
      <c r="G6" s="75"/>
      <c r="H6" s="75"/>
      <c r="I6" s="75"/>
      <c r="J6" s="75"/>
      <c r="K6" s="75"/>
      <c r="L6" s="75"/>
      <c r="M6" s="75"/>
      <c r="N6" s="76"/>
      <c r="O6" s="48" t="s">
        <v>50</v>
      </c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6"/>
    </row>
    <row r="7" spans="1:29" ht="12" customHeight="1">
      <c r="A7" s="4"/>
      <c r="B7" s="77"/>
      <c r="C7" s="78"/>
      <c r="D7" s="79"/>
      <c r="E7" s="79"/>
      <c r="F7" s="45" t="s">
        <v>51</v>
      </c>
      <c r="G7" s="45"/>
      <c r="H7" s="45"/>
      <c r="I7" s="45" t="s">
        <v>52</v>
      </c>
      <c r="J7" s="45"/>
      <c r="K7" s="45" t="s">
        <v>53</v>
      </c>
      <c r="L7" s="45"/>
      <c r="M7" s="45" t="s">
        <v>54</v>
      </c>
      <c r="N7" s="45"/>
      <c r="O7" s="45" t="s">
        <v>51</v>
      </c>
      <c r="P7" s="45"/>
      <c r="Q7" s="45"/>
      <c r="R7" s="45" t="s">
        <v>55</v>
      </c>
      <c r="S7" s="45"/>
      <c r="T7" s="45" t="s">
        <v>56</v>
      </c>
      <c r="U7" s="45"/>
      <c r="V7" s="45" t="s">
        <v>57</v>
      </c>
      <c r="W7" s="45"/>
      <c r="X7" s="45" t="s">
        <v>58</v>
      </c>
      <c r="Y7" s="45"/>
      <c r="Z7" s="52" t="s">
        <v>59</v>
      </c>
      <c r="AA7" s="80"/>
      <c r="AB7" s="45" t="s">
        <v>60</v>
      </c>
      <c r="AC7" s="45"/>
    </row>
    <row r="8" spans="1:29" ht="12" customHeight="1">
      <c r="A8" s="4"/>
      <c r="B8" s="81"/>
      <c r="C8" s="82"/>
      <c r="D8" s="83"/>
      <c r="E8" s="83"/>
      <c r="F8" s="6" t="s">
        <v>61</v>
      </c>
      <c r="G8" s="6" t="s">
        <v>62</v>
      </c>
      <c r="H8" s="6" t="s">
        <v>63</v>
      </c>
      <c r="I8" s="6" t="s">
        <v>62</v>
      </c>
      <c r="J8" s="6" t="s">
        <v>63</v>
      </c>
      <c r="K8" s="6" t="s">
        <v>62</v>
      </c>
      <c r="L8" s="6" t="s">
        <v>63</v>
      </c>
      <c r="M8" s="6" t="s">
        <v>62</v>
      </c>
      <c r="N8" s="6" t="s">
        <v>63</v>
      </c>
      <c r="O8" s="6" t="s">
        <v>61</v>
      </c>
      <c r="P8" s="6" t="s">
        <v>62</v>
      </c>
      <c r="Q8" s="6" t="s">
        <v>63</v>
      </c>
      <c r="R8" s="6" t="s">
        <v>62</v>
      </c>
      <c r="S8" s="6" t="s">
        <v>63</v>
      </c>
      <c r="T8" s="6" t="s">
        <v>62</v>
      </c>
      <c r="U8" s="6" t="s">
        <v>63</v>
      </c>
      <c r="V8" s="6" t="s">
        <v>62</v>
      </c>
      <c r="W8" s="6" t="s">
        <v>63</v>
      </c>
      <c r="X8" s="6" t="s">
        <v>62</v>
      </c>
      <c r="Y8" s="6" t="s">
        <v>63</v>
      </c>
      <c r="Z8" s="84"/>
      <c r="AA8" s="85"/>
      <c r="AB8" s="6" t="s">
        <v>62</v>
      </c>
      <c r="AC8" s="6" t="s">
        <v>63</v>
      </c>
    </row>
    <row r="9" spans="1:29" ht="12" customHeight="1">
      <c r="A9" s="4"/>
      <c r="B9" s="47" t="s">
        <v>64</v>
      </c>
      <c r="C9" s="86"/>
      <c r="D9" s="36">
        <v>115</v>
      </c>
      <c r="E9" s="36">
        <v>429</v>
      </c>
      <c r="F9" s="36">
        <f>IF(SUM(G9:H9)&gt;0,SUM(G9:H9),"－")</f>
        <v>13447</v>
      </c>
      <c r="G9" s="36">
        <f>IF(SUM(I9,K9,M9)&gt;0,SUM(I9,K9,M9),"－")</f>
        <v>6867</v>
      </c>
      <c r="H9" s="36">
        <f>IF(SUM(J9,L9,N9)&gt;0,SUM(J9,L9,N9),"－")</f>
        <v>6580</v>
      </c>
      <c r="I9" s="36">
        <v>35</v>
      </c>
      <c r="J9" s="36">
        <v>30</v>
      </c>
      <c r="K9" s="36">
        <v>2164</v>
      </c>
      <c r="L9" s="36">
        <v>2042</v>
      </c>
      <c r="M9" s="36">
        <v>4668</v>
      </c>
      <c r="N9" s="36">
        <v>4508</v>
      </c>
      <c r="O9" s="36">
        <v>537</v>
      </c>
      <c r="P9" s="36">
        <f>IF(SUM(R9,T9,V9,X9,AB9)&gt;0,SUM(R9,T9,V9,X9,AB9),"－")</f>
        <v>20</v>
      </c>
      <c r="Q9" s="36">
        <v>517</v>
      </c>
      <c r="R9" s="36">
        <v>13</v>
      </c>
      <c r="S9" s="36">
        <v>16</v>
      </c>
      <c r="T9" s="36" t="s">
        <v>44</v>
      </c>
      <c r="U9" s="36">
        <v>24</v>
      </c>
      <c r="V9" s="36">
        <v>7</v>
      </c>
      <c r="W9" s="36">
        <v>439</v>
      </c>
      <c r="X9" s="36" t="s">
        <v>44</v>
      </c>
      <c r="Y9" s="36">
        <v>33</v>
      </c>
      <c r="Z9" s="37">
        <v>2</v>
      </c>
      <c r="AA9" s="36">
        <v>1</v>
      </c>
      <c r="AB9" s="36" t="s">
        <v>44</v>
      </c>
      <c r="AC9" s="36">
        <v>2</v>
      </c>
    </row>
    <row r="10" spans="1:29" s="15" customFormat="1" ht="12" customHeight="1">
      <c r="A10" s="67"/>
      <c r="B10" s="68" t="s">
        <v>65</v>
      </c>
      <c r="C10" s="69"/>
      <c r="D10" s="35">
        <f>IF(SUM(D11,D23)&gt;0,SUM(D11,D23),"－")</f>
        <v>117</v>
      </c>
      <c r="E10" s="35">
        <f>IF(SUM(E11,E23)&gt;0,SUM(E11,E23),"－")</f>
        <v>448</v>
      </c>
      <c r="F10" s="35">
        <f>IF(SUM(G10:H10)=SUM(F11,F23),IF(SUM(G10:H10)&gt;0,SUM(G10:H10),"－"),"ｴﾗｰ")</f>
        <v>14014</v>
      </c>
      <c r="G10" s="35">
        <f>IF(SUM(I10,K10,M10)=SUM(G11,G23),IF(SUM(I10,K10,M10)&gt;0,SUM(I10,K10,M10),"－"),"ｴﾗｰ")</f>
        <v>7208</v>
      </c>
      <c r="H10" s="35">
        <f>IF(SUM(J10,L10,N10)=SUM(H11,H23),IF(SUM(J10,L10,N10)&gt;0,SUM(J10,L10,N10),"－"),"ｴﾗｰ")</f>
        <v>6806</v>
      </c>
      <c r="I10" s="109">
        <f aca="true" t="shared" si="0" ref="I10:N10">IF(SUM(I11,I23)&gt;0,SUM(I11,I23),"－")</f>
        <v>43</v>
      </c>
      <c r="J10" s="109">
        <f t="shared" si="0"/>
        <v>46</v>
      </c>
      <c r="K10" s="109">
        <f t="shared" si="0"/>
        <v>2263</v>
      </c>
      <c r="L10" s="109">
        <f t="shared" si="0"/>
        <v>2140</v>
      </c>
      <c r="M10" s="109">
        <f t="shared" si="0"/>
        <v>4902</v>
      </c>
      <c r="N10" s="109">
        <f t="shared" si="0"/>
        <v>4620</v>
      </c>
      <c r="O10" s="35">
        <f>IF(SUM(P10:Q10)=SUM(O11,O23),IF(SUM(P10:Q10)&gt;0,SUM(P10:Q10),"－"),"ｴﾗｰ")</f>
        <v>559</v>
      </c>
      <c r="P10" s="35">
        <f>IF(SUM(R10,T10,V10,X10,AB10)=SUM(P11,P23),IF(SUM(P11,P23)&gt;0,SUM(P11,P23),"－"),"ｴﾗｰ")</f>
        <v>14</v>
      </c>
      <c r="Q10" s="35">
        <f>IF(SUM(S10,U10,W10,Y10,Z10,AA10,AC10)=SUM(Q11,Q23),IF(SUM(S10,U10,W10,Y10,Z10,AA10,AC10)&gt;0,SUM(S10,U10,W10,Y10,Z10,AA10,AC10),"－"),"ｴﾗｰ")</f>
        <v>545</v>
      </c>
      <c r="R10" s="109">
        <f aca="true" t="shared" si="1" ref="R10:AC10">IF(SUM(R11,R23)&gt;0,SUM(R11,R23),"－")</f>
        <v>12</v>
      </c>
      <c r="S10" s="109">
        <f t="shared" si="1"/>
        <v>17</v>
      </c>
      <c r="T10" s="109" t="str">
        <f t="shared" si="1"/>
        <v>－</v>
      </c>
      <c r="U10" s="109">
        <f t="shared" si="1"/>
        <v>23</v>
      </c>
      <c r="V10" s="109">
        <f t="shared" si="1"/>
        <v>2</v>
      </c>
      <c r="W10" s="109">
        <f t="shared" si="1"/>
        <v>478</v>
      </c>
      <c r="X10" s="109" t="str">
        <f t="shared" si="1"/>
        <v>－</v>
      </c>
      <c r="Y10" s="109">
        <f t="shared" si="1"/>
        <v>22</v>
      </c>
      <c r="Z10" s="39">
        <f t="shared" si="1"/>
        <v>1</v>
      </c>
      <c r="AA10" s="109">
        <f t="shared" si="1"/>
        <v>2</v>
      </c>
      <c r="AB10" s="109" t="str">
        <f t="shared" si="1"/>
        <v>－</v>
      </c>
      <c r="AC10" s="109">
        <f t="shared" si="1"/>
        <v>2</v>
      </c>
    </row>
    <row r="11" spans="1:29" s="15" customFormat="1" ht="12" customHeight="1">
      <c r="A11" s="67"/>
      <c r="B11" s="68" t="s">
        <v>66</v>
      </c>
      <c r="C11" s="69"/>
      <c r="D11" s="35">
        <f aca="true" t="shared" si="2" ref="D11:AC11">IF(SUM(D12:D22)&gt;0,SUM(D12:D22),"－")</f>
        <v>43</v>
      </c>
      <c r="E11" s="35">
        <f t="shared" si="2"/>
        <v>205</v>
      </c>
      <c r="F11" s="35">
        <f>IF(SUM(G11:H11)=SUM(F12:F22),IF(SUM(F12:F22)&gt;0,SUM(F12:F22),"－"),"ｴﾗｰ")</f>
        <v>7006</v>
      </c>
      <c r="G11" s="35">
        <f t="shared" si="2"/>
        <v>3582</v>
      </c>
      <c r="H11" s="35">
        <f t="shared" si="2"/>
        <v>3424</v>
      </c>
      <c r="I11" s="35" t="str">
        <f t="shared" si="2"/>
        <v>－</v>
      </c>
      <c r="J11" s="35" t="str">
        <f t="shared" si="2"/>
        <v>－</v>
      </c>
      <c r="K11" s="35">
        <f t="shared" si="2"/>
        <v>1012</v>
      </c>
      <c r="L11" s="35">
        <f t="shared" si="2"/>
        <v>958</v>
      </c>
      <c r="M11" s="35">
        <f t="shared" si="2"/>
        <v>2570</v>
      </c>
      <c r="N11" s="35">
        <f t="shared" si="2"/>
        <v>2466</v>
      </c>
      <c r="O11" s="35">
        <f>IF(SUM(P11:Q11)=SUM(O12:O22),IF(SUM(O12:O22)&gt;0,SUM(O12:O22),"－"),"ｴﾗｰ")</f>
        <v>269</v>
      </c>
      <c r="P11" s="35">
        <f t="shared" si="2"/>
        <v>9</v>
      </c>
      <c r="Q11" s="35">
        <f t="shared" si="2"/>
        <v>260</v>
      </c>
      <c r="R11" s="35">
        <f>IF(SUM(R12:R22)&gt;0,SUM(R12:R22),"－")</f>
        <v>8</v>
      </c>
      <c r="S11" s="35">
        <f t="shared" si="2"/>
        <v>11</v>
      </c>
      <c r="T11" s="35" t="str">
        <f t="shared" si="2"/>
        <v>－</v>
      </c>
      <c r="U11" s="35">
        <f t="shared" si="2"/>
        <v>23</v>
      </c>
      <c r="V11" s="35">
        <f t="shared" si="2"/>
        <v>1</v>
      </c>
      <c r="W11" s="35">
        <f t="shared" si="2"/>
        <v>225</v>
      </c>
      <c r="X11" s="35" t="str">
        <f t="shared" si="2"/>
        <v>－</v>
      </c>
      <c r="Y11" s="35">
        <f t="shared" si="2"/>
        <v>1</v>
      </c>
      <c r="Z11" s="38"/>
      <c r="AA11" s="35" t="str">
        <f t="shared" si="2"/>
        <v>－</v>
      </c>
      <c r="AB11" s="35" t="str">
        <f t="shared" si="2"/>
        <v>－</v>
      </c>
      <c r="AC11" s="35" t="str">
        <f t="shared" si="2"/>
        <v>－</v>
      </c>
    </row>
    <row r="12" spans="1:29" s="2" customFormat="1" ht="12" customHeight="1">
      <c r="A12" s="4"/>
      <c r="B12" s="24"/>
      <c r="C12" s="23" t="s">
        <v>0</v>
      </c>
      <c r="D12" s="36">
        <v>3</v>
      </c>
      <c r="E12" s="36">
        <v>17</v>
      </c>
      <c r="F12" s="36">
        <f>IF(SUM(G12:H12)&gt;0,SUM(G12:H12),"－")</f>
        <v>576</v>
      </c>
      <c r="G12" s="36">
        <f aca="true" t="shared" si="3" ref="G12:G22">IF(SUM(I12,K12,M12)&gt;0,SUM(I12,K12,M12),"－")</f>
        <v>307</v>
      </c>
      <c r="H12" s="36">
        <f aca="true" t="shared" si="4" ref="H12:H22">IF(SUM(J12,L12,N12)&gt;0,SUM(J12,L12,N12),"－")</f>
        <v>269</v>
      </c>
      <c r="I12" s="110" t="s">
        <v>44</v>
      </c>
      <c r="J12" s="110" t="s">
        <v>44</v>
      </c>
      <c r="K12" s="110">
        <v>147</v>
      </c>
      <c r="L12" s="110">
        <v>122</v>
      </c>
      <c r="M12" s="110">
        <v>160</v>
      </c>
      <c r="N12" s="110">
        <v>147</v>
      </c>
      <c r="O12" s="36">
        <f>IF(SUM(P12:Q12)&gt;0,SUM(P12:Q12),"－")</f>
        <v>23</v>
      </c>
      <c r="P12" s="36">
        <f aca="true" t="shared" si="5" ref="P12:P22">IF(SUM(R12,T12,V12,X12,AB12)&gt;0,SUM(R12,T12,V12,X12,AB12),"－")</f>
        <v>1</v>
      </c>
      <c r="Q12" s="36">
        <f aca="true" t="shared" si="6" ref="Q12:Q22">IF(SUM(S12,U12,W12,Y12,Z12,AA12,AC12)&gt;0,SUM(S12,U12,W12,Y12,Z12,AA12,AC12),"－")</f>
        <v>22</v>
      </c>
      <c r="R12" s="110">
        <v>1</v>
      </c>
      <c r="S12" s="110">
        <v>1</v>
      </c>
      <c r="T12" s="110" t="s">
        <v>44</v>
      </c>
      <c r="U12" s="110">
        <v>3</v>
      </c>
      <c r="V12" s="110" t="s">
        <v>44</v>
      </c>
      <c r="W12" s="110">
        <v>18</v>
      </c>
      <c r="X12" s="110" t="s">
        <v>44</v>
      </c>
      <c r="Y12" s="110" t="s">
        <v>44</v>
      </c>
      <c r="Z12" s="111"/>
      <c r="AA12" s="110" t="s">
        <v>44</v>
      </c>
      <c r="AB12" s="110" t="s">
        <v>44</v>
      </c>
      <c r="AC12" s="110" t="s">
        <v>44</v>
      </c>
    </row>
    <row r="13" spans="1:29" s="2" customFormat="1" ht="12" customHeight="1">
      <c r="A13" s="4"/>
      <c r="B13" s="24"/>
      <c r="C13" s="23" t="s">
        <v>1</v>
      </c>
      <c r="D13" s="36">
        <v>5</v>
      </c>
      <c r="E13" s="36">
        <v>32</v>
      </c>
      <c r="F13" s="36">
        <f aca="true" t="shared" si="7" ref="F13:F35">IF(SUM(G13:H13)&gt;0,SUM(G13:H13),"－")</f>
        <v>1051</v>
      </c>
      <c r="G13" s="36">
        <f t="shared" si="3"/>
        <v>550</v>
      </c>
      <c r="H13" s="36">
        <f t="shared" si="4"/>
        <v>501</v>
      </c>
      <c r="I13" s="36" t="s">
        <v>44</v>
      </c>
      <c r="J13" s="36" t="s">
        <v>44</v>
      </c>
      <c r="K13" s="36">
        <v>282</v>
      </c>
      <c r="L13" s="36">
        <v>256</v>
      </c>
      <c r="M13" s="36">
        <v>268</v>
      </c>
      <c r="N13" s="36">
        <v>245</v>
      </c>
      <c r="O13" s="36">
        <f aca="true" t="shared" si="8" ref="O13:O22">IF(SUM(P13:Q13)&gt;0,SUM(P13:Q13),"－")</f>
        <v>43</v>
      </c>
      <c r="P13" s="36">
        <f t="shared" si="5"/>
        <v>5</v>
      </c>
      <c r="Q13" s="36">
        <f t="shared" si="6"/>
        <v>38</v>
      </c>
      <c r="R13" s="36">
        <v>5</v>
      </c>
      <c r="S13" s="36" t="s">
        <v>44</v>
      </c>
      <c r="T13" s="36" t="s">
        <v>44</v>
      </c>
      <c r="U13" s="36">
        <v>5</v>
      </c>
      <c r="V13" s="36" t="s">
        <v>44</v>
      </c>
      <c r="W13" s="36">
        <v>33</v>
      </c>
      <c r="X13" s="36" t="s">
        <v>44</v>
      </c>
      <c r="Y13" s="36" t="s">
        <v>44</v>
      </c>
      <c r="Z13" s="37"/>
      <c r="AA13" s="36" t="s">
        <v>44</v>
      </c>
      <c r="AB13" s="36" t="s">
        <v>44</v>
      </c>
      <c r="AC13" s="36" t="s">
        <v>44</v>
      </c>
    </row>
    <row r="14" spans="1:29" s="2" customFormat="1" ht="12" customHeight="1">
      <c r="A14" s="4"/>
      <c r="B14" s="24"/>
      <c r="C14" s="23" t="s">
        <v>2</v>
      </c>
      <c r="D14" s="36">
        <v>14</v>
      </c>
      <c r="E14" s="36">
        <v>57</v>
      </c>
      <c r="F14" s="36">
        <f t="shared" si="7"/>
        <v>2017</v>
      </c>
      <c r="G14" s="36">
        <f t="shared" si="3"/>
        <v>1017</v>
      </c>
      <c r="H14" s="36">
        <f t="shared" si="4"/>
        <v>1000</v>
      </c>
      <c r="I14" s="36" t="s">
        <v>44</v>
      </c>
      <c r="J14" s="36" t="s">
        <v>44</v>
      </c>
      <c r="K14" s="36">
        <v>138</v>
      </c>
      <c r="L14" s="36">
        <v>156</v>
      </c>
      <c r="M14" s="36">
        <v>879</v>
      </c>
      <c r="N14" s="36">
        <v>844</v>
      </c>
      <c r="O14" s="36">
        <f t="shared" si="8"/>
        <v>77</v>
      </c>
      <c r="P14" s="36">
        <f t="shared" si="5"/>
        <v>1</v>
      </c>
      <c r="Q14" s="36">
        <f t="shared" si="6"/>
        <v>76</v>
      </c>
      <c r="R14" s="36" t="s">
        <v>44</v>
      </c>
      <c r="S14" s="36" t="s">
        <v>44</v>
      </c>
      <c r="T14" s="36" t="s">
        <v>44</v>
      </c>
      <c r="U14" s="36">
        <v>14</v>
      </c>
      <c r="V14" s="36">
        <v>1</v>
      </c>
      <c r="W14" s="36">
        <v>62</v>
      </c>
      <c r="X14" s="36" t="s">
        <v>44</v>
      </c>
      <c r="Y14" s="36" t="s">
        <v>44</v>
      </c>
      <c r="Z14" s="37"/>
      <c r="AA14" s="36" t="s">
        <v>44</v>
      </c>
      <c r="AB14" s="36" t="s">
        <v>44</v>
      </c>
      <c r="AC14" s="36" t="s">
        <v>44</v>
      </c>
    </row>
    <row r="15" spans="1:29" s="2" customFormat="1" ht="12" customHeight="1">
      <c r="A15" s="4"/>
      <c r="B15" s="24"/>
      <c r="C15" s="23" t="s">
        <v>3</v>
      </c>
      <c r="D15" s="36">
        <v>9</v>
      </c>
      <c r="E15" s="36">
        <v>40</v>
      </c>
      <c r="F15" s="36">
        <f t="shared" si="7"/>
        <v>1451</v>
      </c>
      <c r="G15" s="36">
        <f t="shared" si="3"/>
        <v>748</v>
      </c>
      <c r="H15" s="36">
        <f t="shared" si="4"/>
        <v>703</v>
      </c>
      <c r="I15" s="36" t="s">
        <v>44</v>
      </c>
      <c r="J15" s="36" t="s">
        <v>44</v>
      </c>
      <c r="K15" s="36" t="s">
        <v>44</v>
      </c>
      <c r="L15" s="36" t="s">
        <v>44</v>
      </c>
      <c r="M15" s="36">
        <v>748</v>
      </c>
      <c r="N15" s="36">
        <v>703</v>
      </c>
      <c r="O15" s="36">
        <f t="shared" si="8"/>
        <v>54</v>
      </c>
      <c r="P15" s="36" t="str">
        <f t="shared" si="5"/>
        <v>－</v>
      </c>
      <c r="Q15" s="36">
        <f t="shared" si="6"/>
        <v>54</v>
      </c>
      <c r="R15" s="36" t="s">
        <v>44</v>
      </c>
      <c r="S15" s="36">
        <v>8</v>
      </c>
      <c r="T15" s="36" t="s">
        <v>44</v>
      </c>
      <c r="U15" s="36" t="s">
        <v>44</v>
      </c>
      <c r="V15" s="36" t="s">
        <v>44</v>
      </c>
      <c r="W15" s="36">
        <v>46</v>
      </c>
      <c r="X15" s="36" t="s">
        <v>44</v>
      </c>
      <c r="Y15" s="36" t="s">
        <v>44</v>
      </c>
      <c r="Z15" s="37"/>
      <c r="AA15" s="36" t="s">
        <v>44</v>
      </c>
      <c r="AB15" s="36" t="s">
        <v>44</v>
      </c>
      <c r="AC15" s="36" t="s">
        <v>44</v>
      </c>
    </row>
    <row r="16" spans="1:29" s="2" customFormat="1" ht="12" customHeight="1">
      <c r="A16" s="4"/>
      <c r="B16" s="24"/>
      <c r="C16" s="23" t="s">
        <v>4</v>
      </c>
      <c r="D16" s="36" t="s">
        <v>44</v>
      </c>
      <c r="E16" s="36" t="s">
        <v>44</v>
      </c>
      <c r="F16" s="36" t="str">
        <f t="shared" si="7"/>
        <v>－</v>
      </c>
      <c r="G16" s="36" t="str">
        <f t="shared" si="3"/>
        <v>－</v>
      </c>
      <c r="H16" s="36" t="str">
        <f t="shared" si="4"/>
        <v>－</v>
      </c>
      <c r="I16" s="110" t="s">
        <v>44</v>
      </c>
      <c r="J16" s="110" t="s">
        <v>44</v>
      </c>
      <c r="K16" s="110" t="s">
        <v>44</v>
      </c>
      <c r="L16" s="110" t="s">
        <v>44</v>
      </c>
      <c r="M16" s="110" t="s">
        <v>44</v>
      </c>
      <c r="N16" s="110" t="s">
        <v>44</v>
      </c>
      <c r="O16" s="36" t="str">
        <f t="shared" si="8"/>
        <v>－</v>
      </c>
      <c r="P16" s="36" t="str">
        <f t="shared" si="5"/>
        <v>－</v>
      </c>
      <c r="Q16" s="36" t="str">
        <f t="shared" si="6"/>
        <v>－</v>
      </c>
      <c r="R16" s="110" t="s">
        <v>44</v>
      </c>
      <c r="S16" s="110" t="s">
        <v>44</v>
      </c>
      <c r="T16" s="110" t="s">
        <v>44</v>
      </c>
      <c r="U16" s="110" t="s">
        <v>44</v>
      </c>
      <c r="V16" s="110" t="s">
        <v>44</v>
      </c>
      <c r="W16" s="110" t="s">
        <v>44</v>
      </c>
      <c r="X16" s="36" t="s">
        <v>44</v>
      </c>
      <c r="Y16" s="110" t="s">
        <v>44</v>
      </c>
      <c r="Z16" s="111"/>
      <c r="AA16" s="36" t="s">
        <v>44</v>
      </c>
      <c r="AB16" s="110" t="s">
        <v>44</v>
      </c>
      <c r="AC16" s="110" t="s">
        <v>44</v>
      </c>
    </row>
    <row r="17" spans="1:29" s="2" customFormat="1" ht="12" customHeight="1">
      <c r="A17" s="4"/>
      <c r="B17" s="24"/>
      <c r="C17" s="23" t="s">
        <v>5</v>
      </c>
      <c r="D17" s="36">
        <v>5</v>
      </c>
      <c r="E17" s="36">
        <v>15</v>
      </c>
      <c r="F17" s="36">
        <f t="shared" si="7"/>
        <v>483</v>
      </c>
      <c r="G17" s="36">
        <f t="shared" si="3"/>
        <v>262</v>
      </c>
      <c r="H17" s="36">
        <f t="shared" si="4"/>
        <v>221</v>
      </c>
      <c r="I17" s="36" t="s">
        <v>44</v>
      </c>
      <c r="J17" s="36" t="s">
        <v>44</v>
      </c>
      <c r="K17" s="36">
        <v>121</v>
      </c>
      <c r="L17" s="36">
        <v>104</v>
      </c>
      <c r="M17" s="36">
        <v>141</v>
      </c>
      <c r="N17" s="36">
        <v>117</v>
      </c>
      <c r="O17" s="36">
        <f t="shared" si="8"/>
        <v>16</v>
      </c>
      <c r="P17" s="36">
        <f t="shared" si="5"/>
        <v>1</v>
      </c>
      <c r="Q17" s="36">
        <f t="shared" si="6"/>
        <v>15</v>
      </c>
      <c r="R17" s="36">
        <v>1</v>
      </c>
      <c r="S17" s="36" t="s">
        <v>44</v>
      </c>
      <c r="T17" s="36" t="s">
        <v>44</v>
      </c>
      <c r="U17" s="36" t="s">
        <v>44</v>
      </c>
      <c r="V17" s="36" t="s">
        <v>44</v>
      </c>
      <c r="W17" s="36">
        <v>14</v>
      </c>
      <c r="X17" s="36" t="s">
        <v>44</v>
      </c>
      <c r="Y17" s="36">
        <v>1</v>
      </c>
      <c r="Z17" s="37"/>
      <c r="AA17" s="36" t="s">
        <v>44</v>
      </c>
      <c r="AB17" s="36" t="s">
        <v>44</v>
      </c>
      <c r="AC17" s="36" t="s">
        <v>44</v>
      </c>
    </row>
    <row r="18" spans="1:29" s="2" customFormat="1" ht="12" customHeight="1">
      <c r="A18" s="4"/>
      <c r="B18" s="24"/>
      <c r="C18" s="23" t="s">
        <v>6</v>
      </c>
      <c r="D18" s="36">
        <v>4</v>
      </c>
      <c r="E18" s="36">
        <v>30</v>
      </c>
      <c r="F18" s="36">
        <f t="shared" si="7"/>
        <v>1018</v>
      </c>
      <c r="G18" s="36">
        <f t="shared" si="3"/>
        <v>499</v>
      </c>
      <c r="H18" s="36">
        <f t="shared" si="4"/>
        <v>519</v>
      </c>
      <c r="I18" s="110" t="s">
        <v>44</v>
      </c>
      <c r="J18" s="110" t="s">
        <v>44</v>
      </c>
      <c r="K18" s="110">
        <v>228</v>
      </c>
      <c r="L18" s="110">
        <v>215</v>
      </c>
      <c r="M18" s="110">
        <v>271</v>
      </c>
      <c r="N18" s="110">
        <v>304</v>
      </c>
      <c r="O18" s="36">
        <f t="shared" si="8"/>
        <v>37</v>
      </c>
      <c r="P18" s="36" t="str">
        <f t="shared" si="5"/>
        <v>－</v>
      </c>
      <c r="Q18" s="36">
        <f t="shared" si="6"/>
        <v>37</v>
      </c>
      <c r="R18" s="110" t="s">
        <v>44</v>
      </c>
      <c r="S18" s="110" t="s">
        <v>44</v>
      </c>
      <c r="T18" s="110" t="s">
        <v>44</v>
      </c>
      <c r="U18" s="110" t="s">
        <v>44</v>
      </c>
      <c r="V18" s="110" t="s">
        <v>44</v>
      </c>
      <c r="W18" s="110">
        <v>37</v>
      </c>
      <c r="X18" s="36" t="s">
        <v>44</v>
      </c>
      <c r="Y18" s="110" t="s">
        <v>44</v>
      </c>
      <c r="Z18" s="111"/>
      <c r="AA18" s="36" t="s">
        <v>44</v>
      </c>
      <c r="AB18" s="110" t="s">
        <v>44</v>
      </c>
      <c r="AC18" s="110" t="s">
        <v>44</v>
      </c>
    </row>
    <row r="19" spans="1:29" s="2" customFormat="1" ht="12" customHeight="1">
      <c r="A19" s="4"/>
      <c r="B19" s="24"/>
      <c r="C19" s="23" t="s">
        <v>7</v>
      </c>
      <c r="D19" s="36">
        <v>2</v>
      </c>
      <c r="E19" s="36">
        <v>10</v>
      </c>
      <c r="F19" s="36">
        <f t="shared" si="7"/>
        <v>296</v>
      </c>
      <c r="G19" s="36">
        <f t="shared" si="3"/>
        <v>151</v>
      </c>
      <c r="H19" s="36">
        <f t="shared" si="4"/>
        <v>145</v>
      </c>
      <c r="I19" s="36" t="s">
        <v>44</v>
      </c>
      <c r="J19" s="36" t="s">
        <v>44</v>
      </c>
      <c r="K19" s="36">
        <v>70</v>
      </c>
      <c r="L19" s="36">
        <v>75</v>
      </c>
      <c r="M19" s="36">
        <v>81</v>
      </c>
      <c r="N19" s="36">
        <v>70</v>
      </c>
      <c r="O19" s="36">
        <f t="shared" si="8"/>
        <v>13</v>
      </c>
      <c r="P19" s="36" t="str">
        <f t="shared" si="5"/>
        <v>－</v>
      </c>
      <c r="Q19" s="36">
        <f t="shared" si="6"/>
        <v>13</v>
      </c>
      <c r="R19" s="36" t="s">
        <v>44</v>
      </c>
      <c r="S19" s="36">
        <v>2</v>
      </c>
      <c r="T19" s="36" t="s">
        <v>44</v>
      </c>
      <c r="U19" s="36">
        <v>1</v>
      </c>
      <c r="V19" s="36" t="s">
        <v>44</v>
      </c>
      <c r="W19" s="36">
        <v>10</v>
      </c>
      <c r="X19" s="36" t="s">
        <v>44</v>
      </c>
      <c r="Y19" s="36" t="s">
        <v>44</v>
      </c>
      <c r="Z19" s="37"/>
      <c r="AA19" s="36" t="s">
        <v>44</v>
      </c>
      <c r="AB19" s="36" t="s">
        <v>44</v>
      </c>
      <c r="AC19" s="36" t="s">
        <v>44</v>
      </c>
    </row>
    <row r="20" spans="1:29" s="2" customFormat="1" ht="12" customHeight="1">
      <c r="A20" s="4"/>
      <c r="B20" s="24"/>
      <c r="C20" s="23" t="s">
        <v>8</v>
      </c>
      <c r="D20" s="36">
        <v>1</v>
      </c>
      <c r="E20" s="36">
        <v>4</v>
      </c>
      <c r="F20" s="36">
        <f t="shared" si="7"/>
        <v>114</v>
      </c>
      <c r="G20" s="36">
        <f t="shared" si="3"/>
        <v>48</v>
      </c>
      <c r="H20" s="36">
        <f t="shared" si="4"/>
        <v>66</v>
      </c>
      <c r="I20" s="110" t="s">
        <v>44</v>
      </c>
      <c r="J20" s="110" t="s">
        <v>44</v>
      </c>
      <c r="K20" s="110">
        <v>26</v>
      </c>
      <c r="L20" s="110">
        <v>30</v>
      </c>
      <c r="M20" s="110">
        <v>22</v>
      </c>
      <c r="N20" s="110">
        <v>36</v>
      </c>
      <c r="O20" s="36">
        <f t="shared" si="8"/>
        <v>6</v>
      </c>
      <c r="P20" s="36">
        <f t="shared" si="5"/>
        <v>1</v>
      </c>
      <c r="Q20" s="36">
        <f t="shared" si="6"/>
        <v>5</v>
      </c>
      <c r="R20" s="110">
        <v>1</v>
      </c>
      <c r="S20" s="110" t="s">
        <v>44</v>
      </c>
      <c r="T20" s="110" t="s">
        <v>44</v>
      </c>
      <c r="U20" s="110" t="s">
        <v>44</v>
      </c>
      <c r="V20" s="110" t="s">
        <v>44</v>
      </c>
      <c r="W20" s="110">
        <v>5</v>
      </c>
      <c r="X20" s="36" t="s">
        <v>44</v>
      </c>
      <c r="Y20" s="110" t="s">
        <v>44</v>
      </c>
      <c r="Z20" s="111"/>
      <c r="AA20" s="36" t="s">
        <v>44</v>
      </c>
      <c r="AB20" s="110" t="s">
        <v>44</v>
      </c>
      <c r="AC20" s="110" t="s">
        <v>44</v>
      </c>
    </row>
    <row r="21" spans="1:29" s="2" customFormat="1" ht="12" customHeight="1">
      <c r="A21" s="4"/>
      <c r="B21" s="24"/>
      <c r="C21" s="23" t="s">
        <v>9</v>
      </c>
      <c r="D21" s="36" t="s">
        <v>44</v>
      </c>
      <c r="E21" s="36" t="s">
        <v>44</v>
      </c>
      <c r="F21" s="36" t="str">
        <f t="shared" si="7"/>
        <v>－</v>
      </c>
      <c r="G21" s="36" t="str">
        <f t="shared" si="3"/>
        <v>－</v>
      </c>
      <c r="H21" s="36" t="str">
        <f t="shared" si="4"/>
        <v>－</v>
      </c>
      <c r="I21" s="36" t="s">
        <v>44</v>
      </c>
      <c r="J21" s="36" t="s">
        <v>44</v>
      </c>
      <c r="K21" s="36" t="s">
        <v>44</v>
      </c>
      <c r="L21" s="36" t="s">
        <v>44</v>
      </c>
      <c r="M21" s="36" t="s">
        <v>44</v>
      </c>
      <c r="N21" s="36" t="s">
        <v>44</v>
      </c>
      <c r="O21" s="36" t="str">
        <f t="shared" si="8"/>
        <v>－</v>
      </c>
      <c r="P21" s="36" t="str">
        <f t="shared" si="5"/>
        <v>－</v>
      </c>
      <c r="Q21" s="36" t="str">
        <f t="shared" si="6"/>
        <v>－</v>
      </c>
      <c r="R21" s="36" t="s">
        <v>44</v>
      </c>
      <c r="S21" s="36" t="s">
        <v>44</v>
      </c>
      <c r="T21" s="36" t="s">
        <v>44</v>
      </c>
      <c r="U21" s="36" t="s">
        <v>44</v>
      </c>
      <c r="V21" s="36" t="s">
        <v>44</v>
      </c>
      <c r="W21" s="36" t="s">
        <v>44</v>
      </c>
      <c r="X21" s="36" t="s">
        <v>44</v>
      </c>
      <c r="Y21" s="36" t="s">
        <v>44</v>
      </c>
      <c r="Z21" s="37"/>
      <c r="AA21" s="36" t="s">
        <v>44</v>
      </c>
      <c r="AB21" s="36" t="s">
        <v>44</v>
      </c>
      <c r="AC21" s="36" t="s">
        <v>44</v>
      </c>
    </row>
    <row r="22" spans="1:29" s="2" customFormat="1" ht="12" customHeight="1">
      <c r="A22" s="4"/>
      <c r="B22" s="24"/>
      <c r="C22" s="23" t="s">
        <v>10</v>
      </c>
      <c r="D22" s="36" t="s">
        <v>44</v>
      </c>
      <c r="E22" s="36" t="s">
        <v>44</v>
      </c>
      <c r="F22" s="36" t="str">
        <f t="shared" si="7"/>
        <v>－</v>
      </c>
      <c r="G22" s="36" t="str">
        <f t="shared" si="3"/>
        <v>－</v>
      </c>
      <c r="H22" s="36" t="str">
        <f t="shared" si="4"/>
        <v>－</v>
      </c>
      <c r="I22" s="110" t="s">
        <v>44</v>
      </c>
      <c r="J22" s="110" t="s">
        <v>44</v>
      </c>
      <c r="K22" s="110" t="s">
        <v>44</v>
      </c>
      <c r="L22" s="110" t="s">
        <v>44</v>
      </c>
      <c r="M22" s="110" t="s">
        <v>44</v>
      </c>
      <c r="N22" s="110" t="s">
        <v>44</v>
      </c>
      <c r="O22" s="36" t="str">
        <f t="shared" si="8"/>
        <v>－</v>
      </c>
      <c r="P22" s="36" t="str">
        <f t="shared" si="5"/>
        <v>－</v>
      </c>
      <c r="Q22" s="36" t="str">
        <f t="shared" si="6"/>
        <v>－</v>
      </c>
      <c r="R22" s="110" t="s">
        <v>44</v>
      </c>
      <c r="S22" s="110" t="s">
        <v>44</v>
      </c>
      <c r="T22" s="110" t="s">
        <v>44</v>
      </c>
      <c r="U22" s="110" t="s">
        <v>44</v>
      </c>
      <c r="V22" s="110" t="s">
        <v>44</v>
      </c>
      <c r="W22" s="110" t="s">
        <v>44</v>
      </c>
      <c r="X22" s="36" t="s">
        <v>44</v>
      </c>
      <c r="Y22" s="110" t="s">
        <v>44</v>
      </c>
      <c r="Z22" s="111"/>
      <c r="AA22" s="36" t="s">
        <v>44</v>
      </c>
      <c r="AB22" s="110" t="s">
        <v>44</v>
      </c>
      <c r="AC22" s="110" t="s">
        <v>44</v>
      </c>
    </row>
    <row r="23" spans="1:29" s="15" customFormat="1" ht="12" customHeight="1">
      <c r="A23" s="67"/>
      <c r="B23" s="70" t="s">
        <v>67</v>
      </c>
      <c r="C23" s="69"/>
      <c r="D23" s="35">
        <f aca="true" t="shared" si="9" ref="D23:S23">IF(SUM(D24:D35)&gt;0,SUM(D24:D35),"－")</f>
        <v>74</v>
      </c>
      <c r="E23" s="35">
        <f t="shared" si="9"/>
        <v>243</v>
      </c>
      <c r="F23" s="35">
        <f>IF(SUM(G23:H23)=SUM(F24:F35),IF(SUM(F24:F35)&gt;0,SUM(F24:F35),"－"),"ｴﾗｰ")</f>
        <v>7008</v>
      </c>
      <c r="G23" s="35">
        <f t="shared" si="9"/>
        <v>3626</v>
      </c>
      <c r="H23" s="35">
        <f t="shared" si="9"/>
        <v>3382</v>
      </c>
      <c r="I23" s="35">
        <f t="shared" si="9"/>
        <v>43</v>
      </c>
      <c r="J23" s="35">
        <f t="shared" si="9"/>
        <v>46</v>
      </c>
      <c r="K23" s="35">
        <f t="shared" si="9"/>
        <v>1251</v>
      </c>
      <c r="L23" s="35">
        <f t="shared" si="9"/>
        <v>1182</v>
      </c>
      <c r="M23" s="35">
        <f t="shared" si="9"/>
        <v>2332</v>
      </c>
      <c r="N23" s="35">
        <f t="shared" si="9"/>
        <v>2154</v>
      </c>
      <c r="O23" s="35">
        <f>IF(SUM(P23:Q23)=SUM(O24:O35),IF(SUM(O24:O35)&gt;0,SUM(O24:O35),"－"),"ｴﾗｰ")</f>
        <v>290</v>
      </c>
      <c r="P23" s="35">
        <f t="shared" si="9"/>
        <v>5</v>
      </c>
      <c r="Q23" s="35">
        <f t="shared" si="9"/>
        <v>285</v>
      </c>
      <c r="R23" s="35">
        <f t="shared" si="9"/>
        <v>4</v>
      </c>
      <c r="S23" s="35">
        <f t="shared" si="9"/>
        <v>6</v>
      </c>
      <c r="T23" s="35" t="s">
        <v>44</v>
      </c>
      <c r="U23" s="35" t="s">
        <v>44</v>
      </c>
      <c r="V23" s="35">
        <f>IF(SUM(V24:V35)&gt;0,SUM(V24:V35),"－")</f>
        <v>1</v>
      </c>
      <c r="W23" s="35">
        <f>IF(SUM(W24:W35)&gt;0,SUM(W24:W35),"－")</f>
        <v>253</v>
      </c>
      <c r="X23" s="35" t="s">
        <v>44</v>
      </c>
      <c r="Y23" s="35">
        <f>IF(SUM(Y24:Y35)&gt;0,SUM(Y24:Y35),"－")</f>
        <v>21</v>
      </c>
      <c r="Z23" s="38">
        <f>IF(SUM(Z24:Z35)&gt;0,SUM(Z24:Z35),"－")</f>
        <v>1</v>
      </c>
      <c r="AA23" s="35">
        <f>IF(SUM(AA24:AA35)&gt;0,SUM(AA24:AA35),"－")</f>
        <v>2</v>
      </c>
      <c r="AB23" s="35" t="s">
        <v>44</v>
      </c>
      <c r="AC23" s="35">
        <f>IF(SUM(AC24:AC35)&gt;0,SUM(AC24:AC35),"－")</f>
        <v>2</v>
      </c>
    </row>
    <row r="24" spans="1:29" s="2" customFormat="1" ht="12" customHeight="1">
      <c r="A24" s="4"/>
      <c r="B24" s="24"/>
      <c r="C24" s="23" t="s">
        <v>68</v>
      </c>
      <c r="D24" s="36">
        <v>8</v>
      </c>
      <c r="E24" s="36">
        <v>37</v>
      </c>
      <c r="F24" s="36">
        <f t="shared" si="7"/>
        <v>1206</v>
      </c>
      <c r="G24" s="36">
        <f aca="true" t="shared" si="10" ref="G24:G35">IF(SUM(I24,K24,M24)&gt;0,SUM(I24,K24,M24),"－")</f>
        <v>597</v>
      </c>
      <c r="H24" s="36">
        <f aca="true" t="shared" si="11" ref="H24:H35">IF(SUM(J24,L24,N24)&gt;0,SUM(J24,L24,N24),"－")</f>
        <v>609</v>
      </c>
      <c r="I24" s="110" t="s">
        <v>44</v>
      </c>
      <c r="J24" s="110" t="s">
        <v>44</v>
      </c>
      <c r="K24" s="110">
        <v>326</v>
      </c>
      <c r="L24" s="110">
        <v>312</v>
      </c>
      <c r="M24" s="110">
        <v>271</v>
      </c>
      <c r="N24" s="110">
        <v>297</v>
      </c>
      <c r="O24" s="36">
        <f aca="true" t="shared" si="12" ref="O24:O35">IF(SUM(P24:Q24)&gt;0,SUM(P24:Q24),"－")</f>
        <v>37</v>
      </c>
      <c r="P24" s="36">
        <f aca="true" t="shared" si="13" ref="P24:P35">IF(SUM(R24,T24,V24,X24,AB24)&gt;0,SUM(R24,T24,V24,X24,AB24),"－")</f>
        <v>1</v>
      </c>
      <c r="Q24" s="36">
        <f aca="true" t="shared" si="14" ref="Q24:Q35">IF(SUM(S24,U24,W24,Y24,Z24,AA24,AC24)&gt;0,SUM(S24,U24,W24,Y24,Z24,AA24,AC24),"－")</f>
        <v>36</v>
      </c>
      <c r="R24" s="110">
        <v>1</v>
      </c>
      <c r="S24" s="110">
        <v>1</v>
      </c>
      <c r="T24" s="110" t="s">
        <v>44</v>
      </c>
      <c r="U24" s="110" t="s">
        <v>44</v>
      </c>
      <c r="V24" s="110" t="s">
        <v>44</v>
      </c>
      <c r="W24" s="110">
        <v>32</v>
      </c>
      <c r="X24" s="36" t="s">
        <v>44</v>
      </c>
      <c r="Y24" s="110">
        <v>3</v>
      </c>
      <c r="Z24" s="111"/>
      <c r="AA24" s="36"/>
      <c r="AB24" s="36" t="s">
        <v>44</v>
      </c>
      <c r="AC24" s="110" t="s">
        <v>44</v>
      </c>
    </row>
    <row r="25" spans="1:29" s="2" customFormat="1" ht="12" customHeight="1">
      <c r="A25" s="4"/>
      <c r="B25" s="24"/>
      <c r="C25" s="23" t="s">
        <v>69</v>
      </c>
      <c r="D25" s="36">
        <v>3</v>
      </c>
      <c r="E25" s="36">
        <v>7</v>
      </c>
      <c r="F25" s="36">
        <f t="shared" si="7"/>
        <v>157</v>
      </c>
      <c r="G25" s="36">
        <f t="shared" si="10"/>
        <v>79</v>
      </c>
      <c r="H25" s="36">
        <f t="shared" si="11"/>
        <v>78</v>
      </c>
      <c r="I25" s="36" t="s">
        <v>44</v>
      </c>
      <c r="J25" s="36" t="s">
        <v>44</v>
      </c>
      <c r="K25" s="36">
        <v>41</v>
      </c>
      <c r="L25" s="36">
        <v>41</v>
      </c>
      <c r="M25" s="36">
        <v>38</v>
      </c>
      <c r="N25" s="36">
        <v>37</v>
      </c>
      <c r="O25" s="36">
        <f t="shared" si="12"/>
        <v>9</v>
      </c>
      <c r="P25" s="36" t="str">
        <f t="shared" si="13"/>
        <v>－</v>
      </c>
      <c r="Q25" s="36">
        <f t="shared" si="14"/>
        <v>9</v>
      </c>
      <c r="R25" s="36" t="s">
        <v>44</v>
      </c>
      <c r="S25" s="36">
        <v>1</v>
      </c>
      <c r="T25" s="36" t="s">
        <v>44</v>
      </c>
      <c r="U25" s="36" t="s">
        <v>44</v>
      </c>
      <c r="V25" s="36" t="s">
        <v>44</v>
      </c>
      <c r="W25" s="36">
        <v>6</v>
      </c>
      <c r="X25" s="36" t="s">
        <v>44</v>
      </c>
      <c r="Y25" s="36">
        <v>1</v>
      </c>
      <c r="Z25" s="37"/>
      <c r="AA25" s="36">
        <v>1</v>
      </c>
      <c r="AB25" s="36" t="s">
        <v>44</v>
      </c>
      <c r="AC25" s="36" t="s">
        <v>44</v>
      </c>
    </row>
    <row r="26" spans="1:29" s="2" customFormat="1" ht="12" customHeight="1">
      <c r="A26" s="4"/>
      <c r="B26" s="24"/>
      <c r="C26" s="23" t="s">
        <v>70</v>
      </c>
      <c r="D26" s="36">
        <v>5</v>
      </c>
      <c r="E26" s="36">
        <v>18</v>
      </c>
      <c r="F26" s="36">
        <f t="shared" si="7"/>
        <v>533</v>
      </c>
      <c r="G26" s="36">
        <f t="shared" si="10"/>
        <v>278</v>
      </c>
      <c r="H26" s="36">
        <f t="shared" si="11"/>
        <v>255</v>
      </c>
      <c r="I26" s="110" t="s">
        <v>44</v>
      </c>
      <c r="J26" s="110" t="s">
        <v>44</v>
      </c>
      <c r="K26" s="110">
        <v>101</v>
      </c>
      <c r="L26" s="110">
        <v>91</v>
      </c>
      <c r="M26" s="110">
        <v>177</v>
      </c>
      <c r="N26" s="110">
        <v>164</v>
      </c>
      <c r="O26" s="36">
        <f t="shared" si="12"/>
        <v>20</v>
      </c>
      <c r="P26" s="36" t="str">
        <f t="shared" si="13"/>
        <v>－</v>
      </c>
      <c r="Q26" s="36">
        <f t="shared" si="14"/>
        <v>20</v>
      </c>
      <c r="R26" s="36" t="s">
        <v>44</v>
      </c>
      <c r="S26" s="110" t="s">
        <v>44</v>
      </c>
      <c r="T26" s="110" t="s">
        <v>44</v>
      </c>
      <c r="U26" s="110" t="s">
        <v>44</v>
      </c>
      <c r="V26" s="110" t="s">
        <v>44</v>
      </c>
      <c r="W26" s="110">
        <v>18</v>
      </c>
      <c r="X26" s="36" t="s">
        <v>44</v>
      </c>
      <c r="Y26" s="110">
        <v>2</v>
      </c>
      <c r="Z26" s="111"/>
      <c r="AA26" s="36" t="s">
        <v>44</v>
      </c>
      <c r="AB26" s="36" t="s">
        <v>44</v>
      </c>
      <c r="AC26" s="110" t="s">
        <v>44</v>
      </c>
    </row>
    <row r="27" spans="1:29" s="2" customFormat="1" ht="12" customHeight="1">
      <c r="A27" s="4"/>
      <c r="B27" s="24"/>
      <c r="C27" s="23" t="s">
        <v>71</v>
      </c>
      <c r="D27" s="36">
        <v>8</v>
      </c>
      <c r="E27" s="36">
        <v>22</v>
      </c>
      <c r="F27" s="36">
        <f t="shared" si="7"/>
        <v>568</v>
      </c>
      <c r="G27" s="36">
        <f aca="true" t="shared" si="15" ref="G27:H29">IF(SUM(I27,K27,M27)&gt;0,SUM(I27,K27,M27),"－")</f>
        <v>295</v>
      </c>
      <c r="H27" s="36">
        <f t="shared" si="15"/>
        <v>273</v>
      </c>
      <c r="I27" s="36" t="s">
        <v>44</v>
      </c>
      <c r="J27" s="36" t="s">
        <v>44</v>
      </c>
      <c r="K27" s="36">
        <v>141</v>
      </c>
      <c r="L27" s="36">
        <v>138</v>
      </c>
      <c r="M27" s="36">
        <v>154</v>
      </c>
      <c r="N27" s="36">
        <v>135</v>
      </c>
      <c r="O27" s="36">
        <f t="shared" si="12"/>
        <v>24</v>
      </c>
      <c r="P27" s="36" t="str">
        <f>IF(SUM(R27,T27,V27,X27,AB27)&gt;0,SUM(R27,T27,V27,X27,AB27),"－")</f>
        <v>－</v>
      </c>
      <c r="Q27" s="36">
        <f>IF(SUM(S27,U27,W27,Y27,Z27,AA27,AC27)&gt;0,SUM(S27,U27,W27,Y27,Z27,AA27,AC27),"－")</f>
        <v>24</v>
      </c>
      <c r="R27" s="36" t="s">
        <v>44</v>
      </c>
      <c r="S27" s="36" t="s">
        <v>44</v>
      </c>
      <c r="T27" s="36" t="s">
        <v>44</v>
      </c>
      <c r="U27" s="36" t="s">
        <v>44</v>
      </c>
      <c r="V27" s="36" t="s">
        <v>44</v>
      </c>
      <c r="W27" s="36">
        <v>19</v>
      </c>
      <c r="X27" s="36" t="s">
        <v>44</v>
      </c>
      <c r="Y27" s="36">
        <v>5</v>
      </c>
      <c r="Z27" s="37"/>
      <c r="AA27" s="36" t="s">
        <v>44</v>
      </c>
      <c r="AB27" s="36" t="s">
        <v>44</v>
      </c>
      <c r="AC27" s="36" t="s">
        <v>44</v>
      </c>
    </row>
    <row r="28" spans="1:29" s="2" customFormat="1" ht="12" customHeight="1">
      <c r="A28" s="4"/>
      <c r="B28" s="24"/>
      <c r="C28" s="23" t="s">
        <v>73</v>
      </c>
      <c r="D28" s="36">
        <v>4</v>
      </c>
      <c r="E28" s="36">
        <v>8</v>
      </c>
      <c r="F28" s="36">
        <f t="shared" si="7"/>
        <v>261</v>
      </c>
      <c r="G28" s="36">
        <f t="shared" si="15"/>
        <v>138</v>
      </c>
      <c r="H28" s="36">
        <f t="shared" si="15"/>
        <v>123</v>
      </c>
      <c r="I28" s="110" t="s">
        <v>44</v>
      </c>
      <c r="J28" s="110" t="s">
        <v>44</v>
      </c>
      <c r="K28" s="110">
        <v>37</v>
      </c>
      <c r="L28" s="110">
        <v>28</v>
      </c>
      <c r="M28" s="110">
        <v>101</v>
      </c>
      <c r="N28" s="110">
        <v>95</v>
      </c>
      <c r="O28" s="36">
        <f t="shared" si="12"/>
        <v>9</v>
      </c>
      <c r="P28" s="36" t="str">
        <f>IF(SUM(R28,T28,V28,X28,AB28)&gt;0,SUM(R28,T28,V28,X28,AB28),"－")</f>
        <v>－</v>
      </c>
      <c r="Q28" s="36">
        <f>IF(SUM(S28,U28,W28,Y28,Z28,AA28,AC28)&gt;0,SUM(S28,U28,W28,Y28,Z28,AA28,AC28),"－")</f>
        <v>9</v>
      </c>
      <c r="R28" s="36" t="s">
        <v>44</v>
      </c>
      <c r="S28" s="110" t="s">
        <v>44</v>
      </c>
      <c r="T28" s="110" t="s">
        <v>44</v>
      </c>
      <c r="U28" s="110" t="s">
        <v>44</v>
      </c>
      <c r="V28" s="110" t="s">
        <v>44</v>
      </c>
      <c r="W28" s="110">
        <v>9</v>
      </c>
      <c r="X28" s="36" t="s">
        <v>44</v>
      </c>
      <c r="Y28" s="110" t="s">
        <v>44</v>
      </c>
      <c r="Z28" s="111"/>
      <c r="AA28" s="36" t="s">
        <v>44</v>
      </c>
      <c r="AB28" s="36" t="s">
        <v>44</v>
      </c>
      <c r="AC28" s="110" t="s">
        <v>44</v>
      </c>
    </row>
    <row r="29" spans="1:29" s="2" customFormat="1" ht="12" customHeight="1">
      <c r="A29" s="4"/>
      <c r="B29" s="24"/>
      <c r="C29" s="23" t="s">
        <v>72</v>
      </c>
      <c r="D29" s="36" t="s">
        <v>44</v>
      </c>
      <c r="E29" s="36" t="s">
        <v>44</v>
      </c>
      <c r="F29" s="36" t="str">
        <f t="shared" si="7"/>
        <v>－</v>
      </c>
      <c r="G29" s="36" t="str">
        <f t="shared" si="15"/>
        <v>－</v>
      </c>
      <c r="H29" s="36" t="str">
        <f t="shared" si="15"/>
        <v>－</v>
      </c>
      <c r="I29" s="36" t="s">
        <v>44</v>
      </c>
      <c r="J29" s="36" t="s">
        <v>44</v>
      </c>
      <c r="K29" s="36" t="s">
        <v>44</v>
      </c>
      <c r="L29" s="36" t="s">
        <v>44</v>
      </c>
      <c r="M29" s="36" t="s">
        <v>44</v>
      </c>
      <c r="N29" s="36" t="s">
        <v>44</v>
      </c>
      <c r="O29" s="36" t="str">
        <f t="shared" si="12"/>
        <v>－</v>
      </c>
      <c r="P29" s="36" t="str">
        <f>IF(SUM(R29,T29,V29,X29,AB29)&gt;0,SUM(R29,T29,V29,X29,AB29),"－")</f>
        <v>－</v>
      </c>
      <c r="Q29" s="36" t="str">
        <f>IF(SUM(S29,U29,W29,Y29,Z29,AA29,AC29)&gt;0,SUM(S29,U29,W29,Y29,Z29,AA29,AC29),"－")</f>
        <v>－</v>
      </c>
      <c r="R29" s="36" t="s">
        <v>44</v>
      </c>
      <c r="S29" s="36" t="s">
        <v>44</v>
      </c>
      <c r="T29" s="36" t="s">
        <v>44</v>
      </c>
      <c r="U29" s="36" t="s">
        <v>44</v>
      </c>
      <c r="V29" s="36" t="s">
        <v>44</v>
      </c>
      <c r="W29" s="36" t="s">
        <v>44</v>
      </c>
      <c r="X29" s="36" t="s">
        <v>44</v>
      </c>
      <c r="Y29" s="36" t="s">
        <v>44</v>
      </c>
      <c r="Z29" s="37"/>
      <c r="AA29" s="36" t="s">
        <v>44</v>
      </c>
      <c r="AB29" s="36" t="s">
        <v>44</v>
      </c>
      <c r="AC29" s="36" t="s">
        <v>44</v>
      </c>
    </row>
    <row r="30" spans="1:29" s="2" customFormat="1" ht="12" customHeight="1">
      <c r="A30" s="4"/>
      <c r="B30" s="24"/>
      <c r="C30" s="23" t="s">
        <v>74</v>
      </c>
      <c r="D30" s="36">
        <v>22</v>
      </c>
      <c r="E30" s="36">
        <v>59</v>
      </c>
      <c r="F30" s="36">
        <f t="shared" si="7"/>
        <v>1478</v>
      </c>
      <c r="G30" s="36">
        <f t="shared" si="10"/>
        <v>806</v>
      </c>
      <c r="H30" s="36">
        <f t="shared" si="11"/>
        <v>672</v>
      </c>
      <c r="I30" s="110">
        <v>43</v>
      </c>
      <c r="J30" s="110">
        <v>46</v>
      </c>
      <c r="K30" s="110">
        <v>226</v>
      </c>
      <c r="L30" s="110">
        <v>196</v>
      </c>
      <c r="M30" s="110">
        <v>537</v>
      </c>
      <c r="N30" s="110">
        <v>430</v>
      </c>
      <c r="O30" s="36">
        <f t="shared" si="12"/>
        <v>73</v>
      </c>
      <c r="P30" s="36" t="str">
        <f t="shared" si="13"/>
        <v>－</v>
      </c>
      <c r="Q30" s="36">
        <f t="shared" si="14"/>
        <v>73</v>
      </c>
      <c r="R30" s="36" t="s">
        <v>44</v>
      </c>
      <c r="S30" s="110" t="s">
        <v>44</v>
      </c>
      <c r="T30" s="110" t="s">
        <v>44</v>
      </c>
      <c r="U30" s="110" t="s">
        <v>44</v>
      </c>
      <c r="V30" s="110" t="s">
        <v>44</v>
      </c>
      <c r="W30" s="110">
        <v>68</v>
      </c>
      <c r="X30" s="36" t="s">
        <v>44</v>
      </c>
      <c r="Y30" s="110">
        <v>4</v>
      </c>
      <c r="Z30" s="111"/>
      <c r="AA30" s="36" t="s">
        <v>44</v>
      </c>
      <c r="AB30" s="36" t="s">
        <v>44</v>
      </c>
      <c r="AC30" s="110">
        <v>1</v>
      </c>
    </row>
    <row r="31" spans="1:29" s="2" customFormat="1" ht="12" customHeight="1">
      <c r="A31" s="4"/>
      <c r="B31" s="24"/>
      <c r="C31" s="23" t="s">
        <v>75</v>
      </c>
      <c r="D31" s="36">
        <v>7</v>
      </c>
      <c r="E31" s="36">
        <v>21</v>
      </c>
      <c r="F31" s="36">
        <f t="shared" si="7"/>
        <v>515</v>
      </c>
      <c r="G31" s="36">
        <f t="shared" si="10"/>
        <v>261</v>
      </c>
      <c r="H31" s="36">
        <f t="shared" si="11"/>
        <v>254</v>
      </c>
      <c r="I31" s="36" t="s">
        <v>44</v>
      </c>
      <c r="J31" s="36" t="s">
        <v>44</v>
      </c>
      <c r="K31" s="36">
        <v>117</v>
      </c>
      <c r="L31" s="36">
        <v>125</v>
      </c>
      <c r="M31" s="36">
        <v>144</v>
      </c>
      <c r="N31" s="36">
        <v>129</v>
      </c>
      <c r="O31" s="36">
        <f t="shared" si="12"/>
        <v>27</v>
      </c>
      <c r="P31" s="36">
        <f t="shared" si="13"/>
        <v>1</v>
      </c>
      <c r="Q31" s="36">
        <f t="shared" si="14"/>
        <v>26</v>
      </c>
      <c r="R31" s="36">
        <v>1</v>
      </c>
      <c r="S31" s="36">
        <v>1</v>
      </c>
      <c r="T31" s="36" t="s">
        <v>44</v>
      </c>
      <c r="U31" s="36" t="s">
        <v>44</v>
      </c>
      <c r="V31" s="36" t="s">
        <v>44</v>
      </c>
      <c r="W31" s="36">
        <v>19</v>
      </c>
      <c r="X31" s="36" t="s">
        <v>44</v>
      </c>
      <c r="Y31" s="36">
        <v>5</v>
      </c>
      <c r="Z31" s="37"/>
      <c r="AA31" s="36" t="s">
        <v>44</v>
      </c>
      <c r="AB31" s="36" t="s">
        <v>44</v>
      </c>
      <c r="AC31" s="36">
        <v>1</v>
      </c>
    </row>
    <row r="32" spans="1:29" s="2" customFormat="1" ht="12" customHeight="1">
      <c r="A32" s="4"/>
      <c r="B32" s="24"/>
      <c r="C32" s="23" t="s">
        <v>76</v>
      </c>
      <c r="D32" s="36">
        <v>2</v>
      </c>
      <c r="E32" s="36">
        <v>10</v>
      </c>
      <c r="F32" s="36">
        <f t="shared" si="7"/>
        <v>397</v>
      </c>
      <c r="G32" s="36">
        <f t="shared" si="10"/>
        <v>216</v>
      </c>
      <c r="H32" s="36">
        <f t="shared" si="11"/>
        <v>181</v>
      </c>
      <c r="I32" s="110" t="s">
        <v>44</v>
      </c>
      <c r="J32" s="110" t="s">
        <v>44</v>
      </c>
      <c r="K32" s="110" t="s">
        <v>44</v>
      </c>
      <c r="L32" s="110" t="s">
        <v>44</v>
      </c>
      <c r="M32" s="110">
        <v>216</v>
      </c>
      <c r="N32" s="110">
        <v>181</v>
      </c>
      <c r="O32" s="36">
        <f t="shared" si="12"/>
        <v>13</v>
      </c>
      <c r="P32" s="36">
        <f t="shared" si="13"/>
        <v>2</v>
      </c>
      <c r="Q32" s="36">
        <f t="shared" si="14"/>
        <v>11</v>
      </c>
      <c r="R32" s="110">
        <v>1</v>
      </c>
      <c r="S32" s="110">
        <v>1</v>
      </c>
      <c r="T32" s="110" t="s">
        <v>44</v>
      </c>
      <c r="U32" s="110" t="s">
        <v>44</v>
      </c>
      <c r="V32" s="110">
        <v>1</v>
      </c>
      <c r="W32" s="110">
        <v>10</v>
      </c>
      <c r="X32" s="36" t="s">
        <v>44</v>
      </c>
      <c r="Y32" s="110" t="s">
        <v>44</v>
      </c>
      <c r="Z32" s="111"/>
      <c r="AA32" s="36" t="s">
        <v>44</v>
      </c>
      <c r="AB32" s="36" t="s">
        <v>44</v>
      </c>
      <c r="AC32" s="110" t="s">
        <v>44</v>
      </c>
    </row>
    <row r="33" spans="1:29" s="2" customFormat="1" ht="12" customHeight="1">
      <c r="A33" s="4"/>
      <c r="B33" s="24"/>
      <c r="C33" s="23" t="s">
        <v>77</v>
      </c>
      <c r="D33" s="36">
        <v>7</v>
      </c>
      <c r="E33" s="36">
        <v>39</v>
      </c>
      <c r="F33" s="36">
        <f t="shared" si="7"/>
        <v>1221</v>
      </c>
      <c r="G33" s="36">
        <f t="shared" si="10"/>
        <v>607</v>
      </c>
      <c r="H33" s="36">
        <f t="shared" si="11"/>
        <v>614</v>
      </c>
      <c r="I33" s="36" t="s">
        <v>44</v>
      </c>
      <c r="J33" s="36" t="s">
        <v>44</v>
      </c>
      <c r="K33" s="36">
        <v>251</v>
      </c>
      <c r="L33" s="36">
        <v>236</v>
      </c>
      <c r="M33" s="36">
        <v>356</v>
      </c>
      <c r="N33" s="36">
        <v>378</v>
      </c>
      <c r="O33" s="36">
        <f t="shared" si="12"/>
        <v>50</v>
      </c>
      <c r="P33" s="36">
        <f t="shared" si="13"/>
        <v>1</v>
      </c>
      <c r="Q33" s="36">
        <f t="shared" si="14"/>
        <v>49</v>
      </c>
      <c r="R33" s="36">
        <v>1</v>
      </c>
      <c r="S33" s="36">
        <v>2</v>
      </c>
      <c r="T33" s="36" t="s">
        <v>44</v>
      </c>
      <c r="U33" s="36" t="s">
        <v>44</v>
      </c>
      <c r="V33" s="36" t="s">
        <v>44</v>
      </c>
      <c r="W33" s="36">
        <v>45</v>
      </c>
      <c r="X33" s="36" t="s">
        <v>44</v>
      </c>
      <c r="Y33" s="36" t="s">
        <v>44</v>
      </c>
      <c r="Z33" s="37">
        <v>1</v>
      </c>
      <c r="AA33" s="36">
        <v>1</v>
      </c>
      <c r="AB33" s="36" t="s">
        <v>44</v>
      </c>
      <c r="AC33" s="36" t="s">
        <v>44</v>
      </c>
    </row>
    <row r="34" spans="1:29" s="2" customFormat="1" ht="12" customHeight="1">
      <c r="A34" s="4"/>
      <c r="B34" s="24"/>
      <c r="C34" s="23" t="s">
        <v>78</v>
      </c>
      <c r="D34" s="36" t="s">
        <v>44</v>
      </c>
      <c r="E34" s="36" t="s">
        <v>44</v>
      </c>
      <c r="F34" s="36" t="str">
        <f t="shared" si="7"/>
        <v>－</v>
      </c>
      <c r="G34" s="36" t="str">
        <f t="shared" si="10"/>
        <v>－</v>
      </c>
      <c r="H34" s="36" t="str">
        <f t="shared" si="11"/>
        <v>－</v>
      </c>
      <c r="I34" s="110" t="s">
        <v>44</v>
      </c>
      <c r="J34" s="110" t="s">
        <v>44</v>
      </c>
      <c r="K34" s="110" t="s">
        <v>44</v>
      </c>
      <c r="L34" s="110" t="s">
        <v>44</v>
      </c>
      <c r="M34" s="110" t="s">
        <v>44</v>
      </c>
      <c r="N34" s="110" t="s">
        <v>44</v>
      </c>
      <c r="O34" s="36" t="str">
        <f t="shared" si="12"/>
        <v>－</v>
      </c>
      <c r="P34" s="36" t="str">
        <f t="shared" si="13"/>
        <v>－</v>
      </c>
      <c r="Q34" s="36" t="str">
        <f t="shared" si="14"/>
        <v>－</v>
      </c>
      <c r="R34" s="110" t="s">
        <v>44</v>
      </c>
      <c r="S34" s="110" t="s">
        <v>44</v>
      </c>
      <c r="T34" s="110" t="s">
        <v>44</v>
      </c>
      <c r="U34" s="110" t="s">
        <v>44</v>
      </c>
      <c r="V34" s="110" t="s">
        <v>44</v>
      </c>
      <c r="W34" s="110" t="s">
        <v>44</v>
      </c>
      <c r="X34" s="36" t="s">
        <v>44</v>
      </c>
      <c r="Y34" s="110" t="s">
        <v>44</v>
      </c>
      <c r="Z34" s="111"/>
      <c r="AA34" s="36" t="s">
        <v>44</v>
      </c>
      <c r="AB34" s="36" t="s">
        <v>44</v>
      </c>
      <c r="AC34" s="110" t="s">
        <v>44</v>
      </c>
    </row>
    <row r="35" spans="1:29" s="2" customFormat="1" ht="12" customHeight="1">
      <c r="A35" s="4"/>
      <c r="B35" s="24"/>
      <c r="C35" s="23" t="s">
        <v>79</v>
      </c>
      <c r="D35" s="36">
        <v>8</v>
      </c>
      <c r="E35" s="36">
        <v>22</v>
      </c>
      <c r="F35" s="36">
        <f t="shared" si="7"/>
        <v>672</v>
      </c>
      <c r="G35" s="36">
        <f t="shared" si="10"/>
        <v>349</v>
      </c>
      <c r="H35" s="36">
        <f t="shared" si="11"/>
        <v>323</v>
      </c>
      <c r="I35" s="36" t="s">
        <v>44</v>
      </c>
      <c r="J35" s="36" t="s">
        <v>44</v>
      </c>
      <c r="K35" s="36">
        <v>11</v>
      </c>
      <c r="L35" s="36">
        <v>15</v>
      </c>
      <c r="M35" s="36">
        <v>338</v>
      </c>
      <c r="N35" s="36">
        <v>308</v>
      </c>
      <c r="O35" s="36">
        <f t="shared" si="12"/>
        <v>28</v>
      </c>
      <c r="P35" s="36" t="str">
        <f t="shared" si="13"/>
        <v>－</v>
      </c>
      <c r="Q35" s="36">
        <f t="shared" si="14"/>
        <v>28</v>
      </c>
      <c r="R35" s="36" t="s">
        <v>44</v>
      </c>
      <c r="S35" s="36" t="s">
        <v>44</v>
      </c>
      <c r="T35" s="36" t="s">
        <v>44</v>
      </c>
      <c r="U35" s="36" t="s">
        <v>44</v>
      </c>
      <c r="V35" s="36" t="s">
        <v>44</v>
      </c>
      <c r="W35" s="36">
        <v>27</v>
      </c>
      <c r="X35" s="36" t="s">
        <v>44</v>
      </c>
      <c r="Y35" s="36">
        <v>1</v>
      </c>
      <c r="Z35" s="37"/>
      <c r="AA35" s="36" t="s">
        <v>44</v>
      </c>
      <c r="AB35" s="36" t="s">
        <v>44</v>
      </c>
      <c r="AC35" s="36" t="s">
        <v>44</v>
      </c>
    </row>
    <row r="36" spans="6:29" ht="13.5">
      <c r="F36" s="12"/>
      <c r="G36" s="11"/>
      <c r="H36" s="11"/>
      <c r="I36" s="13"/>
      <c r="J36" s="13"/>
      <c r="K36" s="13"/>
      <c r="L36" s="13"/>
      <c r="M36" s="13"/>
      <c r="N36" s="13"/>
      <c r="O36" s="12"/>
      <c r="P36" s="11"/>
      <c r="Q36" s="11"/>
      <c r="R36" s="13"/>
      <c r="S36" s="13"/>
      <c r="T36" s="13"/>
      <c r="U36" s="13"/>
      <c r="V36" s="13"/>
      <c r="W36" s="13"/>
      <c r="X36" s="3"/>
      <c r="Y36" s="13"/>
      <c r="Z36" s="18"/>
      <c r="AA36" s="3"/>
      <c r="AB36" s="13"/>
      <c r="AC36" s="13"/>
    </row>
    <row r="37" spans="6:29" ht="13.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8"/>
      <c r="AA37" s="3"/>
      <c r="AB37" s="3"/>
      <c r="AC37" s="3"/>
    </row>
    <row r="38" spans="6:29" ht="13.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7"/>
      <c r="AA38" s="3"/>
      <c r="AB38" s="3"/>
      <c r="AC38" s="3"/>
    </row>
    <row r="39" spans="6:29" ht="13.5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"/>
      <c r="Y39" s="12"/>
      <c r="Z39" s="14"/>
      <c r="AA39" s="12"/>
      <c r="AB39" s="3"/>
      <c r="AC39" s="12"/>
    </row>
    <row r="40" spans="6:29" ht="13.5">
      <c r="F40" s="12"/>
      <c r="G40" s="11"/>
      <c r="H40" s="11"/>
      <c r="I40" s="13"/>
      <c r="J40" s="13"/>
      <c r="K40" s="13"/>
      <c r="L40" s="13"/>
      <c r="M40" s="13"/>
      <c r="N40" s="13"/>
      <c r="O40" s="12"/>
      <c r="P40" s="11"/>
      <c r="Q40" s="11"/>
      <c r="R40" s="13"/>
      <c r="S40" s="13"/>
      <c r="T40" s="13"/>
      <c r="U40" s="13"/>
      <c r="V40" s="13"/>
      <c r="W40" s="13"/>
      <c r="X40" s="3"/>
      <c r="Y40" s="13"/>
      <c r="Z40" s="18"/>
      <c r="AA40" s="13"/>
      <c r="AB40" s="3"/>
      <c r="AC40" s="13"/>
    </row>
    <row r="41" spans="6:29" ht="13.5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"/>
      <c r="Y41" s="12"/>
      <c r="Z41" s="14"/>
      <c r="AA41" s="12"/>
      <c r="AB41" s="3"/>
      <c r="AC41" s="12"/>
    </row>
    <row r="42" spans="6:29" ht="13.5">
      <c r="F42" s="12"/>
      <c r="G42" s="11"/>
      <c r="H42" s="11"/>
      <c r="I42" s="13"/>
      <c r="J42" s="13"/>
      <c r="K42" s="13"/>
      <c r="L42" s="13"/>
      <c r="M42" s="13"/>
      <c r="N42" s="13"/>
      <c r="O42" s="12"/>
      <c r="P42" s="11"/>
      <c r="Q42" s="11"/>
      <c r="R42" s="13"/>
      <c r="S42" s="13"/>
      <c r="T42" s="13"/>
      <c r="U42" s="13"/>
      <c r="V42" s="13"/>
      <c r="W42" s="13"/>
      <c r="X42" s="3"/>
      <c r="Y42" s="13"/>
      <c r="Z42" s="18"/>
      <c r="AA42" s="13"/>
      <c r="AB42" s="3"/>
      <c r="AC42" s="13"/>
    </row>
    <row r="43" spans="6:29" ht="13.5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3"/>
      <c r="Y43" s="12"/>
      <c r="Z43" s="14"/>
      <c r="AA43" s="12"/>
      <c r="AB43" s="3"/>
      <c r="AC43" s="12"/>
    </row>
    <row r="44" spans="6:29" ht="13.5">
      <c r="F44" s="12"/>
      <c r="G44" s="11"/>
      <c r="H44" s="11"/>
      <c r="I44" s="13"/>
      <c r="J44" s="13"/>
      <c r="K44" s="13"/>
      <c r="L44" s="13"/>
      <c r="M44" s="13"/>
      <c r="N44" s="13"/>
      <c r="O44" s="12"/>
      <c r="P44" s="11"/>
      <c r="Q44" s="11"/>
      <c r="R44" s="13"/>
      <c r="S44" s="13"/>
      <c r="T44" s="13"/>
      <c r="U44" s="13"/>
      <c r="V44" s="13"/>
      <c r="W44" s="13"/>
      <c r="X44" s="3"/>
      <c r="Y44" s="13"/>
      <c r="Z44" s="18"/>
      <c r="AA44" s="13"/>
      <c r="AB44" s="3"/>
      <c r="AC44" s="13"/>
    </row>
    <row r="45" spans="6:29" ht="13.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3"/>
      <c r="Y45" s="12"/>
      <c r="Z45" s="14"/>
      <c r="AA45" s="12"/>
      <c r="AB45" s="3"/>
      <c r="AC45" s="12"/>
    </row>
    <row r="46" spans="6:29" ht="13.5">
      <c r="F46" s="12"/>
      <c r="G46" s="11"/>
      <c r="H46" s="11"/>
      <c r="I46" s="13"/>
      <c r="J46" s="13"/>
      <c r="K46" s="13"/>
      <c r="L46" s="13"/>
      <c r="M46" s="13"/>
      <c r="N46" s="13"/>
      <c r="O46" s="12"/>
      <c r="P46" s="11"/>
      <c r="Q46" s="11"/>
      <c r="R46" s="13"/>
      <c r="S46" s="13"/>
      <c r="T46" s="13"/>
      <c r="U46" s="13"/>
      <c r="V46" s="13"/>
      <c r="W46" s="13"/>
      <c r="X46" s="3"/>
      <c r="Y46" s="13"/>
      <c r="Z46" s="18"/>
      <c r="AA46" s="13"/>
      <c r="AB46" s="3"/>
      <c r="AC46" s="13"/>
    </row>
    <row r="47" spans="6:29" ht="13.5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3"/>
      <c r="Y47" s="12"/>
      <c r="Z47" s="14"/>
      <c r="AA47" s="12"/>
      <c r="AB47" s="3"/>
      <c r="AC47" s="12"/>
    </row>
    <row r="48" spans="6:29" ht="13.5">
      <c r="F48" s="12"/>
      <c r="G48" s="11"/>
      <c r="H48" s="11"/>
      <c r="I48" s="13"/>
      <c r="J48" s="13"/>
      <c r="K48" s="13"/>
      <c r="L48" s="13"/>
      <c r="M48" s="13"/>
      <c r="N48" s="13"/>
      <c r="O48" s="12"/>
      <c r="P48" s="11"/>
      <c r="Q48" s="11"/>
      <c r="R48" s="13"/>
      <c r="S48" s="13"/>
      <c r="T48" s="13"/>
      <c r="U48" s="13"/>
      <c r="V48" s="13"/>
      <c r="W48" s="13"/>
      <c r="X48" s="3"/>
      <c r="Y48" s="13"/>
      <c r="Z48" s="18"/>
      <c r="AA48" s="13"/>
      <c r="AB48" s="3"/>
      <c r="AC48" s="13"/>
    </row>
    <row r="49" spans="6:29" ht="13.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3"/>
      <c r="Y49" s="12"/>
      <c r="Z49" s="14"/>
      <c r="AA49" s="12"/>
      <c r="AB49" s="3"/>
      <c r="AC49" s="12"/>
    </row>
    <row r="50" spans="6:29" ht="13.5">
      <c r="F50" s="12"/>
      <c r="G50" s="11"/>
      <c r="H50" s="11"/>
      <c r="I50" s="13"/>
      <c r="J50" s="13"/>
      <c r="K50" s="13"/>
      <c r="L50" s="13"/>
      <c r="M50" s="13"/>
      <c r="N50" s="13"/>
      <c r="O50" s="12"/>
      <c r="P50" s="11"/>
      <c r="Q50" s="11"/>
      <c r="R50" s="13"/>
      <c r="S50" s="13"/>
      <c r="T50" s="13"/>
      <c r="U50" s="13"/>
      <c r="V50" s="13"/>
      <c r="W50" s="13"/>
      <c r="X50" s="3"/>
      <c r="Y50" s="13"/>
      <c r="Z50" s="18"/>
      <c r="AA50" s="13"/>
      <c r="AB50" s="3"/>
      <c r="AC50" s="13"/>
    </row>
    <row r="51" spans="6:29" ht="13.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3"/>
      <c r="Y51" s="12"/>
      <c r="Z51" s="14"/>
      <c r="AA51" s="12"/>
      <c r="AB51" s="3"/>
      <c r="AC51" s="12"/>
    </row>
    <row r="52" spans="6:29" ht="13.5">
      <c r="F52" s="12"/>
      <c r="G52" s="11"/>
      <c r="H52" s="11"/>
      <c r="I52" s="13"/>
      <c r="J52" s="13"/>
      <c r="K52" s="13"/>
      <c r="L52" s="13"/>
      <c r="M52" s="13"/>
      <c r="N52" s="13"/>
      <c r="O52" s="12"/>
      <c r="P52" s="11"/>
      <c r="Q52" s="11"/>
      <c r="R52" s="13"/>
      <c r="S52" s="13"/>
      <c r="T52" s="13"/>
      <c r="U52" s="13"/>
      <c r="V52" s="13"/>
      <c r="W52" s="13"/>
      <c r="X52" s="3"/>
      <c r="Y52" s="13"/>
      <c r="Z52" s="18"/>
      <c r="AA52" s="13"/>
      <c r="AB52" s="3"/>
      <c r="AC52" s="13"/>
    </row>
    <row r="53" spans="6:29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3"/>
      <c r="Y53" s="12"/>
      <c r="Z53" s="14"/>
      <c r="AA53" s="12"/>
      <c r="AB53" s="3"/>
      <c r="AC53" s="12"/>
    </row>
    <row r="54" spans="6:29" ht="13.5">
      <c r="F54" s="12"/>
      <c r="G54" s="11"/>
      <c r="H54" s="11"/>
      <c r="I54" s="13"/>
      <c r="J54" s="13"/>
      <c r="K54" s="13"/>
      <c r="L54" s="13"/>
      <c r="M54" s="13"/>
      <c r="N54" s="13"/>
      <c r="O54" s="12"/>
      <c r="P54" s="11"/>
      <c r="Q54" s="11"/>
      <c r="R54" s="13"/>
      <c r="S54" s="13"/>
      <c r="T54" s="13"/>
      <c r="U54" s="13"/>
      <c r="V54" s="13"/>
      <c r="W54" s="13"/>
      <c r="X54" s="3"/>
      <c r="Y54" s="13"/>
      <c r="Z54" s="18"/>
      <c r="AA54" s="13"/>
      <c r="AB54" s="3"/>
      <c r="AC54" s="13"/>
    </row>
    <row r="55" spans="6:29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3"/>
      <c r="Y55" s="12"/>
      <c r="Z55" s="14"/>
      <c r="AA55" s="12"/>
      <c r="AB55" s="3"/>
      <c r="AC55" s="12"/>
    </row>
    <row r="56" spans="6:29" ht="13.5">
      <c r="F56" s="12"/>
      <c r="G56" s="11"/>
      <c r="H56" s="11"/>
      <c r="I56" s="13"/>
      <c r="J56" s="13"/>
      <c r="K56" s="13"/>
      <c r="L56" s="13"/>
      <c r="M56" s="13"/>
      <c r="N56" s="13"/>
      <c r="O56" s="12"/>
      <c r="P56" s="11"/>
      <c r="Q56" s="11"/>
      <c r="R56" s="13"/>
      <c r="S56" s="13"/>
      <c r="T56" s="13"/>
      <c r="U56" s="13"/>
      <c r="V56" s="13"/>
      <c r="W56" s="13"/>
      <c r="X56" s="3"/>
      <c r="Y56" s="13"/>
      <c r="Z56" s="18"/>
      <c r="AA56" s="13"/>
      <c r="AB56" s="3"/>
      <c r="AC56" s="13"/>
    </row>
    <row r="57" spans="6:29" ht="13.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3"/>
      <c r="Y57" s="12"/>
      <c r="Z57" s="14"/>
      <c r="AA57" s="12"/>
      <c r="AB57" s="3"/>
      <c r="AC57" s="12"/>
    </row>
    <row r="58" spans="6:29" ht="13.5">
      <c r="F58" s="12"/>
      <c r="G58" s="11"/>
      <c r="H58" s="11"/>
      <c r="I58" s="13"/>
      <c r="J58" s="13"/>
      <c r="K58" s="13"/>
      <c r="L58" s="13"/>
      <c r="M58" s="13"/>
      <c r="N58" s="13"/>
      <c r="O58" s="12"/>
      <c r="P58" s="11"/>
      <c r="Q58" s="11"/>
      <c r="R58" s="13"/>
      <c r="S58" s="13"/>
      <c r="T58" s="13"/>
      <c r="U58" s="13"/>
      <c r="V58" s="13"/>
      <c r="W58" s="13"/>
      <c r="X58" s="3"/>
      <c r="Y58" s="13"/>
      <c r="Z58" s="18"/>
      <c r="AA58" s="13"/>
      <c r="AB58" s="3"/>
      <c r="AC58" s="13"/>
    </row>
    <row r="59" spans="6:29" ht="13.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3"/>
      <c r="Y59" s="12"/>
      <c r="Z59" s="14"/>
      <c r="AA59" s="12"/>
      <c r="AB59" s="3"/>
      <c r="AC59" s="12"/>
    </row>
    <row r="60" spans="6:29" ht="13.5">
      <c r="F60" s="12"/>
      <c r="G60" s="11"/>
      <c r="H60" s="11"/>
      <c r="I60" s="13"/>
      <c r="J60" s="13"/>
      <c r="K60" s="13"/>
      <c r="L60" s="13"/>
      <c r="M60" s="13"/>
      <c r="N60" s="13"/>
      <c r="O60" s="12"/>
      <c r="P60" s="11"/>
      <c r="Q60" s="11"/>
      <c r="R60" s="13"/>
      <c r="S60" s="13"/>
      <c r="T60" s="13"/>
      <c r="U60" s="13"/>
      <c r="V60" s="13"/>
      <c r="W60" s="13"/>
      <c r="X60" s="3"/>
      <c r="Y60" s="13"/>
      <c r="Z60" s="18"/>
      <c r="AA60" s="13"/>
      <c r="AB60" s="3"/>
      <c r="AC60" s="13"/>
    </row>
    <row r="61" spans="6:29" ht="13.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3"/>
      <c r="Y61" s="12"/>
      <c r="Z61" s="14"/>
      <c r="AA61" s="12"/>
      <c r="AB61" s="3"/>
      <c r="AC61" s="12"/>
    </row>
    <row r="62" spans="6:29" ht="13.5">
      <c r="F62" s="12"/>
      <c r="G62" s="11"/>
      <c r="H62" s="11"/>
      <c r="I62" s="13"/>
      <c r="J62" s="13"/>
      <c r="K62" s="13"/>
      <c r="L62" s="13"/>
      <c r="M62" s="13"/>
      <c r="N62" s="13"/>
      <c r="O62" s="12"/>
      <c r="P62" s="11"/>
      <c r="Q62" s="11"/>
      <c r="R62" s="13"/>
      <c r="S62" s="13"/>
      <c r="T62" s="13"/>
      <c r="U62" s="13"/>
      <c r="V62" s="13"/>
      <c r="W62" s="13"/>
      <c r="X62" s="3"/>
      <c r="Y62" s="13"/>
      <c r="Z62" s="18"/>
      <c r="AA62" s="13"/>
      <c r="AB62" s="3"/>
      <c r="AC62" s="13"/>
    </row>
  </sheetData>
  <mergeCells count="20">
    <mergeCell ref="B23:C23"/>
    <mergeCell ref="R7:S7"/>
    <mergeCell ref="T7:U7"/>
    <mergeCell ref="B10:C10"/>
    <mergeCell ref="B6:C8"/>
    <mergeCell ref="D6:D8"/>
    <mergeCell ref="E6:E8"/>
    <mergeCell ref="F6:N6"/>
    <mergeCell ref="B11:C11"/>
    <mergeCell ref="K7:L7"/>
    <mergeCell ref="AB7:AC7"/>
    <mergeCell ref="O6:AC6"/>
    <mergeCell ref="V7:W7"/>
    <mergeCell ref="X7:Y7"/>
    <mergeCell ref="Z7:AA8"/>
    <mergeCell ref="M7:N7"/>
    <mergeCell ref="O7:Q7"/>
    <mergeCell ref="B9:C9"/>
    <mergeCell ref="F7:H7"/>
    <mergeCell ref="I7:J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4" width="8.625" style="1" customWidth="1"/>
    <col min="15" max="25" width="6.625" style="1" customWidth="1"/>
    <col min="26" max="27" width="3.625" style="1" customWidth="1"/>
    <col min="28" max="29" width="6.625" style="1" customWidth="1"/>
    <col min="30" max="16384" width="9.00390625" style="1" customWidth="1"/>
  </cols>
  <sheetData>
    <row r="1" spans="1:29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25" customHeight="1">
      <c r="A2" s="4"/>
      <c r="B2" s="4"/>
      <c r="C2" s="4"/>
      <c r="D2" s="72"/>
      <c r="E2" s="72"/>
      <c r="F2" s="72"/>
      <c r="G2" s="72"/>
      <c r="H2" s="72"/>
      <c r="I2" s="72"/>
      <c r="J2" s="72"/>
      <c r="K2" s="26" t="s">
        <v>81</v>
      </c>
      <c r="L2" s="4"/>
      <c r="M2" s="4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2" customHeight="1">
      <c r="A3" s="4"/>
      <c r="B3" s="4"/>
      <c r="C3" s="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4.25" customHeight="1">
      <c r="A4" s="4"/>
      <c r="B4" s="67" t="s">
        <v>80</v>
      </c>
      <c r="C4" s="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12" customHeight="1">
      <c r="A5" s="4"/>
      <c r="B5" s="4"/>
      <c r="C5" s="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ht="12" customHeight="1">
      <c r="A6" s="4"/>
      <c r="B6" s="43" t="s">
        <v>46</v>
      </c>
      <c r="C6" s="74"/>
      <c r="D6" s="44" t="s">
        <v>47</v>
      </c>
      <c r="E6" s="44" t="s">
        <v>48</v>
      </c>
      <c r="F6" s="46" t="s">
        <v>49</v>
      </c>
      <c r="G6" s="75"/>
      <c r="H6" s="75"/>
      <c r="I6" s="75"/>
      <c r="J6" s="75"/>
      <c r="K6" s="75"/>
      <c r="L6" s="75"/>
      <c r="M6" s="75"/>
      <c r="N6" s="76"/>
      <c r="O6" s="46" t="s">
        <v>50</v>
      </c>
      <c r="P6" s="75"/>
      <c r="Q6" s="75"/>
      <c r="R6" s="75"/>
      <c r="S6" s="75"/>
      <c r="T6" s="75"/>
      <c r="U6" s="75"/>
      <c r="V6" s="75"/>
      <c r="W6" s="75"/>
      <c r="X6" s="87"/>
      <c r="Y6" s="87"/>
      <c r="Z6" s="87"/>
      <c r="AA6" s="87"/>
      <c r="AB6" s="87"/>
      <c r="AC6" s="88"/>
    </row>
    <row r="7" spans="1:29" ht="12" customHeight="1">
      <c r="A7" s="4"/>
      <c r="B7" s="77"/>
      <c r="C7" s="78"/>
      <c r="D7" s="79"/>
      <c r="E7" s="79"/>
      <c r="F7" s="45" t="s">
        <v>51</v>
      </c>
      <c r="G7" s="45"/>
      <c r="H7" s="45"/>
      <c r="I7" s="45" t="s">
        <v>52</v>
      </c>
      <c r="J7" s="45"/>
      <c r="K7" s="45" t="s">
        <v>53</v>
      </c>
      <c r="L7" s="45"/>
      <c r="M7" s="45" t="s">
        <v>54</v>
      </c>
      <c r="N7" s="45"/>
      <c r="O7" s="45" t="s">
        <v>51</v>
      </c>
      <c r="P7" s="45"/>
      <c r="Q7" s="45"/>
      <c r="R7" s="45" t="s">
        <v>55</v>
      </c>
      <c r="S7" s="45"/>
      <c r="T7" s="45" t="s">
        <v>56</v>
      </c>
      <c r="U7" s="45"/>
      <c r="V7" s="45" t="s">
        <v>57</v>
      </c>
      <c r="W7" s="45"/>
      <c r="X7" s="45" t="s">
        <v>58</v>
      </c>
      <c r="Y7" s="45"/>
      <c r="Z7" s="63" t="s">
        <v>59</v>
      </c>
      <c r="AA7" s="89"/>
      <c r="AB7" s="45" t="s">
        <v>60</v>
      </c>
      <c r="AC7" s="45"/>
    </row>
    <row r="8" spans="1:29" ht="12" customHeight="1">
      <c r="A8" s="4"/>
      <c r="B8" s="81"/>
      <c r="C8" s="82"/>
      <c r="D8" s="83"/>
      <c r="E8" s="83"/>
      <c r="F8" s="6" t="s">
        <v>61</v>
      </c>
      <c r="G8" s="6" t="s">
        <v>62</v>
      </c>
      <c r="H8" s="6" t="s">
        <v>63</v>
      </c>
      <c r="I8" s="6" t="s">
        <v>62</v>
      </c>
      <c r="J8" s="6" t="s">
        <v>63</v>
      </c>
      <c r="K8" s="6" t="s">
        <v>62</v>
      </c>
      <c r="L8" s="6" t="s">
        <v>63</v>
      </c>
      <c r="M8" s="6" t="s">
        <v>62</v>
      </c>
      <c r="N8" s="6" t="s">
        <v>63</v>
      </c>
      <c r="O8" s="6" t="s">
        <v>61</v>
      </c>
      <c r="P8" s="6" t="s">
        <v>62</v>
      </c>
      <c r="Q8" s="6" t="s">
        <v>63</v>
      </c>
      <c r="R8" s="6" t="s">
        <v>62</v>
      </c>
      <c r="S8" s="6" t="s">
        <v>63</v>
      </c>
      <c r="T8" s="6" t="s">
        <v>62</v>
      </c>
      <c r="U8" s="6" t="s">
        <v>63</v>
      </c>
      <c r="V8" s="6" t="s">
        <v>62</v>
      </c>
      <c r="W8" s="6" t="s">
        <v>63</v>
      </c>
      <c r="X8" s="6" t="s">
        <v>62</v>
      </c>
      <c r="Y8" s="6" t="s">
        <v>63</v>
      </c>
      <c r="Z8" s="90"/>
      <c r="AA8" s="91"/>
      <c r="AB8" s="6" t="s">
        <v>62</v>
      </c>
      <c r="AC8" s="6" t="s">
        <v>63</v>
      </c>
    </row>
    <row r="9" spans="1:29" ht="12" customHeight="1">
      <c r="A9" s="4"/>
      <c r="B9" s="47" t="s">
        <v>64</v>
      </c>
      <c r="C9" s="86"/>
      <c r="D9" s="36">
        <v>119</v>
      </c>
      <c r="E9" s="36">
        <v>690</v>
      </c>
      <c r="F9" s="36">
        <f>IF(SUM(G9:H9)&gt;0,SUM(G9:H9),"－")</f>
        <v>21922</v>
      </c>
      <c r="G9" s="36">
        <f>IF(SUM(I9,K9,M9)&gt;0,SUM(I9,K9,M9),"－")</f>
        <v>11108</v>
      </c>
      <c r="H9" s="36">
        <f>IF(SUM(J9,L9,N9)&gt;0,SUM(J9,L9,N9),"－")</f>
        <v>10814</v>
      </c>
      <c r="I9" s="36">
        <v>1826</v>
      </c>
      <c r="J9" s="36">
        <v>1855</v>
      </c>
      <c r="K9" s="36">
        <v>4825</v>
      </c>
      <c r="L9" s="36">
        <v>4587</v>
      </c>
      <c r="M9" s="36">
        <v>4457</v>
      </c>
      <c r="N9" s="36">
        <v>4372</v>
      </c>
      <c r="O9" s="36">
        <f>IF(SUM(P9:Q9)&gt;0,SUM(P9:Q9),"－")</f>
        <v>919</v>
      </c>
      <c r="P9" s="36">
        <f>IF(SUM(R9,T9,V9,X9,AB9)&gt;0,SUM(R9,T9,V9,X9,AB9),"－")</f>
        <v>73</v>
      </c>
      <c r="Q9" s="36">
        <f>IF(SUM(S9,U9,W9,Y9,Z9,AA9,AC9)&gt;0,SUM(S9,U9,W9,Y9,Z9,AA9,AC9),"－")</f>
        <v>846</v>
      </c>
      <c r="R9" s="36">
        <v>61</v>
      </c>
      <c r="S9" s="36">
        <v>34</v>
      </c>
      <c r="T9" s="36">
        <v>5</v>
      </c>
      <c r="U9" s="36">
        <v>26</v>
      </c>
      <c r="V9" s="36">
        <v>1</v>
      </c>
      <c r="W9" s="36">
        <v>707</v>
      </c>
      <c r="X9" s="36" t="s">
        <v>44</v>
      </c>
      <c r="Y9" s="36">
        <v>68</v>
      </c>
      <c r="Z9" s="36"/>
      <c r="AA9" s="36">
        <v>1</v>
      </c>
      <c r="AB9" s="36">
        <v>6</v>
      </c>
      <c r="AC9" s="36">
        <v>10</v>
      </c>
    </row>
    <row r="10" spans="1:29" s="15" customFormat="1" ht="12" customHeight="1">
      <c r="A10" s="67"/>
      <c r="B10" s="68" t="s">
        <v>65</v>
      </c>
      <c r="C10" s="69"/>
      <c r="D10" s="35">
        <f>IF(SUM(D11,D23)&gt;0,SUM(D11,D23),"－")</f>
        <v>121</v>
      </c>
      <c r="E10" s="35">
        <f>IF(SUM(E11,E23)&gt;0,SUM(E11,E23),"－")</f>
        <v>728</v>
      </c>
      <c r="F10" s="35">
        <f>IF(SUM(G10:H10)=SUM(F11,F23),IF(SUM(G10:H10)&gt;0,SUM(G10:H10),"－"),"ｴﾗｰ")</f>
        <v>23384</v>
      </c>
      <c r="G10" s="35">
        <f>IF(SUM(I10,K10,M10)&gt;0,SUM(I10,K10,M10),"－")</f>
        <v>11833</v>
      </c>
      <c r="H10" s="35">
        <f>IF(SUM(J10,L10,N10)&gt;0,SUM(J10,L10,N10),"－")</f>
        <v>11551</v>
      </c>
      <c r="I10" s="35">
        <v>2150</v>
      </c>
      <c r="J10" s="35">
        <v>2062</v>
      </c>
      <c r="K10" s="35">
        <v>4879</v>
      </c>
      <c r="L10" s="35">
        <v>4880</v>
      </c>
      <c r="M10" s="35">
        <v>4804</v>
      </c>
      <c r="N10" s="35">
        <v>4609</v>
      </c>
      <c r="O10" s="35">
        <f>IF(SUM(P10:Q10)=SUM(O11,O23),IF(SUM(P10:Q10)&gt;0,SUM(P10:Q10),"－"),"ｴﾗｰ")</f>
        <v>973</v>
      </c>
      <c r="P10" s="35">
        <f>IF(SUM(R10,T10,V10,X10,AB10)=SUM(P11,P23),IF(SUM(R10,T10,V10,X10,AB10)&gt;0,SUM(R10,T10,V10,X10,AB10),"－"),"ｴﾗｰ")</f>
        <v>77</v>
      </c>
      <c r="Q10" s="35">
        <f>IF(SUM(S10,U10,W10,Y10,Z10,AA10,AC10)=SUM(Q11,Q23),IF(SUM(S10,U10,W10,Y10,Z10,AA10,AC10)&gt;0,SUM(S10,U10,W10,Y10,Z10,AA10,AC10),"－"),"ｴﾗｰ")</f>
        <v>896</v>
      </c>
      <c r="R10" s="35">
        <v>63</v>
      </c>
      <c r="S10" s="35">
        <v>34</v>
      </c>
      <c r="T10" s="35">
        <v>7</v>
      </c>
      <c r="U10" s="35">
        <v>27</v>
      </c>
      <c r="V10" s="35">
        <v>1</v>
      </c>
      <c r="W10" s="35">
        <v>776</v>
      </c>
      <c r="X10" s="35" t="s">
        <v>44</v>
      </c>
      <c r="Y10" s="35">
        <v>48</v>
      </c>
      <c r="Z10" s="35"/>
      <c r="AA10" s="35">
        <v>1</v>
      </c>
      <c r="AB10" s="35">
        <v>6</v>
      </c>
      <c r="AC10" s="35">
        <v>10</v>
      </c>
    </row>
    <row r="11" spans="1:29" s="15" customFormat="1" ht="12" customHeight="1">
      <c r="A11" s="67"/>
      <c r="B11" s="68" t="s">
        <v>66</v>
      </c>
      <c r="C11" s="69"/>
      <c r="D11" s="108">
        <f>IF(SUM(D12:D22)&gt;0,SUM(D12:D22),"－")</f>
        <v>90</v>
      </c>
      <c r="E11" s="108">
        <f>IF(SUM(E12:E22)&gt;0,SUM(E12:E22),"－")</f>
        <v>563</v>
      </c>
      <c r="F11" s="108">
        <f aca="true" t="shared" si="0" ref="F11:AC11">IF(SUM(F12:F22)&gt;0,SUM(F12:F22),"－")</f>
        <v>18157</v>
      </c>
      <c r="G11" s="108">
        <f t="shared" si="0"/>
        <v>9251</v>
      </c>
      <c r="H11" s="108">
        <f t="shared" si="0"/>
        <v>8906</v>
      </c>
      <c r="I11" s="108">
        <f t="shared" si="0"/>
        <v>1666</v>
      </c>
      <c r="J11" s="108">
        <f t="shared" si="0"/>
        <v>1571</v>
      </c>
      <c r="K11" s="108">
        <f t="shared" si="0"/>
        <v>3821</v>
      </c>
      <c r="L11" s="108">
        <f t="shared" si="0"/>
        <v>3806</v>
      </c>
      <c r="M11" s="108">
        <f t="shared" si="0"/>
        <v>3764</v>
      </c>
      <c r="N11" s="108">
        <f t="shared" si="0"/>
        <v>3529</v>
      </c>
      <c r="O11" s="108">
        <f t="shared" si="0"/>
        <v>760</v>
      </c>
      <c r="P11" s="108">
        <f>IF(SUM(P12:P22)&gt;0,SUM(P12:P22),"－")</f>
        <v>57</v>
      </c>
      <c r="Q11" s="108">
        <f t="shared" si="0"/>
        <v>703</v>
      </c>
      <c r="R11" s="108">
        <f t="shared" si="0"/>
        <v>43</v>
      </c>
      <c r="S11" s="108">
        <f t="shared" si="0"/>
        <v>27</v>
      </c>
      <c r="T11" s="108">
        <f t="shared" si="0"/>
        <v>7</v>
      </c>
      <c r="U11" s="108">
        <f t="shared" si="0"/>
        <v>20</v>
      </c>
      <c r="V11" s="108">
        <f t="shared" si="0"/>
        <v>1</v>
      </c>
      <c r="W11" s="108">
        <f t="shared" si="0"/>
        <v>614</v>
      </c>
      <c r="X11" s="108" t="str">
        <f t="shared" si="0"/>
        <v>－</v>
      </c>
      <c r="Y11" s="108">
        <f t="shared" si="0"/>
        <v>34</v>
      </c>
      <c r="Z11" s="108"/>
      <c r="AA11" s="108" t="str">
        <f t="shared" si="0"/>
        <v>－</v>
      </c>
      <c r="AB11" s="108">
        <f t="shared" si="0"/>
        <v>6</v>
      </c>
      <c r="AC11" s="108">
        <f t="shared" si="0"/>
        <v>8</v>
      </c>
    </row>
    <row r="12" spans="1:29" s="2" customFormat="1" ht="12" customHeight="1">
      <c r="A12" s="4"/>
      <c r="B12" s="24"/>
      <c r="C12" s="23" t="s">
        <v>0</v>
      </c>
      <c r="D12" s="36">
        <v>29</v>
      </c>
      <c r="E12" s="36">
        <v>190</v>
      </c>
      <c r="F12" s="36">
        <f>IF(SUM(G12:H12)&gt;0,SUM(G12:H12),"－")</f>
        <v>6286</v>
      </c>
      <c r="G12" s="36">
        <f>IF(SUM(I12,K12,M12)&gt;0,SUM(I12,K12,M12),"－")</f>
        <v>3170</v>
      </c>
      <c r="H12" s="36">
        <f>IF(SUM(J12,L12,N12)&gt;0,SUM(J12,L12,N12),"－")</f>
        <v>3116</v>
      </c>
      <c r="I12" s="36">
        <v>549</v>
      </c>
      <c r="J12" s="36">
        <v>551</v>
      </c>
      <c r="K12" s="36">
        <v>1324</v>
      </c>
      <c r="L12" s="36">
        <v>1346</v>
      </c>
      <c r="M12" s="36">
        <v>1297</v>
      </c>
      <c r="N12" s="36">
        <v>1219</v>
      </c>
      <c r="O12" s="36">
        <f>IF(SUM(P12:Q12)&gt;0,SUM(P12:Q12),"－")</f>
        <v>255</v>
      </c>
      <c r="P12" s="36">
        <f>IF(SUM(R12,T12,V12,X12,AB12)&gt;0,SUM(R12,T12,V12,X12,AB12),"－")</f>
        <v>18</v>
      </c>
      <c r="Q12" s="36">
        <f>IF(SUM(S12,U12,W12,Y12,AA12,AC12)&gt;0,SUM(S12,U12,W12,Y12,AA12,AC12),"－")</f>
        <v>237</v>
      </c>
      <c r="R12" s="36">
        <v>13</v>
      </c>
      <c r="S12" s="36">
        <v>9</v>
      </c>
      <c r="T12" s="36">
        <v>3</v>
      </c>
      <c r="U12" s="36">
        <v>8</v>
      </c>
      <c r="V12" s="36">
        <v>1</v>
      </c>
      <c r="W12" s="36">
        <v>204</v>
      </c>
      <c r="X12" s="36" t="s">
        <v>44</v>
      </c>
      <c r="Y12" s="36">
        <v>10</v>
      </c>
      <c r="Z12" s="36"/>
      <c r="AA12" s="36" t="s">
        <v>44</v>
      </c>
      <c r="AB12" s="36">
        <v>1</v>
      </c>
      <c r="AC12" s="36">
        <v>6</v>
      </c>
    </row>
    <row r="13" spans="1:29" s="2" customFormat="1" ht="12" customHeight="1">
      <c r="A13" s="4"/>
      <c r="B13" s="24"/>
      <c r="C13" s="23" t="s">
        <v>1</v>
      </c>
      <c r="D13" s="36">
        <v>17</v>
      </c>
      <c r="E13" s="36">
        <v>115</v>
      </c>
      <c r="F13" s="36">
        <f aca="true" t="shared" si="1" ref="F13:F22">IF(SUM(G13:H13)&gt;0,SUM(G13:H13),"－")</f>
        <v>3415</v>
      </c>
      <c r="G13" s="36">
        <f aca="true" t="shared" si="2" ref="G13:G22">IF(SUM(I13,K13,M13)&gt;0,SUM(I13,K13,M13),"－")</f>
        <v>1743</v>
      </c>
      <c r="H13" s="36">
        <f aca="true" t="shared" si="3" ref="H13:H22">IF(SUM(J13,L13,N13)&gt;0,SUM(J13,L13,N13),"－")</f>
        <v>1672</v>
      </c>
      <c r="I13" s="36">
        <v>285</v>
      </c>
      <c r="J13" s="36">
        <v>255</v>
      </c>
      <c r="K13" s="36">
        <v>712</v>
      </c>
      <c r="L13" s="36">
        <v>694</v>
      </c>
      <c r="M13" s="36">
        <v>746</v>
      </c>
      <c r="N13" s="36">
        <v>723</v>
      </c>
      <c r="O13" s="36">
        <f aca="true" t="shared" si="4" ref="O13:O22">IF(SUM(P13:Q13)&gt;0,SUM(P13:Q13),"－")</f>
        <v>148</v>
      </c>
      <c r="P13" s="36">
        <f aca="true" t="shared" si="5" ref="P13:P22">IF(SUM(R13,T13,V13,X13,AB13)&gt;0,SUM(R13,T13,V13,X13,AB13),"－")</f>
        <v>10</v>
      </c>
      <c r="Q13" s="36">
        <f aca="true" t="shared" si="6" ref="Q13:Q22">IF(SUM(S13,U13,W13,Y13,AA13,AC13)&gt;0,SUM(S13,U13,W13,Y13,AA13,AC13),"－")</f>
        <v>138</v>
      </c>
      <c r="R13" s="36">
        <v>7</v>
      </c>
      <c r="S13" s="36">
        <v>6</v>
      </c>
      <c r="T13" s="36">
        <v>3</v>
      </c>
      <c r="U13" s="36">
        <v>6</v>
      </c>
      <c r="V13" s="36" t="s">
        <v>44</v>
      </c>
      <c r="W13" s="36">
        <v>124</v>
      </c>
      <c r="X13" s="36" t="s">
        <v>44</v>
      </c>
      <c r="Y13" s="36">
        <v>1</v>
      </c>
      <c r="Z13" s="36"/>
      <c r="AA13" s="36" t="s">
        <v>44</v>
      </c>
      <c r="AB13" s="36" t="s">
        <v>44</v>
      </c>
      <c r="AC13" s="36">
        <v>1</v>
      </c>
    </row>
    <row r="14" spans="1:29" s="2" customFormat="1" ht="12" customHeight="1">
      <c r="A14" s="4"/>
      <c r="B14" s="24"/>
      <c r="C14" s="23" t="s">
        <v>2</v>
      </c>
      <c r="D14" s="36">
        <v>2</v>
      </c>
      <c r="E14" s="36">
        <v>9</v>
      </c>
      <c r="F14" s="36">
        <f t="shared" si="1"/>
        <v>338</v>
      </c>
      <c r="G14" s="36">
        <f t="shared" si="2"/>
        <v>155</v>
      </c>
      <c r="H14" s="36">
        <f t="shared" si="3"/>
        <v>183</v>
      </c>
      <c r="I14" s="36">
        <v>29</v>
      </c>
      <c r="J14" s="36">
        <v>37</v>
      </c>
      <c r="K14" s="36">
        <v>66</v>
      </c>
      <c r="L14" s="36">
        <v>68</v>
      </c>
      <c r="M14" s="36">
        <v>60</v>
      </c>
      <c r="N14" s="36">
        <v>78</v>
      </c>
      <c r="O14" s="36">
        <f t="shared" si="4"/>
        <v>20</v>
      </c>
      <c r="P14" s="36">
        <f t="shared" si="5"/>
        <v>3</v>
      </c>
      <c r="Q14" s="36">
        <f t="shared" si="6"/>
        <v>17</v>
      </c>
      <c r="R14" s="36">
        <v>1</v>
      </c>
      <c r="S14" s="36">
        <v>1</v>
      </c>
      <c r="T14" s="36" t="s">
        <v>44</v>
      </c>
      <c r="U14" s="36" t="s">
        <v>44</v>
      </c>
      <c r="V14" s="36" t="s">
        <v>44</v>
      </c>
      <c r="W14" s="36">
        <v>14</v>
      </c>
      <c r="X14" s="36" t="s">
        <v>44</v>
      </c>
      <c r="Y14" s="36">
        <v>2</v>
      </c>
      <c r="Z14" s="36"/>
      <c r="AA14" s="36" t="s">
        <v>44</v>
      </c>
      <c r="AB14" s="36">
        <v>2</v>
      </c>
      <c r="AC14" s="36" t="s">
        <v>44</v>
      </c>
    </row>
    <row r="15" spans="1:29" s="2" customFormat="1" ht="12" customHeight="1">
      <c r="A15" s="4"/>
      <c r="B15" s="24"/>
      <c r="C15" s="23" t="s">
        <v>3</v>
      </c>
      <c r="D15" s="36">
        <v>4</v>
      </c>
      <c r="E15" s="36">
        <v>18</v>
      </c>
      <c r="F15" s="36">
        <f t="shared" si="1"/>
        <v>633</v>
      </c>
      <c r="G15" s="36">
        <f t="shared" si="2"/>
        <v>342</v>
      </c>
      <c r="H15" s="36">
        <f t="shared" si="3"/>
        <v>291</v>
      </c>
      <c r="I15" s="36">
        <v>92</v>
      </c>
      <c r="J15" s="36">
        <v>80</v>
      </c>
      <c r="K15" s="36">
        <v>177</v>
      </c>
      <c r="L15" s="36">
        <v>140</v>
      </c>
      <c r="M15" s="36">
        <v>73</v>
      </c>
      <c r="N15" s="36">
        <v>71</v>
      </c>
      <c r="O15" s="36">
        <f t="shared" si="4"/>
        <v>24</v>
      </c>
      <c r="P15" s="36">
        <f t="shared" si="5"/>
        <v>1</v>
      </c>
      <c r="Q15" s="36">
        <f t="shared" si="6"/>
        <v>23</v>
      </c>
      <c r="R15" s="36">
        <v>1</v>
      </c>
      <c r="S15" s="36">
        <v>1</v>
      </c>
      <c r="T15" s="36" t="s">
        <v>44</v>
      </c>
      <c r="U15" s="36">
        <v>1</v>
      </c>
      <c r="V15" s="36" t="s">
        <v>44</v>
      </c>
      <c r="W15" s="36">
        <v>19</v>
      </c>
      <c r="X15" s="36" t="s">
        <v>44</v>
      </c>
      <c r="Y15" s="36">
        <v>2</v>
      </c>
      <c r="Z15" s="36"/>
      <c r="AA15" s="36" t="s">
        <v>44</v>
      </c>
      <c r="AB15" s="36" t="s">
        <v>44</v>
      </c>
      <c r="AC15" s="36" t="s">
        <v>44</v>
      </c>
    </row>
    <row r="16" spans="1:29" s="2" customFormat="1" ht="12" customHeight="1">
      <c r="A16" s="4"/>
      <c r="B16" s="24"/>
      <c r="C16" s="23" t="s">
        <v>4</v>
      </c>
      <c r="D16" s="36">
        <v>17</v>
      </c>
      <c r="E16" s="36">
        <v>101</v>
      </c>
      <c r="F16" s="36">
        <f t="shared" si="1"/>
        <v>3358</v>
      </c>
      <c r="G16" s="36">
        <f t="shared" si="2"/>
        <v>1742</v>
      </c>
      <c r="H16" s="36">
        <f t="shared" si="3"/>
        <v>1616</v>
      </c>
      <c r="I16" s="36">
        <v>307</v>
      </c>
      <c r="J16" s="36">
        <v>274</v>
      </c>
      <c r="K16" s="36">
        <v>712</v>
      </c>
      <c r="L16" s="36">
        <v>714</v>
      </c>
      <c r="M16" s="36">
        <v>723</v>
      </c>
      <c r="N16" s="36">
        <v>628</v>
      </c>
      <c r="O16" s="36">
        <f t="shared" si="4"/>
        <v>142</v>
      </c>
      <c r="P16" s="36">
        <f t="shared" si="5"/>
        <v>13</v>
      </c>
      <c r="Q16" s="36">
        <f t="shared" si="6"/>
        <v>129</v>
      </c>
      <c r="R16" s="36">
        <v>11</v>
      </c>
      <c r="S16" s="36">
        <v>4</v>
      </c>
      <c r="T16" s="36" t="s">
        <v>44</v>
      </c>
      <c r="U16" s="36">
        <v>3</v>
      </c>
      <c r="V16" s="36" t="s">
        <v>44</v>
      </c>
      <c r="W16" s="36">
        <v>112</v>
      </c>
      <c r="X16" s="36" t="s">
        <v>44</v>
      </c>
      <c r="Y16" s="36">
        <v>10</v>
      </c>
      <c r="Z16" s="36"/>
      <c r="AA16" s="36" t="s">
        <v>44</v>
      </c>
      <c r="AB16" s="36">
        <v>2</v>
      </c>
      <c r="AC16" s="36" t="s">
        <v>44</v>
      </c>
    </row>
    <row r="17" spans="1:29" s="2" customFormat="1" ht="12" customHeight="1">
      <c r="A17" s="4"/>
      <c r="B17" s="24"/>
      <c r="C17" s="23" t="s">
        <v>5</v>
      </c>
      <c r="D17" s="36">
        <v>3</v>
      </c>
      <c r="E17" s="36">
        <v>26</v>
      </c>
      <c r="F17" s="36">
        <f t="shared" si="1"/>
        <v>954</v>
      </c>
      <c r="G17" s="36">
        <f t="shared" si="2"/>
        <v>455</v>
      </c>
      <c r="H17" s="36">
        <f t="shared" si="3"/>
        <v>499</v>
      </c>
      <c r="I17" s="36">
        <v>77</v>
      </c>
      <c r="J17" s="36">
        <v>94</v>
      </c>
      <c r="K17" s="36">
        <v>181</v>
      </c>
      <c r="L17" s="36">
        <v>221</v>
      </c>
      <c r="M17" s="36">
        <v>197</v>
      </c>
      <c r="N17" s="36">
        <v>184</v>
      </c>
      <c r="O17" s="36">
        <f t="shared" si="4"/>
        <v>32</v>
      </c>
      <c r="P17" s="36" t="str">
        <f t="shared" si="5"/>
        <v>－</v>
      </c>
      <c r="Q17" s="36">
        <f t="shared" si="6"/>
        <v>32</v>
      </c>
      <c r="R17" s="36" t="s">
        <v>44</v>
      </c>
      <c r="S17" s="36">
        <v>1</v>
      </c>
      <c r="T17" s="36" t="s">
        <v>44</v>
      </c>
      <c r="U17" s="36" t="s">
        <v>44</v>
      </c>
      <c r="V17" s="36" t="s">
        <v>44</v>
      </c>
      <c r="W17" s="36">
        <v>29</v>
      </c>
      <c r="X17" s="36" t="s">
        <v>44</v>
      </c>
      <c r="Y17" s="36">
        <v>2</v>
      </c>
      <c r="Z17" s="36"/>
      <c r="AA17" s="36" t="s">
        <v>44</v>
      </c>
      <c r="AB17" s="36" t="s">
        <v>44</v>
      </c>
      <c r="AC17" s="36" t="s">
        <v>44</v>
      </c>
    </row>
    <row r="18" spans="1:29" s="2" customFormat="1" ht="12" customHeight="1">
      <c r="A18" s="4"/>
      <c r="B18" s="24"/>
      <c r="C18" s="23" t="s">
        <v>6</v>
      </c>
      <c r="D18" s="36">
        <v>2</v>
      </c>
      <c r="E18" s="36">
        <v>12</v>
      </c>
      <c r="F18" s="36">
        <f t="shared" si="1"/>
        <v>468</v>
      </c>
      <c r="G18" s="36">
        <f t="shared" si="2"/>
        <v>243</v>
      </c>
      <c r="H18" s="36">
        <f t="shared" si="3"/>
        <v>225</v>
      </c>
      <c r="I18" s="36">
        <v>41</v>
      </c>
      <c r="J18" s="36">
        <v>36</v>
      </c>
      <c r="K18" s="36">
        <v>99</v>
      </c>
      <c r="L18" s="36">
        <v>109</v>
      </c>
      <c r="M18" s="36">
        <v>103</v>
      </c>
      <c r="N18" s="36">
        <v>80</v>
      </c>
      <c r="O18" s="36">
        <f t="shared" si="4"/>
        <v>18</v>
      </c>
      <c r="P18" s="36">
        <f t="shared" si="5"/>
        <v>1</v>
      </c>
      <c r="Q18" s="36">
        <f t="shared" si="6"/>
        <v>17</v>
      </c>
      <c r="R18" s="36">
        <v>1</v>
      </c>
      <c r="S18" s="36" t="s">
        <v>44</v>
      </c>
      <c r="T18" s="36" t="s">
        <v>44</v>
      </c>
      <c r="U18" s="36" t="s">
        <v>44</v>
      </c>
      <c r="V18" s="36" t="s">
        <v>44</v>
      </c>
      <c r="W18" s="36">
        <v>15</v>
      </c>
      <c r="X18" s="36" t="s">
        <v>44</v>
      </c>
      <c r="Y18" s="36">
        <v>2</v>
      </c>
      <c r="Z18" s="36"/>
      <c r="AA18" s="36" t="s">
        <v>44</v>
      </c>
      <c r="AB18" s="36" t="s">
        <v>44</v>
      </c>
      <c r="AC18" s="36" t="s">
        <v>44</v>
      </c>
    </row>
    <row r="19" spans="1:29" s="2" customFormat="1" ht="12" customHeight="1">
      <c r="A19" s="4"/>
      <c r="B19" s="24"/>
      <c r="C19" s="23" t="s">
        <v>7</v>
      </c>
      <c r="D19" s="36">
        <v>4</v>
      </c>
      <c r="E19" s="36">
        <v>28</v>
      </c>
      <c r="F19" s="36">
        <f t="shared" si="1"/>
        <v>845</v>
      </c>
      <c r="G19" s="36">
        <f t="shared" si="2"/>
        <v>450</v>
      </c>
      <c r="H19" s="36">
        <f t="shared" si="3"/>
        <v>395</v>
      </c>
      <c r="I19" s="36">
        <v>110</v>
      </c>
      <c r="J19" s="36">
        <v>91</v>
      </c>
      <c r="K19" s="36">
        <v>183</v>
      </c>
      <c r="L19" s="36">
        <v>154</v>
      </c>
      <c r="M19" s="36">
        <v>157</v>
      </c>
      <c r="N19" s="36">
        <v>150</v>
      </c>
      <c r="O19" s="36">
        <f t="shared" si="4"/>
        <v>36</v>
      </c>
      <c r="P19" s="36">
        <f t="shared" si="5"/>
        <v>4</v>
      </c>
      <c r="Q19" s="36">
        <f t="shared" si="6"/>
        <v>32</v>
      </c>
      <c r="R19" s="36">
        <v>3</v>
      </c>
      <c r="S19" s="36">
        <v>1</v>
      </c>
      <c r="T19" s="36">
        <v>1</v>
      </c>
      <c r="U19" s="36">
        <v>1</v>
      </c>
      <c r="V19" s="36" t="s">
        <v>44</v>
      </c>
      <c r="W19" s="36">
        <v>29</v>
      </c>
      <c r="X19" s="36" t="s">
        <v>44</v>
      </c>
      <c r="Y19" s="36">
        <v>1</v>
      </c>
      <c r="Z19" s="36"/>
      <c r="AA19" s="36" t="s">
        <v>44</v>
      </c>
      <c r="AB19" s="36" t="s">
        <v>44</v>
      </c>
      <c r="AC19" s="36" t="s">
        <v>44</v>
      </c>
    </row>
    <row r="20" spans="1:29" s="2" customFormat="1" ht="12" customHeight="1">
      <c r="A20" s="4"/>
      <c r="B20" s="24"/>
      <c r="C20" s="23" t="s">
        <v>8</v>
      </c>
      <c r="D20" s="36">
        <v>3</v>
      </c>
      <c r="E20" s="36">
        <v>11</v>
      </c>
      <c r="F20" s="36">
        <f t="shared" si="1"/>
        <v>374</v>
      </c>
      <c r="G20" s="36">
        <f t="shared" si="2"/>
        <v>210</v>
      </c>
      <c r="H20" s="36">
        <f t="shared" si="3"/>
        <v>164</v>
      </c>
      <c r="I20" s="36">
        <v>50</v>
      </c>
      <c r="J20" s="36">
        <v>47</v>
      </c>
      <c r="K20" s="36">
        <v>79</v>
      </c>
      <c r="L20" s="36">
        <v>47</v>
      </c>
      <c r="M20" s="36">
        <v>81</v>
      </c>
      <c r="N20" s="36">
        <v>70</v>
      </c>
      <c r="O20" s="36">
        <f t="shared" si="4"/>
        <v>17</v>
      </c>
      <c r="P20" s="36">
        <f t="shared" si="5"/>
        <v>1</v>
      </c>
      <c r="Q20" s="36">
        <f t="shared" si="6"/>
        <v>16</v>
      </c>
      <c r="R20" s="36">
        <v>1</v>
      </c>
      <c r="S20" s="36">
        <v>2</v>
      </c>
      <c r="T20" s="36" t="s">
        <v>44</v>
      </c>
      <c r="U20" s="36" t="s">
        <v>44</v>
      </c>
      <c r="V20" s="36" t="s">
        <v>44</v>
      </c>
      <c r="W20" s="36">
        <v>13</v>
      </c>
      <c r="X20" s="36" t="s">
        <v>44</v>
      </c>
      <c r="Y20" s="36" t="s">
        <v>44</v>
      </c>
      <c r="Z20" s="36"/>
      <c r="AA20" s="36" t="s">
        <v>44</v>
      </c>
      <c r="AB20" s="36" t="s">
        <v>44</v>
      </c>
      <c r="AC20" s="36">
        <v>1</v>
      </c>
    </row>
    <row r="21" spans="1:29" s="2" customFormat="1" ht="12" customHeight="1">
      <c r="A21" s="4"/>
      <c r="B21" s="24"/>
      <c r="C21" s="23" t="s">
        <v>9</v>
      </c>
      <c r="D21" s="36">
        <v>3</v>
      </c>
      <c r="E21" s="36">
        <v>26</v>
      </c>
      <c r="F21" s="36">
        <f t="shared" si="1"/>
        <v>706</v>
      </c>
      <c r="G21" s="36">
        <f t="shared" si="2"/>
        <v>363</v>
      </c>
      <c r="H21" s="36">
        <f t="shared" si="3"/>
        <v>343</v>
      </c>
      <c r="I21" s="36">
        <v>65</v>
      </c>
      <c r="J21" s="36">
        <v>57</v>
      </c>
      <c r="K21" s="36">
        <v>147</v>
      </c>
      <c r="L21" s="36">
        <v>140</v>
      </c>
      <c r="M21" s="36">
        <v>151</v>
      </c>
      <c r="N21" s="36">
        <v>146</v>
      </c>
      <c r="O21" s="36">
        <f t="shared" si="4"/>
        <v>32</v>
      </c>
      <c r="P21" s="36">
        <f t="shared" si="5"/>
        <v>2</v>
      </c>
      <c r="Q21" s="36">
        <f t="shared" si="6"/>
        <v>30</v>
      </c>
      <c r="R21" s="36">
        <v>2</v>
      </c>
      <c r="S21" s="36" t="s">
        <v>44</v>
      </c>
      <c r="T21" s="36" t="s">
        <v>44</v>
      </c>
      <c r="U21" s="36" t="s">
        <v>44</v>
      </c>
      <c r="V21" s="36" t="s">
        <v>44</v>
      </c>
      <c r="W21" s="36">
        <v>28</v>
      </c>
      <c r="X21" s="36" t="s">
        <v>44</v>
      </c>
      <c r="Y21" s="36">
        <v>2</v>
      </c>
      <c r="Z21" s="36"/>
      <c r="AA21" s="36" t="s">
        <v>44</v>
      </c>
      <c r="AB21" s="36" t="s">
        <v>44</v>
      </c>
      <c r="AC21" s="36" t="s">
        <v>44</v>
      </c>
    </row>
    <row r="22" spans="1:29" s="2" customFormat="1" ht="12" customHeight="1">
      <c r="A22" s="4"/>
      <c r="B22" s="24"/>
      <c r="C22" s="23" t="s">
        <v>10</v>
      </c>
      <c r="D22" s="36">
        <v>6</v>
      </c>
      <c r="E22" s="36">
        <v>27</v>
      </c>
      <c r="F22" s="36">
        <f t="shared" si="1"/>
        <v>780</v>
      </c>
      <c r="G22" s="36">
        <f t="shared" si="2"/>
        <v>378</v>
      </c>
      <c r="H22" s="36">
        <f t="shared" si="3"/>
        <v>402</v>
      </c>
      <c r="I22" s="36">
        <v>61</v>
      </c>
      <c r="J22" s="36">
        <v>49</v>
      </c>
      <c r="K22" s="36">
        <v>141</v>
      </c>
      <c r="L22" s="36">
        <v>173</v>
      </c>
      <c r="M22" s="36">
        <v>176</v>
      </c>
      <c r="N22" s="36">
        <v>180</v>
      </c>
      <c r="O22" s="36">
        <f t="shared" si="4"/>
        <v>36</v>
      </c>
      <c r="P22" s="36">
        <f t="shared" si="5"/>
        <v>4</v>
      </c>
      <c r="Q22" s="36">
        <f t="shared" si="6"/>
        <v>32</v>
      </c>
      <c r="R22" s="36">
        <v>3</v>
      </c>
      <c r="S22" s="36">
        <v>2</v>
      </c>
      <c r="T22" s="36" t="s">
        <v>44</v>
      </c>
      <c r="U22" s="36">
        <v>1</v>
      </c>
      <c r="V22" s="36" t="s">
        <v>44</v>
      </c>
      <c r="W22" s="36">
        <v>27</v>
      </c>
      <c r="X22" s="36" t="s">
        <v>44</v>
      </c>
      <c r="Y22" s="36">
        <v>2</v>
      </c>
      <c r="Z22" s="36"/>
      <c r="AA22" s="36" t="s">
        <v>44</v>
      </c>
      <c r="AB22" s="36">
        <v>1</v>
      </c>
      <c r="AC22" s="36" t="s">
        <v>44</v>
      </c>
    </row>
    <row r="23" spans="1:29" s="15" customFormat="1" ht="12" customHeight="1">
      <c r="A23" s="67"/>
      <c r="B23" s="70" t="s">
        <v>67</v>
      </c>
      <c r="C23" s="69"/>
      <c r="D23" s="108">
        <f aca="true" t="shared" si="7" ref="D23:U23">IF(SUM(D24:D35)&gt;0,SUM(D24:D35),"－")</f>
        <v>31</v>
      </c>
      <c r="E23" s="108">
        <f t="shared" si="7"/>
        <v>165</v>
      </c>
      <c r="F23" s="108">
        <f t="shared" si="7"/>
        <v>5227</v>
      </c>
      <c r="G23" s="108">
        <f t="shared" si="7"/>
        <v>2582</v>
      </c>
      <c r="H23" s="108">
        <f t="shared" si="7"/>
        <v>2645</v>
      </c>
      <c r="I23" s="108">
        <f t="shared" si="7"/>
        <v>484</v>
      </c>
      <c r="J23" s="108">
        <f t="shared" si="7"/>
        <v>491</v>
      </c>
      <c r="K23" s="108">
        <f t="shared" si="7"/>
        <v>1058</v>
      </c>
      <c r="L23" s="108">
        <f t="shared" si="7"/>
        <v>1074</v>
      </c>
      <c r="M23" s="108">
        <f t="shared" si="7"/>
        <v>1040</v>
      </c>
      <c r="N23" s="108">
        <f t="shared" si="7"/>
        <v>1080</v>
      </c>
      <c r="O23" s="108">
        <f t="shared" si="7"/>
        <v>213</v>
      </c>
      <c r="P23" s="108">
        <f t="shared" si="7"/>
        <v>20</v>
      </c>
      <c r="Q23" s="108">
        <f t="shared" si="7"/>
        <v>193</v>
      </c>
      <c r="R23" s="108">
        <f t="shared" si="7"/>
        <v>20</v>
      </c>
      <c r="S23" s="108">
        <f t="shared" si="7"/>
        <v>7</v>
      </c>
      <c r="T23" s="108" t="str">
        <f t="shared" si="7"/>
        <v>－</v>
      </c>
      <c r="U23" s="108">
        <f t="shared" si="7"/>
        <v>7</v>
      </c>
      <c r="V23" s="108" t="s">
        <v>44</v>
      </c>
      <c r="W23" s="108">
        <f>IF(SUM(W24:W35)&gt;0,SUM(W24:W35),"－")</f>
        <v>162</v>
      </c>
      <c r="X23" s="108" t="s">
        <v>44</v>
      </c>
      <c r="Y23" s="108">
        <f>IF(SUM(Y24:Y35)&gt;0,SUM(Y24:Y35),"－")</f>
        <v>14</v>
      </c>
      <c r="Z23" s="108"/>
      <c r="AA23" s="108" t="s">
        <v>44</v>
      </c>
      <c r="AB23" s="108" t="str">
        <f>IF(SUM(AB24:AB35)&gt;0,SUM(AB24:AB35),"－")</f>
        <v>－</v>
      </c>
      <c r="AC23" s="108">
        <f>IF(SUM(AC24:AC35)&gt;0,SUM(AC24:AC35),"－")</f>
        <v>2</v>
      </c>
    </row>
    <row r="24" spans="2:29" s="4" customFormat="1" ht="12" customHeight="1">
      <c r="B24" s="24"/>
      <c r="C24" s="23" t="s">
        <v>68</v>
      </c>
      <c r="D24" s="36">
        <v>7</v>
      </c>
      <c r="E24" s="36">
        <v>33</v>
      </c>
      <c r="F24" s="36">
        <f aca="true" t="shared" si="8" ref="F24:F35">IF(SUM(G24:H24)&gt;0,SUM(G24:H24),"－")</f>
        <v>1038</v>
      </c>
      <c r="G24" s="36">
        <f aca="true" t="shared" si="9" ref="G24:G35">IF(SUM(I24,K24,M24)&gt;0,SUM(I24,K24,M24),"－")</f>
        <v>493</v>
      </c>
      <c r="H24" s="36">
        <f aca="true" t="shared" si="10" ref="H24:H35">IF(SUM(J24,L24,N24)&gt;0,SUM(J24,L24,N24),"－")</f>
        <v>545</v>
      </c>
      <c r="I24" s="36">
        <v>77</v>
      </c>
      <c r="J24" s="36">
        <v>87</v>
      </c>
      <c r="K24" s="36">
        <v>210</v>
      </c>
      <c r="L24" s="36">
        <v>217</v>
      </c>
      <c r="M24" s="36">
        <v>206</v>
      </c>
      <c r="N24" s="36">
        <v>241</v>
      </c>
      <c r="O24" s="36">
        <f aca="true" t="shared" si="11" ref="O24:O35">IF(SUM(P24:Q24)&gt;0,SUM(P24:Q24),"－")</f>
        <v>42</v>
      </c>
      <c r="P24" s="36">
        <f aca="true" t="shared" si="12" ref="P24:P35">IF(SUM(R24,T24,V24,X24,AB24)&gt;0,SUM(R24,T24,V24,X24,AB24),"－")</f>
        <v>4</v>
      </c>
      <c r="Q24" s="36">
        <f aca="true" t="shared" si="13" ref="Q24:Q35">IF(SUM(S24,U24,W24,Y24,AA24,AC24)&gt;0,SUM(S24,U24,W24,Y24,AA24,AC24),"－")</f>
        <v>38</v>
      </c>
      <c r="R24" s="36">
        <v>4</v>
      </c>
      <c r="S24" s="36">
        <v>3</v>
      </c>
      <c r="T24" s="36" t="s">
        <v>44</v>
      </c>
      <c r="U24" s="36">
        <v>1</v>
      </c>
      <c r="V24" s="36" t="s">
        <v>44</v>
      </c>
      <c r="W24" s="36">
        <v>32</v>
      </c>
      <c r="X24" s="36" t="s">
        <v>44</v>
      </c>
      <c r="Y24" s="36">
        <v>2</v>
      </c>
      <c r="Z24" s="36"/>
      <c r="AA24" s="36" t="s">
        <v>44</v>
      </c>
      <c r="AB24" s="36" t="s">
        <v>44</v>
      </c>
      <c r="AC24" s="36" t="s">
        <v>44</v>
      </c>
    </row>
    <row r="25" spans="2:29" s="4" customFormat="1" ht="12" customHeight="1">
      <c r="B25" s="24"/>
      <c r="C25" s="23" t="s">
        <v>69</v>
      </c>
      <c r="D25" s="36">
        <v>6</v>
      </c>
      <c r="E25" s="36">
        <v>32</v>
      </c>
      <c r="F25" s="36">
        <f t="shared" si="8"/>
        <v>1084</v>
      </c>
      <c r="G25" s="36">
        <f t="shared" si="9"/>
        <v>525</v>
      </c>
      <c r="H25" s="36">
        <f t="shared" si="10"/>
        <v>559</v>
      </c>
      <c r="I25" s="36">
        <v>101</v>
      </c>
      <c r="J25" s="36">
        <v>117</v>
      </c>
      <c r="K25" s="36">
        <v>205</v>
      </c>
      <c r="L25" s="36">
        <v>234</v>
      </c>
      <c r="M25" s="36">
        <v>219</v>
      </c>
      <c r="N25" s="36">
        <v>208</v>
      </c>
      <c r="O25" s="36">
        <f t="shared" si="11"/>
        <v>38</v>
      </c>
      <c r="P25" s="36">
        <f t="shared" si="12"/>
        <v>3</v>
      </c>
      <c r="Q25" s="36">
        <f t="shared" si="13"/>
        <v>35</v>
      </c>
      <c r="R25" s="36">
        <v>3</v>
      </c>
      <c r="S25" s="36">
        <v>2</v>
      </c>
      <c r="T25" s="36" t="s">
        <v>44</v>
      </c>
      <c r="U25" s="36">
        <v>2</v>
      </c>
      <c r="V25" s="36" t="s">
        <v>44</v>
      </c>
      <c r="W25" s="36">
        <v>27</v>
      </c>
      <c r="X25" s="36" t="s">
        <v>44</v>
      </c>
      <c r="Y25" s="36">
        <v>3</v>
      </c>
      <c r="Z25" s="36"/>
      <c r="AA25" s="36" t="s">
        <v>44</v>
      </c>
      <c r="AB25" s="36" t="s">
        <v>44</v>
      </c>
      <c r="AC25" s="36">
        <v>1</v>
      </c>
    </row>
    <row r="26" spans="2:29" s="4" customFormat="1" ht="12" customHeight="1">
      <c r="B26" s="24"/>
      <c r="C26" s="23" t="s">
        <v>70</v>
      </c>
      <c r="D26" s="36" t="s">
        <v>44</v>
      </c>
      <c r="E26" s="36" t="s">
        <v>44</v>
      </c>
      <c r="F26" s="36" t="str">
        <f t="shared" si="8"/>
        <v>－</v>
      </c>
      <c r="G26" s="36" t="str">
        <f t="shared" si="9"/>
        <v>－</v>
      </c>
      <c r="H26" s="36" t="str">
        <f t="shared" si="10"/>
        <v>－</v>
      </c>
      <c r="I26" s="36" t="s">
        <v>44</v>
      </c>
      <c r="J26" s="36" t="s">
        <v>44</v>
      </c>
      <c r="K26" s="36" t="s">
        <v>44</v>
      </c>
      <c r="L26" s="36" t="s">
        <v>44</v>
      </c>
      <c r="M26" s="36" t="s">
        <v>44</v>
      </c>
      <c r="N26" s="36" t="s">
        <v>44</v>
      </c>
      <c r="O26" s="36" t="str">
        <f t="shared" si="11"/>
        <v>－</v>
      </c>
      <c r="P26" s="36" t="str">
        <f t="shared" si="12"/>
        <v>－</v>
      </c>
      <c r="Q26" s="36" t="str">
        <f t="shared" si="13"/>
        <v>－</v>
      </c>
      <c r="R26" s="36" t="s">
        <v>44</v>
      </c>
      <c r="S26" s="36" t="s">
        <v>44</v>
      </c>
      <c r="T26" s="36" t="s">
        <v>44</v>
      </c>
      <c r="U26" s="36" t="s">
        <v>44</v>
      </c>
      <c r="V26" s="36" t="s">
        <v>44</v>
      </c>
      <c r="W26" s="36" t="s">
        <v>44</v>
      </c>
      <c r="X26" s="36" t="s">
        <v>44</v>
      </c>
      <c r="Y26" s="36" t="s">
        <v>44</v>
      </c>
      <c r="Z26" s="36"/>
      <c r="AA26" s="36" t="s">
        <v>44</v>
      </c>
      <c r="AB26" s="36" t="s">
        <v>44</v>
      </c>
      <c r="AC26" s="36" t="s">
        <v>44</v>
      </c>
    </row>
    <row r="27" spans="2:29" s="4" customFormat="1" ht="12" customHeight="1">
      <c r="B27" s="24"/>
      <c r="C27" s="23" t="s">
        <v>71</v>
      </c>
      <c r="D27" s="36">
        <v>3</v>
      </c>
      <c r="E27" s="36">
        <v>23</v>
      </c>
      <c r="F27" s="36">
        <f t="shared" si="8"/>
        <v>679</v>
      </c>
      <c r="G27" s="36">
        <f t="shared" si="9"/>
        <v>334</v>
      </c>
      <c r="H27" s="36">
        <f t="shared" si="10"/>
        <v>345</v>
      </c>
      <c r="I27" s="36">
        <v>48</v>
      </c>
      <c r="J27" s="36">
        <v>57</v>
      </c>
      <c r="K27" s="36">
        <v>153</v>
      </c>
      <c r="L27" s="36">
        <v>143</v>
      </c>
      <c r="M27" s="36">
        <v>133</v>
      </c>
      <c r="N27" s="36">
        <v>145</v>
      </c>
      <c r="O27" s="36">
        <f t="shared" si="11"/>
        <v>27</v>
      </c>
      <c r="P27" s="36">
        <f t="shared" si="12"/>
        <v>3</v>
      </c>
      <c r="Q27" s="36">
        <f t="shared" si="13"/>
        <v>24</v>
      </c>
      <c r="R27" s="36">
        <v>3</v>
      </c>
      <c r="S27" s="36" t="s">
        <v>44</v>
      </c>
      <c r="T27" s="36" t="s">
        <v>44</v>
      </c>
      <c r="U27" s="36">
        <v>1</v>
      </c>
      <c r="V27" s="36" t="s">
        <v>44</v>
      </c>
      <c r="W27" s="36">
        <v>22</v>
      </c>
      <c r="X27" s="36" t="s">
        <v>44</v>
      </c>
      <c r="Y27" s="36">
        <v>1</v>
      </c>
      <c r="Z27" s="36"/>
      <c r="AA27" s="36" t="s">
        <v>44</v>
      </c>
      <c r="AB27" s="36" t="s">
        <v>44</v>
      </c>
      <c r="AC27" s="36" t="s">
        <v>44</v>
      </c>
    </row>
    <row r="28" spans="2:29" s="4" customFormat="1" ht="12" customHeight="1">
      <c r="B28" s="24"/>
      <c r="C28" s="23" t="s">
        <v>73</v>
      </c>
      <c r="D28" s="36">
        <v>1</v>
      </c>
      <c r="E28" s="36">
        <v>3</v>
      </c>
      <c r="F28" s="36">
        <f t="shared" si="8"/>
        <v>43</v>
      </c>
      <c r="G28" s="36">
        <f t="shared" si="9"/>
        <v>25</v>
      </c>
      <c r="H28" s="36">
        <f t="shared" si="10"/>
        <v>18</v>
      </c>
      <c r="I28" s="36">
        <v>6</v>
      </c>
      <c r="J28" s="36">
        <v>4</v>
      </c>
      <c r="K28" s="36">
        <v>6</v>
      </c>
      <c r="L28" s="36">
        <v>10</v>
      </c>
      <c r="M28" s="36">
        <v>13</v>
      </c>
      <c r="N28" s="36">
        <v>4</v>
      </c>
      <c r="O28" s="36">
        <f t="shared" si="11"/>
        <v>3</v>
      </c>
      <c r="P28" s="36">
        <f t="shared" si="12"/>
        <v>1</v>
      </c>
      <c r="Q28" s="36">
        <f t="shared" si="13"/>
        <v>2</v>
      </c>
      <c r="R28" s="36">
        <v>1</v>
      </c>
      <c r="S28" s="36" t="s">
        <v>44</v>
      </c>
      <c r="T28" s="36" t="s">
        <v>44</v>
      </c>
      <c r="U28" s="36" t="s">
        <v>44</v>
      </c>
      <c r="V28" s="36" t="s">
        <v>44</v>
      </c>
      <c r="W28" s="36">
        <v>2</v>
      </c>
      <c r="X28" s="36" t="s">
        <v>44</v>
      </c>
      <c r="Y28" s="36" t="s">
        <v>44</v>
      </c>
      <c r="Z28" s="36"/>
      <c r="AA28" s="36" t="s">
        <v>44</v>
      </c>
      <c r="AB28" s="36" t="s">
        <v>44</v>
      </c>
      <c r="AC28" s="36" t="s">
        <v>44</v>
      </c>
    </row>
    <row r="29" spans="2:29" s="4" customFormat="1" ht="12" customHeight="1">
      <c r="B29" s="24"/>
      <c r="C29" s="23" t="s">
        <v>72</v>
      </c>
      <c r="D29" s="36">
        <v>2</v>
      </c>
      <c r="E29" s="36">
        <v>6</v>
      </c>
      <c r="F29" s="36">
        <f t="shared" si="8"/>
        <v>137</v>
      </c>
      <c r="G29" s="36">
        <f t="shared" si="9"/>
        <v>66</v>
      </c>
      <c r="H29" s="36">
        <f t="shared" si="10"/>
        <v>71</v>
      </c>
      <c r="I29" s="36">
        <v>16</v>
      </c>
      <c r="J29" s="36">
        <v>12</v>
      </c>
      <c r="K29" s="36">
        <v>21</v>
      </c>
      <c r="L29" s="36">
        <v>33</v>
      </c>
      <c r="M29" s="36">
        <v>29</v>
      </c>
      <c r="N29" s="36">
        <v>26</v>
      </c>
      <c r="O29" s="36">
        <f t="shared" si="11"/>
        <v>6</v>
      </c>
      <c r="P29" s="36" t="str">
        <f t="shared" si="12"/>
        <v>－</v>
      </c>
      <c r="Q29" s="36">
        <f t="shared" si="13"/>
        <v>6</v>
      </c>
      <c r="R29" s="36" t="s">
        <v>44</v>
      </c>
      <c r="S29" s="36" t="s">
        <v>44</v>
      </c>
      <c r="T29" s="36" t="s">
        <v>44</v>
      </c>
      <c r="U29" s="36" t="s">
        <v>44</v>
      </c>
      <c r="V29" s="36" t="s">
        <v>44</v>
      </c>
      <c r="W29" s="36">
        <v>5</v>
      </c>
      <c r="X29" s="36" t="s">
        <v>44</v>
      </c>
      <c r="Y29" s="36">
        <v>1</v>
      </c>
      <c r="Z29" s="36"/>
      <c r="AA29" s="36" t="s">
        <v>44</v>
      </c>
      <c r="AB29" s="36" t="s">
        <v>44</v>
      </c>
      <c r="AC29" s="36" t="s">
        <v>44</v>
      </c>
    </row>
    <row r="30" spans="2:29" s="4" customFormat="1" ht="12" customHeight="1">
      <c r="B30" s="24"/>
      <c r="C30" s="23" t="s">
        <v>74</v>
      </c>
      <c r="D30" s="36">
        <v>1</v>
      </c>
      <c r="E30" s="36">
        <v>2</v>
      </c>
      <c r="F30" s="36">
        <f t="shared" si="8"/>
        <v>105</v>
      </c>
      <c r="G30" s="36">
        <f t="shared" si="9"/>
        <v>49</v>
      </c>
      <c r="H30" s="36">
        <f t="shared" si="10"/>
        <v>56</v>
      </c>
      <c r="I30" s="36">
        <v>13</v>
      </c>
      <c r="J30" s="36">
        <v>13</v>
      </c>
      <c r="K30" s="36">
        <v>17</v>
      </c>
      <c r="L30" s="36">
        <v>18</v>
      </c>
      <c r="M30" s="36">
        <v>19</v>
      </c>
      <c r="N30" s="36">
        <v>25</v>
      </c>
      <c r="O30" s="36">
        <f t="shared" si="11"/>
        <v>4</v>
      </c>
      <c r="P30" s="36">
        <f t="shared" si="12"/>
        <v>1</v>
      </c>
      <c r="Q30" s="36">
        <f t="shared" si="13"/>
        <v>3</v>
      </c>
      <c r="R30" s="36">
        <v>1</v>
      </c>
      <c r="S30" s="36" t="s">
        <v>44</v>
      </c>
      <c r="T30" s="36" t="s">
        <v>44</v>
      </c>
      <c r="U30" s="36" t="s">
        <v>44</v>
      </c>
      <c r="V30" s="36" t="s">
        <v>44</v>
      </c>
      <c r="W30" s="36">
        <v>3</v>
      </c>
      <c r="X30" s="36" t="s">
        <v>44</v>
      </c>
      <c r="Y30" s="36" t="s">
        <v>44</v>
      </c>
      <c r="Z30" s="36"/>
      <c r="AA30" s="36" t="s">
        <v>44</v>
      </c>
      <c r="AB30" s="36" t="s">
        <v>44</v>
      </c>
      <c r="AC30" s="36" t="s">
        <v>44</v>
      </c>
    </row>
    <row r="31" spans="2:29" s="4" customFormat="1" ht="12" customHeight="1">
      <c r="B31" s="24"/>
      <c r="C31" s="23" t="s">
        <v>75</v>
      </c>
      <c r="D31" s="36">
        <v>1</v>
      </c>
      <c r="E31" s="36">
        <v>5</v>
      </c>
      <c r="F31" s="36">
        <f t="shared" si="8"/>
        <v>157</v>
      </c>
      <c r="G31" s="36">
        <f t="shared" si="9"/>
        <v>73</v>
      </c>
      <c r="H31" s="36">
        <f t="shared" si="10"/>
        <v>84</v>
      </c>
      <c r="I31" s="36">
        <v>13</v>
      </c>
      <c r="J31" s="36">
        <v>15</v>
      </c>
      <c r="K31" s="36">
        <v>30</v>
      </c>
      <c r="L31" s="36">
        <v>33</v>
      </c>
      <c r="M31" s="36">
        <v>30</v>
      </c>
      <c r="N31" s="36">
        <v>36</v>
      </c>
      <c r="O31" s="36">
        <f t="shared" si="11"/>
        <v>8</v>
      </c>
      <c r="P31" s="36">
        <f t="shared" si="12"/>
        <v>1</v>
      </c>
      <c r="Q31" s="36">
        <f t="shared" si="13"/>
        <v>7</v>
      </c>
      <c r="R31" s="36">
        <v>1</v>
      </c>
      <c r="S31" s="36" t="s">
        <v>44</v>
      </c>
      <c r="T31" s="36" t="s">
        <v>44</v>
      </c>
      <c r="U31" s="36" t="s">
        <v>44</v>
      </c>
      <c r="V31" s="36" t="s">
        <v>44</v>
      </c>
      <c r="W31" s="36">
        <v>6</v>
      </c>
      <c r="X31" s="36" t="s">
        <v>44</v>
      </c>
      <c r="Y31" s="36" t="s">
        <v>44</v>
      </c>
      <c r="Z31" s="36"/>
      <c r="AA31" s="36" t="s">
        <v>44</v>
      </c>
      <c r="AB31" s="36" t="s">
        <v>44</v>
      </c>
      <c r="AC31" s="36">
        <v>1</v>
      </c>
    </row>
    <row r="32" spans="2:29" s="4" customFormat="1" ht="12" customHeight="1">
      <c r="B32" s="24"/>
      <c r="C32" s="23" t="s">
        <v>76</v>
      </c>
      <c r="D32" s="36">
        <v>2</v>
      </c>
      <c r="E32" s="36">
        <v>7</v>
      </c>
      <c r="F32" s="36">
        <f t="shared" si="8"/>
        <v>199</v>
      </c>
      <c r="G32" s="36">
        <f t="shared" si="9"/>
        <v>95</v>
      </c>
      <c r="H32" s="36">
        <f t="shared" si="10"/>
        <v>104</v>
      </c>
      <c r="I32" s="36">
        <v>24</v>
      </c>
      <c r="J32" s="36">
        <v>26</v>
      </c>
      <c r="K32" s="36">
        <v>39</v>
      </c>
      <c r="L32" s="36">
        <v>40</v>
      </c>
      <c r="M32" s="36">
        <v>32</v>
      </c>
      <c r="N32" s="36">
        <v>38</v>
      </c>
      <c r="O32" s="36">
        <f t="shared" si="11"/>
        <v>11</v>
      </c>
      <c r="P32" s="36">
        <f t="shared" si="12"/>
        <v>1</v>
      </c>
      <c r="Q32" s="36">
        <f t="shared" si="13"/>
        <v>10</v>
      </c>
      <c r="R32" s="36">
        <v>1</v>
      </c>
      <c r="S32" s="36">
        <v>1</v>
      </c>
      <c r="T32" s="36" t="s">
        <v>44</v>
      </c>
      <c r="U32" s="36" t="s">
        <v>44</v>
      </c>
      <c r="V32" s="36" t="s">
        <v>44</v>
      </c>
      <c r="W32" s="36">
        <v>9</v>
      </c>
      <c r="X32" s="36" t="s">
        <v>44</v>
      </c>
      <c r="Y32" s="36" t="s">
        <v>44</v>
      </c>
      <c r="Z32" s="36"/>
      <c r="AA32" s="36" t="s">
        <v>44</v>
      </c>
      <c r="AB32" s="36" t="s">
        <v>44</v>
      </c>
      <c r="AC32" s="36" t="s">
        <v>44</v>
      </c>
    </row>
    <row r="33" spans="2:29" s="4" customFormat="1" ht="12" customHeight="1">
      <c r="B33" s="24"/>
      <c r="C33" s="23" t="s">
        <v>77</v>
      </c>
      <c r="D33" s="36">
        <v>2</v>
      </c>
      <c r="E33" s="36">
        <v>15</v>
      </c>
      <c r="F33" s="36">
        <f t="shared" si="8"/>
        <v>521</v>
      </c>
      <c r="G33" s="36">
        <f t="shared" si="9"/>
        <v>256</v>
      </c>
      <c r="H33" s="36">
        <f t="shared" si="10"/>
        <v>265</v>
      </c>
      <c r="I33" s="36">
        <v>33</v>
      </c>
      <c r="J33" s="36">
        <v>28</v>
      </c>
      <c r="K33" s="36">
        <v>120</v>
      </c>
      <c r="L33" s="36">
        <v>109</v>
      </c>
      <c r="M33" s="36">
        <v>103</v>
      </c>
      <c r="N33" s="36">
        <v>128</v>
      </c>
      <c r="O33" s="36">
        <f t="shared" si="11"/>
        <v>20</v>
      </c>
      <c r="P33" s="36">
        <f t="shared" si="12"/>
        <v>2</v>
      </c>
      <c r="Q33" s="36">
        <f t="shared" si="13"/>
        <v>18</v>
      </c>
      <c r="R33" s="36">
        <v>2</v>
      </c>
      <c r="S33" s="36" t="s">
        <v>44</v>
      </c>
      <c r="T33" s="36" t="s">
        <v>44</v>
      </c>
      <c r="U33" s="36">
        <v>1</v>
      </c>
      <c r="V33" s="36" t="s">
        <v>44</v>
      </c>
      <c r="W33" s="36">
        <v>15</v>
      </c>
      <c r="X33" s="36" t="s">
        <v>44</v>
      </c>
      <c r="Y33" s="36">
        <v>1</v>
      </c>
      <c r="Z33" s="36"/>
      <c r="AA33" s="36">
        <v>1</v>
      </c>
      <c r="AB33" s="36" t="s">
        <v>44</v>
      </c>
      <c r="AC33" s="36" t="s">
        <v>44</v>
      </c>
    </row>
    <row r="34" spans="2:29" s="4" customFormat="1" ht="12" customHeight="1">
      <c r="B34" s="24"/>
      <c r="C34" s="23" t="s">
        <v>78</v>
      </c>
      <c r="D34" s="36" t="s">
        <v>44</v>
      </c>
      <c r="E34" s="36" t="s">
        <v>44</v>
      </c>
      <c r="F34" s="36" t="str">
        <f t="shared" si="8"/>
        <v>－</v>
      </c>
      <c r="G34" s="36" t="str">
        <f t="shared" si="9"/>
        <v>－</v>
      </c>
      <c r="H34" s="36" t="str">
        <f t="shared" si="10"/>
        <v>－</v>
      </c>
      <c r="I34" s="36" t="s">
        <v>44</v>
      </c>
      <c r="J34" s="36" t="s">
        <v>44</v>
      </c>
      <c r="K34" s="36" t="s">
        <v>44</v>
      </c>
      <c r="L34" s="36" t="s">
        <v>44</v>
      </c>
      <c r="M34" s="36" t="s">
        <v>44</v>
      </c>
      <c r="N34" s="36" t="s">
        <v>44</v>
      </c>
      <c r="O34" s="36" t="str">
        <f t="shared" si="11"/>
        <v>－</v>
      </c>
      <c r="P34" s="36" t="str">
        <f t="shared" si="12"/>
        <v>－</v>
      </c>
      <c r="Q34" s="36" t="str">
        <f t="shared" si="13"/>
        <v>－</v>
      </c>
      <c r="R34" s="36" t="s">
        <v>44</v>
      </c>
      <c r="S34" s="36" t="s">
        <v>44</v>
      </c>
      <c r="T34" s="36" t="s">
        <v>44</v>
      </c>
      <c r="U34" s="36" t="s">
        <v>44</v>
      </c>
      <c r="V34" s="36" t="s">
        <v>44</v>
      </c>
      <c r="W34" s="36" t="s">
        <v>44</v>
      </c>
      <c r="X34" s="36" t="s">
        <v>44</v>
      </c>
      <c r="Y34" s="36" t="s">
        <v>44</v>
      </c>
      <c r="Z34" s="36"/>
      <c r="AA34" s="36" t="s">
        <v>44</v>
      </c>
      <c r="AB34" s="36" t="s">
        <v>44</v>
      </c>
      <c r="AC34" s="36" t="s">
        <v>44</v>
      </c>
    </row>
    <row r="35" spans="2:29" s="4" customFormat="1" ht="12" customHeight="1">
      <c r="B35" s="24"/>
      <c r="C35" s="23" t="s">
        <v>79</v>
      </c>
      <c r="D35" s="36">
        <v>6</v>
      </c>
      <c r="E35" s="36">
        <v>39</v>
      </c>
      <c r="F35" s="36">
        <f t="shared" si="8"/>
        <v>1264</v>
      </c>
      <c r="G35" s="36">
        <f t="shared" si="9"/>
        <v>666</v>
      </c>
      <c r="H35" s="36">
        <f t="shared" si="10"/>
        <v>598</v>
      </c>
      <c r="I35" s="36">
        <v>153</v>
      </c>
      <c r="J35" s="36">
        <v>132</v>
      </c>
      <c r="K35" s="36">
        <v>257</v>
      </c>
      <c r="L35" s="36">
        <v>237</v>
      </c>
      <c r="M35" s="36">
        <v>256</v>
      </c>
      <c r="N35" s="36">
        <v>229</v>
      </c>
      <c r="O35" s="36">
        <f t="shared" si="11"/>
        <v>54</v>
      </c>
      <c r="P35" s="36">
        <f t="shared" si="12"/>
        <v>4</v>
      </c>
      <c r="Q35" s="36">
        <f t="shared" si="13"/>
        <v>50</v>
      </c>
      <c r="R35" s="36">
        <v>4</v>
      </c>
      <c r="S35" s="36">
        <v>1</v>
      </c>
      <c r="T35" s="36" t="s">
        <v>44</v>
      </c>
      <c r="U35" s="36">
        <v>2</v>
      </c>
      <c r="V35" s="36" t="s">
        <v>44</v>
      </c>
      <c r="W35" s="36">
        <v>41</v>
      </c>
      <c r="X35" s="36" t="s">
        <v>44</v>
      </c>
      <c r="Y35" s="36">
        <v>6</v>
      </c>
      <c r="Z35" s="36"/>
      <c r="AA35" s="36" t="s">
        <v>44</v>
      </c>
      <c r="AB35" s="36" t="s">
        <v>44</v>
      </c>
      <c r="AC35" s="36" t="s">
        <v>44</v>
      </c>
    </row>
    <row r="36" spans="4:29" ht="13.5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</sheetData>
  <mergeCells count="20">
    <mergeCell ref="B11:C11"/>
    <mergeCell ref="B23:C23"/>
    <mergeCell ref="R7:S7"/>
    <mergeCell ref="T7:U7"/>
    <mergeCell ref="B10:C10"/>
    <mergeCell ref="B6:C8"/>
    <mergeCell ref="D6:D8"/>
    <mergeCell ref="E6:E8"/>
    <mergeCell ref="B9:C9"/>
    <mergeCell ref="F7:H7"/>
    <mergeCell ref="I7:J7"/>
    <mergeCell ref="K7:L7"/>
    <mergeCell ref="O6:AC6"/>
    <mergeCell ref="V7:W7"/>
    <mergeCell ref="Z7:AA8"/>
    <mergeCell ref="M7:N7"/>
    <mergeCell ref="O7:Q7"/>
    <mergeCell ref="AB7:AC7"/>
    <mergeCell ref="F6:N6"/>
    <mergeCell ref="X7:Y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2004-01-27T04:14:20Z</cp:lastPrinted>
  <dcterms:created xsi:type="dcterms:W3CDTF">2001-08-22T05:24:47Z</dcterms:created>
  <dcterms:modified xsi:type="dcterms:W3CDTF">2004-01-27T04:14:21Z</dcterms:modified>
  <cp:category/>
  <cp:version/>
  <cp:contentType/>
  <cp:contentStatus/>
</cp:coreProperties>
</file>