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56" activeTab="0"/>
  </bookViews>
  <sheets>
    <sheet name="学校総覧（１）" sheetId="1" r:id="rId1"/>
  </sheets>
  <definedNames>
    <definedName name="_xlnm.Print_Titles" localSheetId="0">'学校総覧（１）'!$A:$D,'学校総覧（１）'!$2:$5</definedName>
  </definedNames>
  <calcPr fullCalcOnLoad="1"/>
</workbook>
</file>

<file path=xl/sharedStrings.xml><?xml version="1.0" encoding="utf-8"?>
<sst xmlns="http://schemas.openxmlformats.org/spreadsheetml/2006/main" count="226" uniqueCount="57">
  <si>
    <t>計</t>
  </si>
  <si>
    <t>全日制</t>
  </si>
  <si>
    <t>定時制</t>
  </si>
  <si>
    <t>県立</t>
  </si>
  <si>
    <t>市立</t>
  </si>
  <si>
    <t>高等学校</t>
  </si>
  <si>
    <t>町村立</t>
  </si>
  <si>
    <t>公立</t>
  </si>
  <si>
    <t>中学校</t>
  </si>
  <si>
    <t>小学校</t>
  </si>
  <si>
    <t>幼稚園</t>
  </si>
  <si>
    <t>ろう学校</t>
  </si>
  <si>
    <t>養護学校</t>
  </si>
  <si>
    <t>各種学校</t>
  </si>
  <si>
    <t>第１表　　学　校　総　覧（１）</t>
  </si>
  <si>
    <t>教員　　　（本務者）</t>
  </si>
  <si>
    <t>教　 　員
兼務者</t>
  </si>
  <si>
    <t>教　員
休職者
（再掲）</t>
  </si>
  <si>
    <t>職員数</t>
  </si>
  <si>
    <t>区分</t>
  </si>
  <si>
    <t>学校数</t>
  </si>
  <si>
    <t>学級数</t>
  </si>
  <si>
    <t>総数</t>
  </si>
  <si>
    <t>校長</t>
  </si>
  <si>
    <t>教諭</t>
  </si>
  <si>
    <t>助教諭</t>
  </si>
  <si>
    <t>養護教諭</t>
  </si>
  <si>
    <t>養護助教諭</t>
  </si>
  <si>
    <t>講師</t>
  </si>
  <si>
    <t>負担法による者</t>
  </si>
  <si>
    <t>その他</t>
  </si>
  <si>
    <t>総　数</t>
  </si>
  <si>
    <t>男</t>
  </si>
  <si>
    <t>女</t>
  </si>
  <si>
    <t>昭和４4年度</t>
  </si>
  <si>
    <t>昭和４5年度</t>
  </si>
  <si>
    <t>総　　　　数</t>
  </si>
  <si>
    <t>…</t>
  </si>
  <si>
    <t>…</t>
  </si>
  <si>
    <t>…</t>
  </si>
  <si>
    <t>－</t>
  </si>
  <si>
    <t>…</t>
  </si>
  <si>
    <t>－</t>
  </si>
  <si>
    <t>私立</t>
  </si>
  <si>
    <t>－</t>
  </si>
  <si>
    <t>市　　立</t>
  </si>
  <si>
    <t>－</t>
  </si>
  <si>
    <t>－</t>
  </si>
  <si>
    <t>私　　　　立</t>
  </si>
  <si>
    <t>特殊学校</t>
  </si>
  <si>
    <t>盲　学　校</t>
  </si>
  <si>
    <t>－</t>
  </si>
  <si>
    <t>－</t>
  </si>
  <si>
    <t>－</t>
  </si>
  <si>
    <t>…</t>
  </si>
  <si>
    <t>－</t>
  </si>
  <si>
    <t>注１．学校数欄の（　)内は分校数を示し外書である。　２．学級数欄の（　）内は特殊学級を示し内書である。　３．職員数欄の（　）内は私費職員数を示し外書である。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</si>
</sst>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#,##0_);\(#,##0\)"/>
    <numFmt numFmtId="185" formatCode="\(#,##0\)"/>
    <numFmt numFmtId="186" formatCode="0;[Red]0"/>
    <numFmt numFmtId="187" formatCode="#,##0;[Red]#,##0"/>
  </numFmts>
  <fonts count="6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4"/>
      <name val="ＤＨＰ中丸ゴシック体"/>
      <family val="3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distributed" vertical="center"/>
    </xf>
    <xf numFmtId="184" fontId="2" fillId="2" borderId="0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shrinkToFit="1"/>
    </xf>
    <xf numFmtId="184" fontId="0" fillId="0" borderId="0" xfId="0" applyNumberFormat="1" applyAlignment="1">
      <alignment horizontal="right"/>
    </xf>
    <xf numFmtId="184" fontId="4" fillId="0" borderId="0" xfId="0" applyNumberFormat="1" applyFont="1" applyAlignment="1">
      <alignment horizontal="right" vertical="top"/>
    </xf>
    <xf numFmtId="184" fontId="2" fillId="2" borderId="1" xfId="0" applyNumberFormat="1" applyFont="1" applyFill="1" applyBorder="1" applyAlignment="1">
      <alignment horizontal="right" vertical="center"/>
    </xf>
    <xf numFmtId="184" fontId="2" fillId="2" borderId="5" xfId="0" applyNumberFormat="1" applyFont="1" applyFill="1" applyBorder="1" applyAlignment="1">
      <alignment horizontal="right" vertical="center"/>
    </xf>
    <xf numFmtId="184" fontId="2" fillId="2" borderId="9" xfId="0" applyNumberFormat="1" applyFont="1" applyFill="1" applyBorder="1" applyAlignment="1">
      <alignment horizontal="right" vertical="center"/>
    </xf>
    <xf numFmtId="184" fontId="2" fillId="2" borderId="10" xfId="0" applyNumberFormat="1" applyFont="1" applyFill="1" applyBorder="1" applyAlignment="1">
      <alignment horizontal="right" vertical="center"/>
    </xf>
    <xf numFmtId="184" fontId="2" fillId="2" borderId="11" xfId="0" applyNumberFormat="1" applyFont="1" applyFill="1" applyBorder="1" applyAlignment="1">
      <alignment horizontal="center" vertical="center"/>
    </xf>
    <xf numFmtId="185" fontId="2" fillId="0" borderId="9" xfId="17" applyNumberFormat="1" applyFont="1" applyBorder="1" applyAlignment="1">
      <alignment horizontal="right" vertical="center"/>
    </xf>
    <xf numFmtId="185" fontId="2" fillId="0" borderId="9" xfId="17" applyNumberFormat="1" applyFont="1" applyBorder="1" applyAlignment="1">
      <alignment horizontal="right"/>
    </xf>
    <xf numFmtId="185" fontId="2" fillId="0" borderId="9" xfId="0" applyNumberFormat="1" applyFont="1" applyBorder="1" applyAlignment="1">
      <alignment horizontal="right"/>
    </xf>
    <xf numFmtId="187" fontId="2" fillId="0" borderId="10" xfId="17" applyNumberFormat="1" applyFont="1" applyBorder="1" applyAlignment="1">
      <alignment horizontal="right" vertical="center"/>
    </xf>
    <xf numFmtId="178" fontId="2" fillId="0" borderId="9" xfId="17" applyNumberFormat="1" applyFont="1" applyBorder="1" applyAlignment="1">
      <alignment horizontal="right" vertical="center"/>
    </xf>
    <xf numFmtId="178" fontId="2" fillId="0" borderId="10" xfId="17" applyNumberFormat="1" applyFont="1" applyBorder="1" applyAlignment="1">
      <alignment horizontal="right" vertical="center"/>
    </xf>
    <xf numFmtId="178" fontId="2" fillId="0" borderId="10" xfId="17" applyNumberFormat="1" applyFont="1" applyBorder="1" applyAlignment="1">
      <alignment horizontal="right"/>
    </xf>
    <xf numFmtId="185" fontId="2" fillId="0" borderId="9" xfId="0" applyNumberFormat="1" applyFont="1" applyBorder="1" applyAlignment="1">
      <alignment horizontal="right" vertical="center"/>
    </xf>
    <xf numFmtId="184" fontId="2" fillId="0" borderId="9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86" fontId="2" fillId="0" borderId="10" xfId="0" applyNumberFormat="1" applyFont="1" applyBorder="1" applyAlignment="1">
      <alignment horizontal="right" vertical="center"/>
    </xf>
    <xf numFmtId="178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7" fontId="2" fillId="0" borderId="7" xfId="17" applyNumberFormat="1" applyFont="1" applyBorder="1" applyAlignment="1">
      <alignment horizontal="right" vertical="center"/>
    </xf>
    <xf numFmtId="178" fontId="2" fillId="0" borderId="7" xfId="17" applyNumberFormat="1" applyFont="1" applyBorder="1" applyAlignment="1">
      <alignment horizontal="right" vertical="center"/>
    </xf>
    <xf numFmtId="178" fontId="2" fillId="0" borderId="7" xfId="0" applyNumberFormat="1" applyFont="1" applyBorder="1" applyAlignment="1">
      <alignment horizontal="right"/>
    </xf>
    <xf numFmtId="0" fontId="2" fillId="3" borderId="9" xfId="0" applyFont="1" applyFill="1" applyBorder="1" applyAlignment="1">
      <alignment horizontal="center" vertical="distributed" textRotation="255"/>
    </xf>
    <xf numFmtId="0" fontId="2" fillId="0" borderId="11" xfId="0" applyFont="1" applyBorder="1" applyAlignment="1">
      <alignment vertical="distributed"/>
    </xf>
    <xf numFmtId="0" fontId="2" fillId="3" borderId="12" xfId="0" applyFont="1" applyFill="1" applyBorder="1" applyAlignment="1">
      <alignment horizontal="distributed" vertical="distributed"/>
    </xf>
    <xf numFmtId="0" fontId="2" fillId="0" borderId="8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3" borderId="11" xfId="0" applyFont="1" applyFill="1" applyBorder="1" applyAlignment="1">
      <alignment horizontal="center" vertical="distributed" textRotation="255"/>
    </xf>
    <xf numFmtId="0" fontId="2" fillId="3" borderId="10" xfId="0" applyFont="1" applyFill="1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distributed" vertical="center"/>
    </xf>
    <xf numFmtId="0" fontId="2" fillId="3" borderId="10" xfId="0" applyFont="1" applyFill="1" applyBorder="1" applyAlignment="1">
      <alignment horizontal="distributed" vertical="center"/>
    </xf>
    <xf numFmtId="0" fontId="2" fillId="3" borderId="7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87" fontId="2" fillId="0" borderId="7" xfId="0" applyNumberFormat="1" applyFont="1" applyBorder="1" applyAlignment="1">
      <alignment horizontal="right"/>
    </xf>
    <xf numFmtId="0" fontId="2" fillId="2" borderId="12" xfId="0" applyFont="1" applyFill="1" applyBorder="1" applyAlignment="1">
      <alignment horizontal="distributed"/>
    </xf>
    <xf numFmtId="0" fontId="2" fillId="2" borderId="8" xfId="0" applyFont="1" applyFill="1" applyBorder="1" applyAlignment="1">
      <alignment horizontal="distributed"/>
    </xf>
    <xf numFmtId="0" fontId="2" fillId="2" borderId="12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186" fontId="2" fillId="0" borderId="7" xfId="17" applyNumberFormat="1" applyFont="1" applyBorder="1" applyAlignment="1">
      <alignment horizontal="right" vertical="center"/>
    </xf>
    <xf numFmtId="0" fontId="2" fillId="3" borderId="1" xfId="0" applyFont="1" applyFill="1" applyBorder="1" applyAlignment="1">
      <alignment horizontal="distributed" vertic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7" xfId="0" applyFont="1" applyFill="1" applyBorder="1" applyAlignment="1">
      <alignment horizontal="center" vertical="distributed" textRotation="255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0" fontId="2" fillId="3" borderId="6" xfId="0" applyFont="1" applyFill="1" applyBorder="1" applyAlignment="1">
      <alignment horizontal="distributed" vertical="center"/>
    </xf>
    <xf numFmtId="0" fontId="2" fillId="3" borderId="12" xfId="0" applyFont="1" applyFill="1" applyBorder="1" applyAlignment="1">
      <alignment horizontal="distributed" vertical="center"/>
    </xf>
    <xf numFmtId="0" fontId="2" fillId="0" borderId="8" xfId="0" applyFont="1" applyBorder="1" applyAlignment="1">
      <alignment/>
    </xf>
    <xf numFmtId="0" fontId="2" fillId="0" borderId="12" xfId="0" applyFont="1" applyBorder="1" applyAlignment="1">
      <alignment/>
    </xf>
    <xf numFmtId="0" fontId="2" fillId="3" borderId="2" xfId="0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0" xfId="0" applyFont="1" applyBorder="1" applyAlignment="1">
      <alignment horizontal="center" vertical="distributed" textRotation="255"/>
    </xf>
    <xf numFmtId="0" fontId="2" fillId="3" borderId="9" xfId="0" applyFont="1" applyFill="1" applyBorder="1" applyAlignment="1">
      <alignment horizontal="center" vertical="distributed" textRotation="255" shrinkToFit="1"/>
    </xf>
    <xf numFmtId="0" fontId="2" fillId="3" borderId="11" xfId="0" applyFont="1" applyFill="1" applyBorder="1" applyAlignment="1">
      <alignment horizontal="center" vertical="distributed" textRotation="255" shrinkToFit="1"/>
    </xf>
    <xf numFmtId="0" fontId="2" fillId="3" borderId="10" xfId="0" applyFont="1" applyFill="1" applyBorder="1" applyAlignment="1">
      <alignment horizontal="center" vertical="distributed" textRotation="255" shrinkToFit="1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15" xfId="0" applyFont="1" applyFill="1" applyBorder="1" applyAlignment="1">
      <alignment horizontal="distributed" vertical="center"/>
    </xf>
    <xf numFmtId="0" fontId="2" fillId="3" borderId="14" xfId="0" applyFont="1" applyFill="1" applyBorder="1" applyAlignment="1">
      <alignment horizontal="distributed" vertical="center"/>
    </xf>
    <xf numFmtId="0" fontId="2" fillId="3" borderId="0" xfId="0" applyFont="1" applyFill="1" applyBorder="1" applyAlignment="1">
      <alignment horizontal="distributed" vertical="center"/>
    </xf>
    <xf numFmtId="0" fontId="2" fillId="3" borderId="15" xfId="0" applyFont="1" applyFill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71"/>
  <sheetViews>
    <sheetView tabSelected="1" zoomScaleSheetLayoutView="100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3" width="4.59765625" style="0" customWidth="1"/>
    <col min="4" max="4" width="12.59765625" style="0" customWidth="1"/>
    <col min="5" max="6" width="7.59765625" style="14" customWidth="1"/>
    <col min="7" max="17" width="7.59765625" style="0" customWidth="1"/>
  </cols>
  <sheetData>
    <row r="1" ht="14.25">
      <c r="C1" s="3" t="s">
        <v>14</v>
      </c>
    </row>
    <row r="2" spans="2:17" ht="12" customHeight="1">
      <c r="B2" s="2"/>
      <c r="C2" s="2"/>
      <c r="D2" s="2"/>
      <c r="E2" s="15"/>
      <c r="F2" s="15"/>
      <c r="G2" s="2"/>
      <c r="H2" s="1"/>
      <c r="I2" s="1"/>
      <c r="J2" s="1"/>
      <c r="K2" s="1"/>
      <c r="L2" s="1"/>
      <c r="M2" s="1"/>
      <c r="N2" s="1"/>
      <c r="O2" s="1"/>
      <c r="P2" s="1"/>
      <c r="Q2" s="1"/>
    </row>
    <row r="3" spans="2:29" ht="12" customHeight="1">
      <c r="B3" s="4"/>
      <c r="C3" s="5"/>
      <c r="D3" s="6"/>
      <c r="E3" s="16"/>
      <c r="F3" s="18"/>
      <c r="G3" s="58" t="s">
        <v>15</v>
      </c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  <c r="T3" s="48" t="s">
        <v>16</v>
      </c>
      <c r="U3" s="49"/>
      <c r="V3" s="52" t="s">
        <v>17</v>
      </c>
      <c r="W3" s="58" t="s">
        <v>18</v>
      </c>
      <c r="X3" s="59"/>
      <c r="Y3" s="59"/>
      <c r="Z3" s="59"/>
      <c r="AA3" s="59"/>
      <c r="AB3" s="59"/>
      <c r="AC3" s="60"/>
    </row>
    <row r="4" spans="2:29" ht="12" customHeight="1">
      <c r="B4" s="80" t="s">
        <v>19</v>
      </c>
      <c r="C4" s="81"/>
      <c r="D4" s="82"/>
      <c r="E4" s="12" t="s">
        <v>20</v>
      </c>
      <c r="F4" s="20" t="s">
        <v>21</v>
      </c>
      <c r="G4" s="58" t="s">
        <v>22</v>
      </c>
      <c r="H4" s="59"/>
      <c r="I4" s="60"/>
      <c r="J4" s="58" t="s">
        <v>23</v>
      </c>
      <c r="K4" s="60"/>
      <c r="L4" s="58" t="s">
        <v>24</v>
      </c>
      <c r="M4" s="60"/>
      <c r="N4" s="58" t="s">
        <v>25</v>
      </c>
      <c r="O4" s="60"/>
      <c r="P4" s="13" t="s">
        <v>26</v>
      </c>
      <c r="Q4" s="13" t="s">
        <v>27</v>
      </c>
      <c r="R4" s="58" t="s">
        <v>28</v>
      </c>
      <c r="S4" s="60"/>
      <c r="T4" s="50"/>
      <c r="U4" s="51"/>
      <c r="V4" s="53"/>
      <c r="W4" s="58" t="s">
        <v>22</v>
      </c>
      <c r="X4" s="59"/>
      <c r="Y4" s="60"/>
      <c r="Z4" s="56" t="s">
        <v>29</v>
      </c>
      <c r="AA4" s="57"/>
      <c r="AB4" s="56" t="s">
        <v>30</v>
      </c>
      <c r="AC4" s="57"/>
    </row>
    <row r="5" spans="2:29" ht="12" customHeight="1">
      <c r="B5" s="7"/>
      <c r="C5" s="8"/>
      <c r="D5" s="9"/>
      <c r="E5" s="17"/>
      <c r="F5" s="19"/>
      <c r="G5" s="10" t="s">
        <v>31</v>
      </c>
      <c r="H5" s="10" t="s">
        <v>32</v>
      </c>
      <c r="I5" s="10" t="s">
        <v>33</v>
      </c>
      <c r="J5" s="10" t="s">
        <v>32</v>
      </c>
      <c r="K5" s="10" t="s">
        <v>33</v>
      </c>
      <c r="L5" s="10" t="s">
        <v>32</v>
      </c>
      <c r="M5" s="10" t="s">
        <v>33</v>
      </c>
      <c r="N5" s="10" t="s">
        <v>32</v>
      </c>
      <c r="O5" s="10" t="s">
        <v>33</v>
      </c>
      <c r="P5" s="10" t="s">
        <v>33</v>
      </c>
      <c r="Q5" s="10" t="s">
        <v>33</v>
      </c>
      <c r="R5" s="10" t="s">
        <v>32</v>
      </c>
      <c r="S5" s="10" t="s">
        <v>33</v>
      </c>
      <c r="T5" s="10" t="s">
        <v>32</v>
      </c>
      <c r="U5" s="10" t="s">
        <v>33</v>
      </c>
      <c r="V5" s="54"/>
      <c r="W5" s="11" t="s">
        <v>22</v>
      </c>
      <c r="X5" s="10" t="s">
        <v>32</v>
      </c>
      <c r="Y5" s="10" t="s">
        <v>33</v>
      </c>
      <c r="Z5" s="10" t="s">
        <v>32</v>
      </c>
      <c r="AA5" s="10" t="s">
        <v>33</v>
      </c>
      <c r="AB5" s="10" t="s">
        <v>32</v>
      </c>
      <c r="AC5" s="10" t="s">
        <v>33</v>
      </c>
    </row>
    <row r="6" spans="2:29" ht="12" customHeight="1">
      <c r="B6" s="62" t="s">
        <v>34</v>
      </c>
      <c r="C6" s="73"/>
      <c r="D6" s="67"/>
      <c r="E6" s="28">
        <v>85</v>
      </c>
      <c r="F6" s="28">
        <v>303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8">
        <v>69</v>
      </c>
      <c r="X6" s="29"/>
      <c r="Y6" s="29"/>
      <c r="Z6" s="29"/>
      <c r="AA6" s="29"/>
      <c r="AB6" s="29"/>
      <c r="AC6" s="29"/>
    </row>
    <row r="7" spans="2:29" ht="12" customHeight="1">
      <c r="B7" s="83"/>
      <c r="C7" s="84"/>
      <c r="D7" s="85"/>
      <c r="E7" s="26">
        <v>931</v>
      </c>
      <c r="F7" s="26">
        <v>7704</v>
      </c>
      <c r="G7" s="24">
        <f>IF(SUM(H7:I7)&gt;0,SUM(H7:I7),"－")</f>
        <v>15268</v>
      </c>
      <c r="H7" s="24">
        <v>8969</v>
      </c>
      <c r="I7" s="24">
        <v>6299</v>
      </c>
      <c r="J7" s="24">
        <v>648</v>
      </c>
      <c r="K7" s="24">
        <v>30</v>
      </c>
      <c r="L7" s="24">
        <v>8068</v>
      </c>
      <c r="M7" s="24">
        <v>4958</v>
      </c>
      <c r="N7" s="24">
        <v>8</v>
      </c>
      <c r="O7" s="24">
        <v>335</v>
      </c>
      <c r="P7" s="24">
        <v>297</v>
      </c>
      <c r="Q7" s="24">
        <v>7</v>
      </c>
      <c r="R7" s="24">
        <v>107</v>
      </c>
      <c r="S7" s="24">
        <v>79</v>
      </c>
      <c r="T7" s="24">
        <v>1100</v>
      </c>
      <c r="U7" s="24">
        <v>429</v>
      </c>
      <c r="V7" s="24">
        <v>62</v>
      </c>
      <c r="W7" s="26">
        <f>IF(SUM(X7:Y7)&gt;0,SUM(X7:Y7),"")</f>
        <v>3283</v>
      </c>
      <c r="X7" s="24">
        <f>IF(SUM(Z7,AB7)&gt;0,SUM(Z7,AB7),"－")</f>
        <v>1413</v>
      </c>
      <c r="Y7" s="24">
        <f>IF(SUM(AA7,AC7)&gt;0,SUM(AA7,AC7),"－")</f>
        <v>1870</v>
      </c>
      <c r="Z7" s="24">
        <v>152</v>
      </c>
      <c r="AA7" s="24">
        <v>139</v>
      </c>
      <c r="AB7" s="24">
        <v>1261</v>
      </c>
      <c r="AC7" s="24">
        <v>1731</v>
      </c>
    </row>
    <row r="8" spans="2:29" ht="12" customHeight="1">
      <c r="B8" s="62" t="s">
        <v>35</v>
      </c>
      <c r="C8" s="73"/>
      <c r="D8" s="67"/>
      <c r="E8" s="21">
        <f>IF(SUM(E10,E30,E40,E46,E56,E64)&gt;0,SUM(E10,E30,E40,E46,E56,E64),"")</f>
        <v>78</v>
      </c>
      <c r="F8" s="21">
        <f>IF(SUM(F30,F40)&gt;0,SUM(F30,F40),"")</f>
        <v>326</v>
      </c>
      <c r="G8" s="35">
        <f>IF(SUM(H8:I9)&gt;0,SUM(H8:I9),"－")</f>
        <v>15229</v>
      </c>
      <c r="H8" s="35">
        <f aca="true" t="shared" si="0" ref="H8:V8">IF(SUM(H10,H30,H40,H46,H58:H65)&gt;0,SUM(H10,H30,H40,H46,H58:H65),"－")</f>
        <v>8883</v>
      </c>
      <c r="I8" s="35">
        <f t="shared" si="0"/>
        <v>6346</v>
      </c>
      <c r="J8" s="35">
        <f t="shared" si="0"/>
        <v>648</v>
      </c>
      <c r="K8" s="35">
        <f t="shared" si="0"/>
        <v>32</v>
      </c>
      <c r="L8" s="35">
        <f t="shared" si="0"/>
        <v>7990</v>
      </c>
      <c r="M8" s="35">
        <f t="shared" si="0"/>
        <v>5077</v>
      </c>
      <c r="N8" s="35">
        <f t="shared" si="0"/>
        <v>6</v>
      </c>
      <c r="O8" s="35">
        <f t="shared" si="0"/>
        <v>254</v>
      </c>
      <c r="P8" s="35">
        <f t="shared" si="0"/>
        <v>316</v>
      </c>
      <c r="Q8" s="35">
        <f t="shared" si="0"/>
        <v>10</v>
      </c>
      <c r="R8" s="35">
        <f t="shared" si="0"/>
        <v>101</v>
      </c>
      <c r="S8" s="35">
        <f t="shared" si="0"/>
        <v>84</v>
      </c>
      <c r="T8" s="35">
        <f t="shared" si="0"/>
        <v>1153</v>
      </c>
      <c r="U8" s="35">
        <f t="shared" si="0"/>
        <v>499</v>
      </c>
      <c r="V8" s="35">
        <f t="shared" si="0"/>
        <v>47</v>
      </c>
      <c r="W8" s="23">
        <f>IF(SUM(W30,W40)&gt;0,SUM(W30,W40),"")</f>
        <v>72</v>
      </c>
      <c r="X8" s="35">
        <f>IF(SUM(Z8,AB8)&gt;0,SUM(Z8,AB8),"－")</f>
        <v>1431</v>
      </c>
      <c r="Y8" s="35">
        <f>IF(SUM(AA8,AC8)&gt;0,SUM(AA8,AC8),"－")</f>
        <v>1827</v>
      </c>
      <c r="Z8" s="35">
        <f>IF(SUM(Z10,Z30,Z40,Z46,Z58:Z65)&gt;0,SUM(Z10,Z30,Z40,Z46,Z58:Z65),"－")</f>
        <v>159</v>
      </c>
      <c r="AA8" s="35">
        <f>IF(SUM(AA10,AA30,AA40,AA46,AA58:AA65)&gt;0,SUM(AA10,AA30,AA40,AA46,AA58:AA65),"－")</f>
        <v>152</v>
      </c>
      <c r="AB8" s="35">
        <f>IF(SUM(AB10,AB30,AB40,AB46,AB58:AB65)&gt;0,SUM(AB10,AB30,AB40,AB46,AB58:AB65),"－")</f>
        <v>1272</v>
      </c>
      <c r="AC8" s="35">
        <f>IF(SUM(AC10,AC30,AC40,AC46,AC58:AC65)&gt;0,SUM(AC10,AC30,AC40,AC46,AC58:AC65),"－")</f>
        <v>1675</v>
      </c>
    </row>
    <row r="9" spans="2:29" ht="12" customHeight="1">
      <c r="B9" s="68"/>
      <c r="C9" s="74"/>
      <c r="D9" s="69"/>
      <c r="E9" s="26">
        <f>IF(SUM(E11,E31,E41,E47,E57,E65)&gt;0,SUM(E11,E31,E41,E47,E57,E65),"")</f>
        <v>936</v>
      </c>
      <c r="F9" s="26">
        <f>IF(SUM(F10,F31,F41,F46,F58,F60,F62,F64)&gt;0,SUM(F10,F31,F41,F46,F58,F60,F62,F64),"")</f>
        <v>7670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26">
        <f>IF(SUM(X8:Y9)=SUM(W10,W31,W41,W46,W57,W64),IF(SUM(X8:Y9)&gt;0,SUM(X8:Y9),""),"ｴﾗｰ")</f>
        <v>3258</v>
      </c>
      <c r="X9" s="55"/>
      <c r="Y9" s="55"/>
      <c r="Z9" s="55"/>
      <c r="AA9" s="55"/>
      <c r="AB9" s="55"/>
      <c r="AC9" s="55"/>
    </row>
    <row r="10" spans="2:29" ht="12" customHeight="1">
      <c r="B10" s="38" t="s">
        <v>5</v>
      </c>
      <c r="C10" s="62" t="s">
        <v>36</v>
      </c>
      <c r="D10" s="63"/>
      <c r="E10" s="21">
        <f>IF(SUM(E12,E18)&gt;0,SUM(E12,E18),"")</f>
        <v>4</v>
      </c>
      <c r="F10" s="36" t="s">
        <v>37</v>
      </c>
      <c r="G10" s="35">
        <f>IF(SUM(H10:I11)=SUM(G12,G18,G24),IF(SUM(H10:I11)&gt;0,SUM(H10:I11),"－"),"ｴﾗｰ")</f>
        <v>3637</v>
      </c>
      <c r="H10" s="35">
        <f>IF(SUM(J10,L10,N10,R10)&gt;0,SUM(J10,L10,N10,R10),"－")</f>
        <v>3002</v>
      </c>
      <c r="I10" s="35">
        <f>IF(SUM(K10,M10,O10,P10,Q10,S10)&gt;0,SUM(K10,M10,O10,P10,Q10,S10),"－")</f>
        <v>635</v>
      </c>
      <c r="J10" s="35">
        <f>IF(SUM(J12,J18,J24)&gt;0,SUM(J12,J18,J24),"－")</f>
        <v>73</v>
      </c>
      <c r="K10" s="35">
        <f aca="true" t="shared" si="1" ref="K10:V10">IF(SUM(K12,K18,K24)&gt;0,SUM(K12,K18,K24),"－")</f>
        <v>1</v>
      </c>
      <c r="L10" s="35">
        <f t="shared" si="1"/>
        <v>2870</v>
      </c>
      <c r="M10" s="35">
        <f t="shared" si="1"/>
        <v>499</v>
      </c>
      <c r="N10" s="35">
        <f t="shared" si="1"/>
        <v>4</v>
      </c>
      <c r="O10" s="35">
        <f t="shared" si="1"/>
        <v>39</v>
      </c>
      <c r="P10" s="35">
        <f t="shared" si="1"/>
        <v>69</v>
      </c>
      <c r="Q10" s="35">
        <f t="shared" si="1"/>
        <v>2</v>
      </c>
      <c r="R10" s="35">
        <f t="shared" si="1"/>
        <v>55</v>
      </c>
      <c r="S10" s="35">
        <f t="shared" si="1"/>
        <v>25</v>
      </c>
      <c r="T10" s="35">
        <f t="shared" si="1"/>
        <v>352</v>
      </c>
      <c r="U10" s="35">
        <f t="shared" si="1"/>
        <v>162</v>
      </c>
      <c r="V10" s="35">
        <f t="shared" si="1"/>
        <v>8</v>
      </c>
      <c r="W10" s="36">
        <f>IF(SUM(X10:Y11)=SUM(W12,W18,W24),IF(SUM(X10:Y11)&gt;0,SUM(X10:Y11),""),"ｴﾗｰ")</f>
        <v>929</v>
      </c>
      <c r="X10" s="35">
        <f>IF(SUM(Z10,AB10)&gt;0,SUM(Z10,AB10),"－")</f>
        <v>639</v>
      </c>
      <c r="Y10" s="35">
        <f>IF(SUM(AA10,AC10)&gt;0,SUM(AA10,AC10),"－")</f>
        <v>290</v>
      </c>
      <c r="Z10" s="35" t="str">
        <f>IF(SUM(Z12,Z18,Z24)&gt;0,SUM(Z12,Z18,Z24),"－")</f>
        <v>－</v>
      </c>
      <c r="AA10" s="35" t="str">
        <f>IF(SUM(AA12,AA18,AA24)&gt;0,SUM(AA12,AA18,AA24),"－")</f>
        <v>－</v>
      </c>
      <c r="AB10" s="35">
        <f>IF(SUM(AB12,AB18,AB24)&gt;0,SUM(AB12,AB18,AB24),"－")</f>
        <v>639</v>
      </c>
      <c r="AC10" s="35">
        <f>IF(SUM(AC12,AC18,AC24)&gt;0,SUM(AC12,AC18,AC24),"－")</f>
        <v>290</v>
      </c>
    </row>
    <row r="11" spans="2:29" ht="12" customHeight="1">
      <c r="B11" s="39"/>
      <c r="C11" s="64"/>
      <c r="D11" s="65"/>
      <c r="E11" s="26">
        <f>IF(SUM(E13,E19,E25)&gt;0,SUM(E13,E19,E25),"")</f>
        <v>74</v>
      </c>
      <c r="F11" s="37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5"/>
      <c r="Y11" s="35"/>
      <c r="Z11" s="35"/>
      <c r="AA11" s="35"/>
      <c r="AB11" s="35"/>
      <c r="AC11" s="35"/>
    </row>
    <row r="12" spans="2:29" ht="12" customHeight="1">
      <c r="B12" s="39"/>
      <c r="C12" s="38" t="s">
        <v>3</v>
      </c>
      <c r="D12" s="45" t="s">
        <v>0</v>
      </c>
      <c r="E12" s="21">
        <f>IF(SUM(E14,E16)&gt;0,SUM(E14,E16),"")</f>
        <v>4</v>
      </c>
      <c r="F12" s="36" t="s">
        <v>38</v>
      </c>
      <c r="G12" s="35">
        <f>IF(SUM(H12:I13)=SUM(G14:G17),IF(SUM(H12:I13)&gt;0,SUM(H12:I13),"－"),"ｴﾗｰ")</f>
        <v>2787</v>
      </c>
      <c r="H12" s="35">
        <f>IF(SUM(J12,L12,N12,R12)&gt;0,SUM(J12,L12,N12,R12),"－")</f>
        <v>2404</v>
      </c>
      <c r="I12" s="35">
        <f>IF(SUM(K12,M12,O12,P12,Q12,S12)&gt;0,SUM(K12,M12,O12,P12,Q12,S12),"－")</f>
        <v>383</v>
      </c>
      <c r="J12" s="35">
        <f>IF(SUM(J14:J17)&gt;0,SUM(J14:J17),"－")</f>
        <v>55</v>
      </c>
      <c r="K12" s="35" t="str">
        <f>IF(SUM(K14:K17)&gt;0,SUM(K14:K17),"－")</f>
        <v>－</v>
      </c>
      <c r="L12" s="35">
        <f>IF(SUM(L14:L17)&gt;0,SUM(L14:L17),"－")</f>
        <v>2343</v>
      </c>
      <c r="M12" s="35">
        <f>IF(SUM(M14:M17)&gt;0,SUM(M14:M17),"－")</f>
        <v>327</v>
      </c>
      <c r="N12" s="35" t="str">
        <f aca="true" t="shared" si="2" ref="N12:V12">IF(SUM(N14:N17)&gt;0,SUM(N14:N17),"－")</f>
        <v>－</v>
      </c>
      <c r="O12" s="35" t="str">
        <f t="shared" si="2"/>
        <v>－</v>
      </c>
      <c r="P12" s="35">
        <f t="shared" si="2"/>
        <v>56</v>
      </c>
      <c r="Q12" s="35" t="str">
        <f t="shared" si="2"/>
        <v>－</v>
      </c>
      <c r="R12" s="35">
        <f t="shared" si="2"/>
        <v>6</v>
      </c>
      <c r="S12" s="35" t="str">
        <f t="shared" si="2"/>
        <v>－</v>
      </c>
      <c r="T12" s="35">
        <f t="shared" si="2"/>
        <v>183</v>
      </c>
      <c r="U12" s="35">
        <f t="shared" si="2"/>
        <v>97</v>
      </c>
      <c r="V12" s="35">
        <f t="shared" si="2"/>
        <v>5</v>
      </c>
      <c r="W12" s="36">
        <f>IF(SUM(X12:Y13)=SUM(W14:W17),IF(SUM(X12:Y13)&gt;0,SUM(X12:Y13),""),"ｴﾗｰ")</f>
        <v>698</v>
      </c>
      <c r="X12" s="35">
        <f>IF(SUM(Z12,AB12)&gt;0,SUM(Z12,AB12),"－")</f>
        <v>518</v>
      </c>
      <c r="Y12" s="35">
        <f>IF(SUM(AA12,AC12)&gt;0,SUM(AA12,AC12),"－")</f>
        <v>180</v>
      </c>
      <c r="Z12" s="35" t="str">
        <f>IF(SUM(Z14:Z17)&gt;0,SUM(Z14:Z17),"－")</f>
        <v>－</v>
      </c>
      <c r="AA12" s="35" t="str">
        <f>IF(SUM(AA14:AA17)&gt;0,SUM(AA14:AA17),"－")</f>
        <v>－</v>
      </c>
      <c r="AB12" s="35">
        <f>IF(SUM(AB14:AB17)&gt;0,SUM(AB14:AB17),"－")</f>
        <v>518</v>
      </c>
      <c r="AC12" s="35">
        <f>IF(SUM(AC14:AC17)&gt;0,SUM(AC14:AC17),"－")</f>
        <v>180</v>
      </c>
    </row>
    <row r="13" spans="2:29" ht="12" customHeight="1">
      <c r="B13" s="39"/>
      <c r="C13" s="43"/>
      <c r="D13" s="46"/>
      <c r="E13" s="26">
        <f>IF(SUM(E15,E17)&gt;0,SUM(E15,E17),"")</f>
        <v>55</v>
      </c>
      <c r="F13" s="37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  <c r="X13" s="35"/>
      <c r="Y13" s="35"/>
      <c r="Z13" s="35"/>
      <c r="AA13" s="35"/>
      <c r="AB13" s="35"/>
      <c r="AC13" s="35"/>
    </row>
    <row r="14" spans="2:29" ht="12" customHeight="1">
      <c r="B14" s="39"/>
      <c r="C14" s="43"/>
      <c r="D14" s="47" t="s">
        <v>1</v>
      </c>
      <c r="E14" s="21">
        <v>1</v>
      </c>
      <c r="F14" s="36" t="s">
        <v>39</v>
      </c>
      <c r="G14" s="35">
        <f>IF(SUM(H14:I15)&gt;0,SUM(H14:I15),"－")</f>
        <v>2365</v>
      </c>
      <c r="H14" s="35">
        <f>IF(SUM(J14,L14,N14,R14)&gt;0,SUM(J14,L14,N14,R14),"－")</f>
        <v>2022</v>
      </c>
      <c r="I14" s="35">
        <f>IF(SUM(K14,M14,O14,P14,Q14,S14)&gt;0,SUM(K14,M14,O14,P14,Q14,S14),"－")</f>
        <v>343</v>
      </c>
      <c r="J14" s="35">
        <v>54</v>
      </c>
      <c r="K14" s="35" t="s">
        <v>40</v>
      </c>
      <c r="L14" s="35">
        <v>1962</v>
      </c>
      <c r="M14" s="35">
        <v>289</v>
      </c>
      <c r="N14" s="35" t="s">
        <v>40</v>
      </c>
      <c r="O14" s="35" t="s">
        <v>40</v>
      </c>
      <c r="P14" s="35">
        <v>54</v>
      </c>
      <c r="Q14" s="35" t="s">
        <v>40</v>
      </c>
      <c r="R14" s="35">
        <v>6</v>
      </c>
      <c r="S14" s="35" t="s">
        <v>40</v>
      </c>
      <c r="T14" s="35">
        <v>135</v>
      </c>
      <c r="U14" s="35">
        <v>79</v>
      </c>
      <c r="V14" s="35">
        <v>4</v>
      </c>
      <c r="W14" s="36">
        <f>IF(SUM(X14:Y15)&gt;0,SUM(X14:Y15),"")</f>
        <v>643</v>
      </c>
      <c r="X14" s="35">
        <f>IF(SUM(Z14,AB14)&gt;0,SUM(Z14,AB14),"－")</f>
        <v>483</v>
      </c>
      <c r="Y14" s="35">
        <f>IF(SUM(AA14,AC14)&gt;0,SUM(AA14,AC14),"－")</f>
        <v>160</v>
      </c>
      <c r="Z14" s="35" t="s">
        <v>40</v>
      </c>
      <c r="AA14" s="35" t="s">
        <v>40</v>
      </c>
      <c r="AB14" s="35">
        <v>483</v>
      </c>
      <c r="AC14" s="35">
        <v>160</v>
      </c>
    </row>
    <row r="15" spans="2:29" ht="12" customHeight="1">
      <c r="B15" s="39"/>
      <c r="C15" s="43"/>
      <c r="D15" s="47"/>
      <c r="E15" s="26">
        <v>54</v>
      </c>
      <c r="F15" s="37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6"/>
      <c r="X15" s="35"/>
      <c r="Y15" s="35"/>
      <c r="Z15" s="35"/>
      <c r="AA15" s="35"/>
      <c r="AB15" s="35"/>
      <c r="AC15" s="35"/>
    </row>
    <row r="16" spans="2:29" ht="12" customHeight="1">
      <c r="B16" s="39"/>
      <c r="C16" s="43"/>
      <c r="D16" s="47" t="s">
        <v>2</v>
      </c>
      <c r="E16" s="21">
        <v>3</v>
      </c>
      <c r="F16" s="36" t="s">
        <v>41</v>
      </c>
      <c r="G16" s="35">
        <f>IF(SUM(H16:I17)&gt;0,SUM(H16:I17),"－")</f>
        <v>422</v>
      </c>
      <c r="H16" s="35">
        <f>IF(SUM(J16,L16,N16,R16)&gt;0,SUM(J16,L16,N16,R16),"－")</f>
        <v>382</v>
      </c>
      <c r="I16" s="35">
        <f>IF(SUM(K16,M16,O16,P16,Q16,S16)&gt;0,SUM(K16,M16,O16,P16,Q16,S16),"－")</f>
        <v>40</v>
      </c>
      <c r="J16" s="35">
        <v>1</v>
      </c>
      <c r="K16" s="35" t="s">
        <v>42</v>
      </c>
      <c r="L16" s="35">
        <v>381</v>
      </c>
      <c r="M16" s="35">
        <v>38</v>
      </c>
      <c r="N16" s="35" t="s">
        <v>42</v>
      </c>
      <c r="O16" s="35" t="s">
        <v>42</v>
      </c>
      <c r="P16" s="35">
        <v>2</v>
      </c>
      <c r="Q16" s="35" t="s">
        <v>42</v>
      </c>
      <c r="R16" s="35" t="s">
        <v>42</v>
      </c>
      <c r="S16" s="35" t="s">
        <v>42</v>
      </c>
      <c r="T16" s="35">
        <v>48</v>
      </c>
      <c r="U16" s="35">
        <v>18</v>
      </c>
      <c r="V16" s="35">
        <v>1</v>
      </c>
      <c r="W16" s="36">
        <f>IF(SUM(X16:Y17)&gt;0,SUM(X16:Y17),"")</f>
        <v>55</v>
      </c>
      <c r="X16" s="35">
        <f>IF(SUM(Z16,AB16)&gt;0,SUM(Z16,AB16),"－")</f>
        <v>35</v>
      </c>
      <c r="Y16" s="35">
        <f>IF(SUM(AA16,AC16)&gt;0,SUM(AA16,AC16),"－")</f>
        <v>20</v>
      </c>
      <c r="Z16" s="35" t="s">
        <v>42</v>
      </c>
      <c r="AA16" s="35" t="s">
        <v>42</v>
      </c>
      <c r="AB16" s="35">
        <v>35</v>
      </c>
      <c r="AC16" s="35">
        <v>20</v>
      </c>
    </row>
    <row r="17" spans="2:29" ht="12" customHeight="1">
      <c r="B17" s="39"/>
      <c r="C17" s="44"/>
      <c r="D17" s="47"/>
      <c r="E17" s="26">
        <v>1</v>
      </c>
      <c r="F17" s="37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35"/>
      <c r="Y17" s="35"/>
      <c r="Z17" s="35"/>
      <c r="AA17" s="35"/>
      <c r="AB17" s="35"/>
      <c r="AC17" s="35"/>
    </row>
    <row r="18" spans="2:29" ht="12" customHeight="1">
      <c r="B18" s="39"/>
      <c r="C18" s="38" t="s">
        <v>4</v>
      </c>
      <c r="D18" s="45" t="s">
        <v>0</v>
      </c>
      <c r="E18" s="21">
        <f>IF(SUM(E20,E22)&gt;0,SUM(E20,E22),"")</f>
      </c>
      <c r="F18" s="36" t="s">
        <v>38</v>
      </c>
      <c r="G18" s="35">
        <f>IF(SUM(H18:I19)=SUM(G20:G23),IF(SUM(H18:I19)&gt;0,SUM(H18:I19),"－"),"ｴﾗｰ")</f>
        <v>311</v>
      </c>
      <c r="H18" s="35">
        <f>IF(SUM(J18,L18,N18,R18)&gt;0,SUM(J18,L18,N18,R18),"－")</f>
        <v>248</v>
      </c>
      <c r="I18" s="35">
        <f>IF(SUM(K18,M18,O18,P18,Q18,S18)&gt;0,SUM(K18,M18,O18,P18,Q18,S18),"－")</f>
        <v>63</v>
      </c>
      <c r="J18" s="35">
        <f>IF(SUM(J20:J23)&gt;0,SUM(J20:J23),"－")</f>
        <v>6</v>
      </c>
      <c r="K18" s="35" t="str">
        <f aca="true" t="shared" si="3" ref="K18:V18">IF(SUM(K20:K23)&gt;0,SUM(K20:K23),"－")</f>
        <v>－</v>
      </c>
      <c r="L18" s="35">
        <f t="shared" si="3"/>
        <v>242</v>
      </c>
      <c r="M18" s="35">
        <f t="shared" si="3"/>
        <v>57</v>
      </c>
      <c r="N18" s="35" t="str">
        <f t="shared" si="3"/>
        <v>－</v>
      </c>
      <c r="O18" s="35" t="str">
        <f t="shared" si="3"/>
        <v>－</v>
      </c>
      <c r="P18" s="35">
        <f t="shared" si="3"/>
        <v>6</v>
      </c>
      <c r="Q18" s="35" t="str">
        <f t="shared" si="3"/>
        <v>－</v>
      </c>
      <c r="R18" s="35" t="str">
        <f t="shared" si="3"/>
        <v>－</v>
      </c>
      <c r="S18" s="35" t="str">
        <f t="shared" si="3"/>
        <v>－</v>
      </c>
      <c r="T18" s="35">
        <f t="shared" si="3"/>
        <v>10</v>
      </c>
      <c r="U18" s="35">
        <f t="shared" si="3"/>
        <v>11</v>
      </c>
      <c r="V18" s="35">
        <f t="shared" si="3"/>
        <v>1</v>
      </c>
      <c r="W18" s="36">
        <f>IF(SUM(X18:Y19)=SUM(W20:W23),IF(SUM(X18:Y19)&gt;0,SUM(X18:Y19),""),"ｴﾗｰ")</f>
        <v>77</v>
      </c>
      <c r="X18" s="35">
        <f>IF(SUM(Z18,AB18)&gt;0,SUM(Z18,AB18),"－")</f>
        <v>47</v>
      </c>
      <c r="Y18" s="35">
        <f>IF(SUM(AA18,AC18)&gt;0,SUM(AA18,AC18),"－")</f>
        <v>30</v>
      </c>
      <c r="Z18" s="35" t="str">
        <f>IF(SUM(Z20:Z23)&gt;0,SUM(Z20:Z23),"－")</f>
        <v>－</v>
      </c>
      <c r="AA18" s="35" t="str">
        <f>IF(SUM(AA20:AA23)&gt;0,SUM(AA20:AA23),"－")</f>
        <v>－</v>
      </c>
      <c r="AB18" s="35">
        <f>IF(SUM(AB20:AB23)&gt;0,SUM(AB20:AB23),"－")</f>
        <v>47</v>
      </c>
      <c r="AC18" s="35">
        <f>IF(SUM(AC20:AC23)&gt;0,SUM(AC20:AC23),"－")</f>
        <v>30</v>
      </c>
    </row>
    <row r="19" spans="2:29" ht="12" customHeight="1">
      <c r="B19" s="39"/>
      <c r="C19" s="43"/>
      <c r="D19" s="46"/>
      <c r="E19" s="26">
        <f>IF(SUM(E21,E23)&gt;0,SUM(E21,E23),"")</f>
        <v>6</v>
      </c>
      <c r="F19" s="37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35"/>
      <c r="Y19" s="35"/>
      <c r="Z19" s="35"/>
      <c r="AA19" s="35"/>
      <c r="AB19" s="35"/>
      <c r="AC19" s="35"/>
    </row>
    <row r="20" spans="2:29" ht="12" customHeight="1">
      <c r="B20" s="39"/>
      <c r="C20" s="43"/>
      <c r="D20" s="47" t="s">
        <v>1</v>
      </c>
      <c r="E20" s="21"/>
      <c r="F20" s="36" t="s">
        <v>39</v>
      </c>
      <c r="G20" s="35">
        <f>IF(SUM(H20:I21)&gt;0,SUM(H20:I21),"－")</f>
        <v>283</v>
      </c>
      <c r="H20" s="35">
        <f>IF(SUM(J20,L20,N20,R20)&gt;0,SUM(J20,L20,N20,R20),"－")</f>
        <v>222</v>
      </c>
      <c r="I20" s="35">
        <f>IF(SUM(K20,M20,O20,P20,Q20,S20)&gt;0,SUM(K20,M20,O20,P20,Q20,S20),"－")</f>
        <v>61</v>
      </c>
      <c r="J20" s="35">
        <v>6</v>
      </c>
      <c r="K20" s="35" t="s">
        <v>40</v>
      </c>
      <c r="L20" s="35">
        <v>216</v>
      </c>
      <c r="M20" s="35">
        <v>55</v>
      </c>
      <c r="N20" s="35" t="s">
        <v>40</v>
      </c>
      <c r="O20" s="35" t="s">
        <v>40</v>
      </c>
      <c r="P20" s="35">
        <v>6</v>
      </c>
      <c r="Q20" s="35" t="s">
        <v>40</v>
      </c>
      <c r="R20" s="35" t="s">
        <v>40</v>
      </c>
      <c r="S20" s="35" t="s">
        <v>40</v>
      </c>
      <c r="T20" s="35">
        <v>10</v>
      </c>
      <c r="U20" s="35">
        <v>9</v>
      </c>
      <c r="V20" s="35">
        <v>1</v>
      </c>
      <c r="W20" s="36">
        <f>IF(SUM(X20:Y21)&gt;0,SUM(X20:Y21),"")</f>
        <v>74</v>
      </c>
      <c r="X20" s="35">
        <f>IF(SUM(Z20,AB20)&gt;0,SUM(Z20,AB20),"－")</f>
        <v>46</v>
      </c>
      <c r="Y20" s="35">
        <f>IF(SUM(AA20,AC20)&gt;0,SUM(AA20,AC20),"－")</f>
        <v>28</v>
      </c>
      <c r="Z20" s="35" t="s">
        <v>40</v>
      </c>
      <c r="AA20" s="35" t="s">
        <v>40</v>
      </c>
      <c r="AB20" s="35">
        <v>46</v>
      </c>
      <c r="AC20" s="35">
        <v>28</v>
      </c>
    </row>
    <row r="21" spans="2:29" ht="12" customHeight="1">
      <c r="B21" s="39"/>
      <c r="C21" s="43"/>
      <c r="D21" s="47"/>
      <c r="E21" s="26">
        <v>6</v>
      </c>
      <c r="F21" s="37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6"/>
      <c r="X21" s="35"/>
      <c r="Y21" s="35"/>
      <c r="Z21" s="35"/>
      <c r="AA21" s="35"/>
      <c r="AB21" s="35"/>
      <c r="AC21" s="35"/>
    </row>
    <row r="22" spans="2:29" ht="12" customHeight="1">
      <c r="B22" s="39"/>
      <c r="C22" s="43"/>
      <c r="D22" s="47" t="s">
        <v>2</v>
      </c>
      <c r="E22" s="21"/>
      <c r="F22" s="36" t="s">
        <v>41</v>
      </c>
      <c r="G22" s="35">
        <f>IF(SUM(H22:I23)&gt;0,SUM(H22:I23),"－")</f>
        <v>28</v>
      </c>
      <c r="H22" s="35">
        <f>IF(SUM(J22,L22,N22,R22)&gt;0,SUM(J22,L22,N22,R22),"－")</f>
        <v>26</v>
      </c>
      <c r="I22" s="35">
        <f>IF(SUM(K22,M22,O22,P22,Q22,S22)&gt;0,SUM(K22,M22,O22,P22,Q22,S22),"－")</f>
        <v>2</v>
      </c>
      <c r="J22" s="35" t="s">
        <v>42</v>
      </c>
      <c r="K22" s="35" t="s">
        <v>42</v>
      </c>
      <c r="L22" s="35">
        <v>26</v>
      </c>
      <c r="M22" s="35">
        <v>2</v>
      </c>
      <c r="N22" s="35" t="s">
        <v>42</v>
      </c>
      <c r="O22" s="35" t="s">
        <v>42</v>
      </c>
      <c r="P22" s="35" t="s">
        <v>42</v>
      </c>
      <c r="Q22" s="35" t="s">
        <v>42</v>
      </c>
      <c r="R22" s="35" t="s">
        <v>42</v>
      </c>
      <c r="S22" s="35" t="s">
        <v>42</v>
      </c>
      <c r="T22" s="35" t="s">
        <v>42</v>
      </c>
      <c r="U22" s="35">
        <v>2</v>
      </c>
      <c r="V22" s="35" t="s">
        <v>42</v>
      </c>
      <c r="W22" s="36">
        <f>IF(SUM(X22:Y23)&gt;0,SUM(X22:Y23),"")</f>
        <v>3</v>
      </c>
      <c r="X22" s="35">
        <f>IF(SUM(Z22,AB22)&gt;0,SUM(Z22,AB22),"－")</f>
        <v>1</v>
      </c>
      <c r="Y22" s="35">
        <f>IF(SUM(AA22,AC22)&gt;0,SUM(AA22,AC22),"－")</f>
        <v>2</v>
      </c>
      <c r="Z22" s="35" t="s">
        <v>42</v>
      </c>
      <c r="AA22" s="35" t="s">
        <v>42</v>
      </c>
      <c r="AB22" s="35">
        <v>1</v>
      </c>
      <c r="AC22" s="35">
        <v>2</v>
      </c>
    </row>
    <row r="23" spans="2:29" ht="12" customHeight="1">
      <c r="B23" s="39"/>
      <c r="C23" s="44"/>
      <c r="D23" s="47"/>
      <c r="E23" s="26"/>
      <c r="F23" s="37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6"/>
      <c r="X23" s="35"/>
      <c r="Y23" s="35"/>
      <c r="Z23" s="35"/>
      <c r="AA23" s="35"/>
      <c r="AB23" s="35"/>
      <c r="AC23" s="35"/>
    </row>
    <row r="24" spans="2:29" ht="12" customHeight="1">
      <c r="B24" s="39"/>
      <c r="C24" s="38" t="s">
        <v>43</v>
      </c>
      <c r="D24" s="45" t="s">
        <v>0</v>
      </c>
      <c r="E24" s="28">
        <f>IF(SUM(E26,E28)&gt;0,SUM(E26,E28),"")</f>
      </c>
      <c r="F24" s="36" t="s">
        <v>38</v>
      </c>
      <c r="G24" s="35">
        <f>IF(SUM(H24:I25)=SUM(G26:G29),IF(SUM(H24:I25)&gt;0,SUM(H24:I25),"－"),"ｴﾗｰ")</f>
        <v>539</v>
      </c>
      <c r="H24" s="35">
        <f>IF(SUM(J24,L24,N24,R24)&gt;0,SUM(J24,L24,N24,R24),"－")</f>
        <v>350</v>
      </c>
      <c r="I24" s="35">
        <f>IF(SUM(K24,M24,O24,P24,Q24,S24)&gt;0,SUM(K24,M24,O24,P24,Q24,S24),"－")</f>
        <v>189</v>
      </c>
      <c r="J24" s="35">
        <f aca="true" t="shared" si="4" ref="J24:V24">IF(SUM(J26:J29)&gt;0,SUM(J26:J29),"－")</f>
        <v>12</v>
      </c>
      <c r="K24" s="35">
        <f t="shared" si="4"/>
        <v>1</v>
      </c>
      <c r="L24" s="35">
        <f t="shared" si="4"/>
        <v>285</v>
      </c>
      <c r="M24" s="35">
        <f t="shared" si="4"/>
        <v>115</v>
      </c>
      <c r="N24" s="35">
        <f t="shared" si="4"/>
        <v>4</v>
      </c>
      <c r="O24" s="35">
        <f t="shared" si="4"/>
        <v>39</v>
      </c>
      <c r="P24" s="35">
        <f t="shared" si="4"/>
        <v>7</v>
      </c>
      <c r="Q24" s="35">
        <f t="shared" si="4"/>
        <v>2</v>
      </c>
      <c r="R24" s="35">
        <f t="shared" si="4"/>
        <v>49</v>
      </c>
      <c r="S24" s="35">
        <f t="shared" si="4"/>
        <v>25</v>
      </c>
      <c r="T24" s="35">
        <f t="shared" si="4"/>
        <v>159</v>
      </c>
      <c r="U24" s="35">
        <f t="shared" si="4"/>
        <v>54</v>
      </c>
      <c r="V24" s="35">
        <f t="shared" si="4"/>
        <v>2</v>
      </c>
      <c r="W24" s="36">
        <f>IF(SUM(X24:Y25)=SUM(W26:W29),IF(SUM(X24:Y25)&gt;0,SUM(X24:Y25),""),"ｴﾗｰ")</f>
        <v>154</v>
      </c>
      <c r="X24" s="35">
        <f>IF(SUM(Z24,AB24)&gt;0,SUM(Z24,AB24),"－")</f>
        <v>74</v>
      </c>
      <c r="Y24" s="35">
        <f>IF(SUM(AA24,AC24)&gt;0,SUM(AA24,AC24),"－")</f>
        <v>80</v>
      </c>
      <c r="Z24" s="35" t="str">
        <f>IF(SUM(Z26:Z29)&gt;0,SUM(Z26:Z29),"－")</f>
        <v>－</v>
      </c>
      <c r="AA24" s="35" t="str">
        <f>IF(SUM(AA26:AA29)&gt;0,SUM(AA26:AA29),"－")</f>
        <v>－</v>
      </c>
      <c r="AB24" s="35">
        <f>IF(SUM(AB26:AB29)&gt;0,SUM(AB26:AB29),"－")</f>
        <v>74</v>
      </c>
      <c r="AC24" s="35">
        <f>IF(SUM(AC26:AC29)&gt;0,SUM(AC26:AC29),"－")</f>
        <v>80</v>
      </c>
    </row>
    <row r="25" spans="2:29" ht="12" customHeight="1">
      <c r="B25" s="39"/>
      <c r="C25" s="43"/>
      <c r="D25" s="46"/>
      <c r="E25" s="30">
        <f>IF(SUM(E27,E29)&gt;0,SUM(E27,E29),"")</f>
        <v>13</v>
      </c>
      <c r="F25" s="37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5"/>
      <c r="Y25" s="35"/>
      <c r="Z25" s="35"/>
      <c r="AA25" s="35"/>
      <c r="AB25" s="35"/>
      <c r="AC25" s="35"/>
    </row>
    <row r="26" spans="2:29" ht="12" customHeight="1">
      <c r="B26" s="39"/>
      <c r="C26" s="43"/>
      <c r="D26" s="47" t="s">
        <v>1</v>
      </c>
      <c r="E26" s="28"/>
      <c r="F26" s="36" t="s">
        <v>39</v>
      </c>
      <c r="G26" s="35">
        <f>IF(SUM(H26:I27)&gt;0,SUM(H26:I27),"－")</f>
        <v>535</v>
      </c>
      <c r="H26" s="35">
        <f>IF(SUM(J26,L26,N26,R26)&gt;0,SUM(J26,L26,N26,R26),"－")</f>
        <v>347</v>
      </c>
      <c r="I26" s="35">
        <f>IF(SUM(K26,M26,O26,P26,Q26,S26)&gt;0,SUM(K26,M26,O26,P26,Q26,S26),"－")</f>
        <v>188</v>
      </c>
      <c r="J26" s="35">
        <v>12</v>
      </c>
      <c r="K26" s="35">
        <v>1</v>
      </c>
      <c r="L26" s="35">
        <v>282</v>
      </c>
      <c r="M26" s="35">
        <v>114</v>
      </c>
      <c r="N26" s="35">
        <v>4</v>
      </c>
      <c r="O26" s="35">
        <v>39</v>
      </c>
      <c r="P26" s="35">
        <v>7</v>
      </c>
      <c r="Q26" s="35">
        <v>2</v>
      </c>
      <c r="R26" s="35">
        <v>49</v>
      </c>
      <c r="S26" s="35">
        <v>25</v>
      </c>
      <c r="T26" s="35">
        <v>156</v>
      </c>
      <c r="U26" s="35">
        <v>51</v>
      </c>
      <c r="V26" s="35">
        <v>2</v>
      </c>
      <c r="W26" s="36">
        <f>IF(SUM(X26:Y27)&gt;0,SUM(X26:Y27),"")</f>
        <v>151</v>
      </c>
      <c r="X26" s="35">
        <f>IF(SUM(Z26,AB26)&gt;0,SUM(Z26,AB26),"－")</f>
        <v>73</v>
      </c>
      <c r="Y26" s="35">
        <f>IF(SUM(AA26,AC26)&gt;0,SUM(AA26,AC26),"－")</f>
        <v>78</v>
      </c>
      <c r="Z26" s="35" t="s">
        <v>40</v>
      </c>
      <c r="AA26" s="35" t="s">
        <v>40</v>
      </c>
      <c r="AB26" s="35">
        <v>73</v>
      </c>
      <c r="AC26" s="35">
        <v>78</v>
      </c>
    </row>
    <row r="27" spans="2:29" ht="12" customHeight="1">
      <c r="B27" s="39"/>
      <c r="C27" s="43"/>
      <c r="D27" s="47"/>
      <c r="E27" s="30">
        <v>13</v>
      </c>
      <c r="F27" s="37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6"/>
      <c r="X27" s="35"/>
      <c r="Y27" s="35"/>
      <c r="Z27" s="35"/>
      <c r="AA27" s="35"/>
      <c r="AB27" s="35"/>
      <c r="AC27" s="35"/>
    </row>
    <row r="28" spans="2:29" ht="12" customHeight="1">
      <c r="B28" s="39"/>
      <c r="C28" s="43"/>
      <c r="D28" s="47" t="s">
        <v>2</v>
      </c>
      <c r="E28" s="28"/>
      <c r="F28" s="36" t="s">
        <v>41</v>
      </c>
      <c r="G28" s="35">
        <f>IF(SUM(H28:I29)&gt;0,SUM(H28:I29),"－")</f>
        <v>4</v>
      </c>
      <c r="H28" s="35">
        <f>IF(SUM(J28,L28,N28,R28)&gt;0,SUM(J28,L28,N28,R28),"－")</f>
        <v>3</v>
      </c>
      <c r="I28" s="35">
        <f>IF(SUM(K28,M28,O28,P28,Q28,S28)&gt;0,SUM(K28,M28,O28,P28,Q28,S28),"－")</f>
        <v>1</v>
      </c>
      <c r="J28" s="35" t="s">
        <v>42</v>
      </c>
      <c r="K28" s="35" t="s">
        <v>42</v>
      </c>
      <c r="L28" s="35">
        <v>3</v>
      </c>
      <c r="M28" s="35">
        <v>1</v>
      </c>
      <c r="N28" s="35" t="s">
        <v>42</v>
      </c>
      <c r="O28" s="35" t="s">
        <v>42</v>
      </c>
      <c r="P28" s="35" t="s">
        <v>42</v>
      </c>
      <c r="Q28" s="35" t="s">
        <v>42</v>
      </c>
      <c r="R28" s="35" t="s">
        <v>42</v>
      </c>
      <c r="S28" s="35" t="s">
        <v>42</v>
      </c>
      <c r="T28" s="35">
        <v>3</v>
      </c>
      <c r="U28" s="35">
        <v>3</v>
      </c>
      <c r="V28" s="35" t="s">
        <v>42</v>
      </c>
      <c r="W28" s="36">
        <f>IF(SUM(X28:Y29)&gt;0,SUM(X28:Y29),"")</f>
        <v>3</v>
      </c>
      <c r="X28" s="35">
        <f>IF(SUM(Z28,AB28)&gt;0,SUM(Z28,AB28),"－")</f>
        <v>1</v>
      </c>
      <c r="Y28" s="35">
        <f>IF(SUM(AA28,AC28)&gt;0,SUM(AA28,AC28),"－")</f>
        <v>2</v>
      </c>
      <c r="Z28" s="35" t="s">
        <v>42</v>
      </c>
      <c r="AA28" s="35" t="s">
        <v>42</v>
      </c>
      <c r="AB28" s="35">
        <v>1</v>
      </c>
      <c r="AC28" s="35">
        <v>2</v>
      </c>
    </row>
    <row r="29" spans="2:29" ht="12" customHeight="1">
      <c r="B29" s="39"/>
      <c r="C29" s="44"/>
      <c r="D29" s="47"/>
      <c r="E29" s="31"/>
      <c r="F29" s="37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  <c r="X29" s="35"/>
      <c r="Y29" s="35"/>
      <c r="Z29" s="35"/>
      <c r="AA29" s="35"/>
      <c r="AB29" s="35"/>
      <c r="AC29" s="35"/>
    </row>
    <row r="30" spans="2:29" ht="12" customHeight="1">
      <c r="B30" s="38" t="s">
        <v>8</v>
      </c>
      <c r="C30" s="62" t="s">
        <v>36</v>
      </c>
      <c r="D30" s="63"/>
      <c r="E30" s="21">
        <f>IF(SUM(E32)&gt;0,SUM(E32),"")</f>
        <v>6</v>
      </c>
      <c r="F30" s="21">
        <f>IF(SUM(F32)&gt;0,SUM(F32),"")</f>
        <v>88</v>
      </c>
      <c r="G30" s="35">
        <f>IF(SUM(H30:I31)=SUM(G32,G38),IF(SUM(H30:I31)&gt;0,SUM(H30:I31),"－"),"ｴﾗｰ")</f>
        <v>3855</v>
      </c>
      <c r="H30" s="35">
        <f>IF(SUM(J30,L30,N30,R30)&gt;0,SUM(J30,L30,N30,R30),"－")</f>
        <v>2768</v>
      </c>
      <c r="I30" s="35">
        <f>IF(SUM(K30,M30,O30,P30,Q30,S30)&gt;0,SUM(K30,M30,O30,P30,Q30,S30),"－")</f>
        <v>1087</v>
      </c>
      <c r="J30" s="35">
        <f>IF(SUM(J32,J38)&gt;0,SUM(J32,J38),"－")</f>
        <v>188</v>
      </c>
      <c r="K30" s="35" t="s">
        <v>44</v>
      </c>
      <c r="L30" s="35">
        <f>IF(SUM(L32,L38)&gt;0,SUM(L32,L38),"－")</f>
        <v>2576</v>
      </c>
      <c r="M30" s="35">
        <f>IF(SUM(M32,M38)&gt;0,SUM(M32,M38),"－")</f>
        <v>1008</v>
      </c>
      <c r="N30" s="35" t="s">
        <v>44</v>
      </c>
      <c r="O30" s="35" t="s">
        <v>44</v>
      </c>
      <c r="P30" s="35">
        <f aca="true" t="shared" si="5" ref="P30:V30">IF(SUM(P32,P38)&gt;0,SUM(P32,P38),"－")</f>
        <v>69</v>
      </c>
      <c r="Q30" s="35">
        <f t="shared" si="5"/>
        <v>6</v>
      </c>
      <c r="R30" s="35">
        <f t="shared" si="5"/>
        <v>4</v>
      </c>
      <c r="S30" s="35">
        <f t="shared" si="5"/>
        <v>4</v>
      </c>
      <c r="T30" s="35">
        <f t="shared" si="5"/>
        <v>21</v>
      </c>
      <c r="U30" s="35">
        <f t="shared" si="5"/>
        <v>9</v>
      </c>
      <c r="V30" s="35">
        <f t="shared" si="5"/>
        <v>16</v>
      </c>
      <c r="W30" s="21">
        <f>IF(SUM(W32)&gt;0,SUM(W32),"")</f>
        <v>32</v>
      </c>
      <c r="X30" s="35">
        <f>IF(SUM(Z30,AB30)&gt;0,SUM(Z30,AB30),"－")</f>
        <v>257</v>
      </c>
      <c r="Y30" s="35">
        <f>IF(SUM(AA30,AC30)&gt;0,SUM(AA30,AC30),"－")</f>
        <v>354</v>
      </c>
      <c r="Z30" s="35">
        <f>IF(SUM(Z32,Z38)&gt;0,SUM(Z32,Z38),"－")</f>
        <v>66</v>
      </c>
      <c r="AA30" s="35">
        <f>IF(SUM(AA32,AA38)&gt;0,SUM(AA32,AA38),"－")</f>
        <v>57</v>
      </c>
      <c r="AB30" s="35">
        <f>IF(SUM(AB32,AB38)&gt;0,SUM(AB32,AB38),"－")</f>
        <v>191</v>
      </c>
      <c r="AC30" s="35">
        <f>IF(SUM(AC32,AC38)&gt;0,SUM(AC32,AC38),"－")</f>
        <v>297</v>
      </c>
    </row>
    <row r="31" spans="2:29" ht="12" customHeight="1">
      <c r="B31" s="75"/>
      <c r="C31" s="64"/>
      <c r="D31" s="65"/>
      <c r="E31" s="26">
        <f>IF(SUM(E33,E38)&gt;0,SUM(E33,E38),"")</f>
        <v>194</v>
      </c>
      <c r="F31" s="26">
        <f>IF(SUM(F33,F38)&gt;0,SUM(F33,F38),"")</f>
        <v>2207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26">
        <f>IF(SUM(X30:Y31)=SUM(W33,W38),IF(SUM(X30:Y31)&gt;0,SUM(X30:Y31),""),"ｴﾗｰ")</f>
        <v>611</v>
      </c>
      <c r="X31" s="35"/>
      <c r="Y31" s="35"/>
      <c r="Z31" s="35"/>
      <c r="AA31" s="35"/>
      <c r="AB31" s="35"/>
      <c r="AC31" s="35"/>
    </row>
    <row r="32" spans="2:29" ht="12" customHeight="1">
      <c r="B32" s="75"/>
      <c r="C32" s="38" t="s">
        <v>7</v>
      </c>
      <c r="D32" s="45" t="s">
        <v>0</v>
      </c>
      <c r="E32" s="21">
        <f>IF(SUM(E34,E36)&gt;0,SUM(E34,E36),"")</f>
        <v>6</v>
      </c>
      <c r="F32" s="23">
        <f>IF(SUM(F34,F36)&gt;0,SUM(F34,F36),"")</f>
        <v>88</v>
      </c>
      <c r="G32" s="35">
        <f>IF(SUM(H32:I33)=SUM(G34:G37),IF(SUM(H32:I33)&gt;0,SUM(H32:I33),"－"),"ｴﾗｰ")</f>
        <v>3829</v>
      </c>
      <c r="H32" s="35">
        <f>IF(SUM(J32,L32,N32,R32)&gt;0,SUM(J32,L32,N32,R32),"－")</f>
        <v>2753</v>
      </c>
      <c r="I32" s="35">
        <f>IF(SUM(K32,M32,O32,P32,Q32,S32)&gt;0,SUM(K32,M32,O32,P32,Q32,S32),"－")</f>
        <v>1076</v>
      </c>
      <c r="J32" s="35">
        <f>IF(SUM(J34:J37)&gt;0,SUM(J34:J37),"－")</f>
        <v>188</v>
      </c>
      <c r="K32" s="35" t="str">
        <f aca="true" t="shared" si="6" ref="K32:V32">IF(SUM(K34:K37)&gt;0,SUM(K34:K37),"－")</f>
        <v>－</v>
      </c>
      <c r="L32" s="35">
        <f t="shared" si="6"/>
        <v>2565</v>
      </c>
      <c r="M32" s="35">
        <f t="shared" si="6"/>
        <v>1001</v>
      </c>
      <c r="N32" s="35" t="str">
        <f t="shared" si="6"/>
        <v>－</v>
      </c>
      <c r="O32" s="35" t="str">
        <f t="shared" si="6"/>
        <v>－</v>
      </c>
      <c r="P32" s="35">
        <f t="shared" si="6"/>
        <v>69</v>
      </c>
      <c r="Q32" s="35">
        <f t="shared" si="6"/>
        <v>6</v>
      </c>
      <c r="R32" s="35" t="str">
        <f t="shared" si="6"/>
        <v>－</v>
      </c>
      <c r="S32" s="35" t="str">
        <f t="shared" si="6"/>
        <v>－</v>
      </c>
      <c r="T32" s="35">
        <f t="shared" si="6"/>
        <v>3</v>
      </c>
      <c r="U32" s="35" t="str">
        <f t="shared" si="6"/>
        <v>－</v>
      </c>
      <c r="V32" s="35">
        <f t="shared" si="6"/>
        <v>15</v>
      </c>
      <c r="W32" s="21">
        <f>IF(SUM(W34,W36)&gt;0,SUM(W34,W36),"")</f>
        <v>32</v>
      </c>
      <c r="X32" s="35">
        <f>IF(SUM(Z32,AB32)&gt;0,SUM(Z32,AB32),"－")</f>
        <v>257</v>
      </c>
      <c r="Y32" s="35">
        <f>IF(SUM(AA32,AC32)&gt;0,SUM(AA32,AC32),"－")</f>
        <v>354</v>
      </c>
      <c r="Z32" s="35">
        <f>IF(SUM(Z34:Z37)&gt;0,SUM(Z34:Z37),"－")</f>
        <v>66</v>
      </c>
      <c r="AA32" s="35">
        <f>IF(SUM(AA34:AA37)&gt;0,SUM(AA34:AA37),"－")</f>
        <v>57</v>
      </c>
      <c r="AB32" s="35">
        <f>IF(SUM(AB34:AB37)&gt;0,SUM(AB34:AB37),"－")</f>
        <v>191</v>
      </c>
      <c r="AC32" s="35">
        <f>IF(SUM(AC34:AC37)&gt;0,SUM(AC34:AC37),"－")</f>
        <v>297</v>
      </c>
    </row>
    <row r="33" spans="2:29" ht="12" customHeight="1">
      <c r="B33" s="75"/>
      <c r="C33" s="75"/>
      <c r="D33" s="46"/>
      <c r="E33" s="26">
        <f>IF(SUM(E35,E37)&gt;0,SUM(E35,E37),"")</f>
        <v>191</v>
      </c>
      <c r="F33" s="26">
        <f>IF(SUM(F35,F37)&gt;0,SUM(F35,F37),"")</f>
        <v>2194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26">
        <f>IF(SUM(X32:Y33)=SUM(W35,W37),IF(SUM(X32:Y33)&gt;0,SUM(X32:Y33),""),"ｴﾗｰ")</f>
        <v>611</v>
      </c>
      <c r="X33" s="35"/>
      <c r="Y33" s="35"/>
      <c r="Z33" s="35"/>
      <c r="AA33" s="35"/>
      <c r="AB33" s="35"/>
      <c r="AC33" s="35"/>
    </row>
    <row r="34" spans="2:29" ht="12" customHeight="1">
      <c r="B34" s="75"/>
      <c r="C34" s="75"/>
      <c r="D34" s="47" t="s">
        <v>45</v>
      </c>
      <c r="E34" s="21">
        <v>1</v>
      </c>
      <c r="F34" s="23">
        <v>21</v>
      </c>
      <c r="G34" s="35">
        <f>IF(SUM(H34:I35)&gt;0,SUM(H34:I35),"－")</f>
        <v>1994</v>
      </c>
      <c r="H34" s="35">
        <f>IF(SUM(J34,L34,N34,R34)&gt;0,SUM(J34,L34,N34,R34),"－")</f>
        <v>1402</v>
      </c>
      <c r="I34" s="35">
        <f>IF(SUM(K34,M34,O34,P34,Q34,S34)&gt;0,SUM(K34,M34,O34,P34,Q34,S34),"－")</f>
        <v>592</v>
      </c>
      <c r="J34" s="35">
        <v>91</v>
      </c>
      <c r="K34" s="35" t="s">
        <v>46</v>
      </c>
      <c r="L34" s="35">
        <v>1311</v>
      </c>
      <c r="M34" s="35">
        <v>548</v>
      </c>
      <c r="N34" s="35" t="s">
        <v>46</v>
      </c>
      <c r="O34" s="35" t="s">
        <v>46</v>
      </c>
      <c r="P34" s="35">
        <v>42</v>
      </c>
      <c r="Q34" s="35">
        <v>2</v>
      </c>
      <c r="R34" s="35" t="s">
        <v>46</v>
      </c>
      <c r="S34" s="35" t="s">
        <v>46</v>
      </c>
      <c r="T34" s="35" t="s">
        <v>46</v>
      </c>
      <c r="U34" s="35" t="s">
        <v>46</v>
      </c>
      <c r="V34" s="35">
        <v>11</v>
      </c>
      <c r="W34" s="21">
        <v>25</v>
      </c>
      <c r="X34" s="35">
        <f>IF(SUM(Z34,AB34)&gt;0,SUM(Z34,AB34),"－")</f>
        <v>171</v>
      </c>
      <c r="Y34" s="35">
        <f>IF(SUM(AA34,AC34)&gt;0,SUM(AA34,AC34),"－")</f>
        <v>154</v>
      </c>
      <c r="Z34" s="35">
        <v>34</v>
      </c>
      <c r="AA34" s="35">
        <v>30</v>
      </c>
      <c r="AB34" s="35">
        <v>137</v>
      </c>
      <c r="AC34" s="35">
        <v>124</v>
      </c>
    </row>
    <row r="35" spans="2:29" ht="12" customHeight="1">
      <c r="B35" s="75"/>
      <c r="C35" s="75"/>
      <c r="D35" s="47"/>
      <c r="E35" s="26">
        <v>91</v>
      </c>
      <c r="F35" s="26">
        <v>1151</v>
      </c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26">
        <f>IF(SUM(X34:Y35)&gt;0,SUM(X34:Y35),"")</f>
        <v>325</v>
      </c>
      <c r="X35" s="35"/>
      <c r="Y35" s="35"/>
      <c r="Z35" s="35"/>
      <c r="AA35" s="35"/>
      <c r="AB35" s="35"/>
      <c r="AC35" s="35"/>
    </row>
    <row r="36" spans="2:29" ht="12" customHeight="1">
      <c r="B36" s="75"/>
      <c r="C36" s="75"/>
      <c r="D36" s="47" t="s">
        <v>6</v>
      </c>
      <c r="E36" s="21">
        <v>5</v>
      </c>
      <c r="F36" s="21">
        <v>67</v>
      </c>
      <c r="G36" s="35">
        <f>IF(SUM(H36:I37)&gt;0,SUM(H36:I37),"－")</f>
        <v>1835</v>
      </c>
      <c r="H36" s="35">
        <f>IF(SUM(J36,L36,N36,R36)&gt;0,SUM(J36,L36,N36,R36),"－")</f>
        <v>1351</v>
      </c>
      <c r="I36" s="35">
        <f>IF(SUM(K36,M36,O36,P36,Q36,S36)&gt;0,SUM(K36,M36,O36,P36,Q36,S36),"－")</f>
        <v>484</v>
      </c>
      <c r="J36" s="35">
        <v>97</v>
      </c>
      <c r="K36" s="35" t="s">
        <v>47</v>
      </c>
      <c r="L36" s="35">
        <v>1254</v>
      </c>
      <c r="M36" s="35">
        <v>453</v>
      </c>
      <c r="N36" s="35" t="s">
        <v>47</v>
      </c>
      <c r="O36" s="35" t="s">
        <v>47</v>
      </c>
      <c r="P36" s="35">
        <v>27</v>
      </c>
      <c r="Q36" s="35">
        <v>4</v>
      </c>
      <c r="R36" s="35" t="s">
        <v>47</v>
      </c>
      <c r="S36" s="35" t="s">
        <v>47</v>
      </c>
      <c r="T36" s="35">
        <v>3</v>
      </c>
      <c r="U36" s="35" t="s">
        <v>47</v>
      </c>
      <c r="V36" s="35">
        <v>4</v>
      </c>
      <c r="W36" s="21">
        <v>7</v>
      </c>
      <c r="X36" s="35">
        <f>IF(SUM(Z36,AB36)&gt;0,SUM(Z36,AB36),"－")</f>
        <v>86</v>
      </c>
      <c r="Y36" s="35">
        <f>IF(SUM(AA36,AC36)&gt;0,SUM(AA36,AC36),"－")</f>
        <v>200</v>
      </c>
      <c r="Z36" s="35">
        <v>32</v>
      </c>
      <c r="AA36" s="35">
        <v>27</v>
      </c>
      <c r="AB36" s="35">
        <v>54</v>
      </c>
      <c r="AC36" s="35">
        <v>173</v>
      </c>
    </row>
    <row r="37" spans="2:29" ht="12" customHeight="1">
      <c r="B37" s="75"/>
      <c r="C37" s="76"/>
      <c r="D37" s="47"/>
      <c r="E37" s="26">
        <v>100</v>
      </c>
      <c r="F37" s="26">
        <v>1043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26">
        <f>IF(SUM(X36:Y37)&gt;0,SUM(X36:Y37),"")</f>
        <v>286</v>
      </c>
      <c r="X37" s="35"/>
      <c r="Y37" s="35"/>
      <c r="Z37" s="35"/>
      <c r="AA37" s="35"/>
      <c r="AB37" s="35"/>
      <c r="AC37" s="35"/>
    </row>
    <row r="38" spans="2:29" ht="12" customHeight="1">
      <c r="B38" s="75"/>
      <c r="C38" s="62" t="s">
        <v>48</v>
      </c>
      <c r="D38" s="67"/>
      <c r="E38" s="36">
        <v>3</v>
      </c>
      <c r="F38" s="36">
        <v>13</v>
      </c>
      <c r="G38" s="35">
        <f>IF(SUM(H38:I39)&gt;0,SUM(H38:I39),"－")</f>
        <v>26</v>
      </c>
      <c r="H38" s="35">
        <f>IF(SUM(J38,L38,N38,R38)&gt;0,SUM(J38,L38,N38,R38),"－")</f>
        <v>15</v>
      </c>
      <c r="I38" s="35">
        <f>IF(SUM(K38,M38,O38,P38,Q38,S38)&gt;0,SUM(K38,M38,O38,P38,Q38,S38),"－")</f>
        <v>11</v>
      </c>
      <c r="J38" s="35" t="s">
        <v>46</v>
      </c>
      <c r="K38" s="35" t="s">
        <v>46</v>
      </c>
      <c r="L38" s="35">
        <v>11</v>
      </c>
      <c r="M38" s="35">
        <v>7</v>
      </c>
      <c r="N38" s="35" t="s">
        <v>46</v>
      </c>
      <c r="O38" s="35" t="s">
        <v>46</v>
      </c>
      <c r="P38" s="35" t="s">
        <v>46</v>
      </c>
      <c r="Q38" s="35" t="s">
        <v>46</v>
      </c>
      <c r="R38" s="35">
        <v>4</v>
      </c>
      <c r="S38" s="35">
        <v>4</v>
      </c>
      <c r="T38" s="35">
        <v>18</v>
      </c>
      <c r="U38" s="35">
        <v>9</v>
      </c>
      <c r="V38" s="35">
        <v>1</v>
      </c>
      <c r="W38" s="35" t="str">
        <f>IF(SUM(Y38,AA38)&gt;0,SUM(Y38,AA38),"－")</f>
        <v>－</v>
      </c>
      <c r="X38" s="35" t="str">
        <f>IF(SUM(Z38,AB38)&gt;0,SUM(Z38,AB38),"－")</f>
        <v>－</v>
      </c>
      <c r="Y38" s="35" t="str">
        <f>IF(SUM(AA38,AC38)&gt;0,SUM(AA38,AC38),"－")</f>
        <v>－</v>
      </c>
      <c r="Z38" s="35" t="s">
        <v>46</v>
      </c>
      <c r="AA38" s="35" t="s">
        <v>46</v>
      </c>
      <c r="AB38" s="35" t="s">
        <v>46</v>
      </c>
      <c r="AC38" s="35" t="s">
        <v>46</v>
      </c>
    </row>
    <row r="39" spans="2:29" ht="12" customHeight="1">
      <c r="B39" s="76"/>
      <c r="C39" s="68"/>
      <c r="D39" s="69"/>
      <c r="E39" s="37"/>
      <c r="F39" s="36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</row>
    <row r="40" spans="2:29" ht="12" customHeight="1">
      <c r="B40" s="77" t="s">
        <v>9</v>
      </c>
      <c r="C40" s="62" t="s">
        <v>36</v>
      </c>
      <c r="D40" s="63"/>
      <c r="E40" s="21">
        <f>IF(SUM(E42,E44)&gt;0,SUM(E42,E44),"")</f>
        <v>54</v>
      </c>
      <c r="F40" s="21">
        <f>IF(SUM(F42,F44)&gt;0,SUM(F42,F44),"")</f>
        <v>238</v>
      </c>
      <c r="G40" s="35">
        <f>IF(SUM(H40:I41)=SUM(G42:G45),IF(SUM(H40:I41)&gt;0,SUM(H40:I41),"－"),"ｴﾗｰ")</f>
        <v>5756</v>
      </c>
      <c r="H40" s="35">
        <f>IF(SUM(J40,L40,N40,R40)&gt;0,SUM(J40,L40,N40,R40),"－")</f>
        <v>2738</v>
      </c>
      <c r="I40" s="35">
        <f>IF(SUM(K40,M40,O40,P40,Q40,S40)&gt;0,SUM(K40,M40,O40,P40,Q40,S40),"－")</f>
        <v>3018</v>
      </c>
      <c r="J40" s="35">
        <f>IF(SUM(J42:J45)&gt;0,SUM(J42:J45),"－")</f>
        <v>315</v>
      </c>
      <c r="K40" s="35">
        <f aca="true" t="shared" si="7" ref="K40:V40">IF(SUM(K42:K45)&gt;0,SUM(K42:K45),"－")</f>
        <v>1</v>
      </c>
      <c r="L40" s="35">
        <f t="shared" si="7"/>
        <v>2384</v>
      </c>
      <c r="M40" s="35">
        <f t="shared" si="7"/>
        <v>2809</v>
      </c>
      <c r="N40" s="35" t="str">
        <f t="shared" si="7"/>
        <v>－</v>
      </c>
      <c r="O40" s="35" t="str">
        <f t="shared" si="7"/>
        <v>－</v>
      </c>
      <c r="P40" s="35">
        <f t="shared" si="7"/>
        <v>164</v>
      </c>
      <c r="Q40" s="35">
        <f t="shared" si="7"/>
        <v>1</v>
      </c>
      <c r="R40" s="35">
        <f t="shared" si="7"/>
        <v>39</v>
      </c>
      <c r="S40" s="35">
        <f t="shared" si="7"/>
        <v>43</v>
      </c>
      <c r="T40" s="35">
        <f t="shared" si="7"/>
        <v>4</v>
      </c>
      <c r="U40" s="35" t="str">
        <f t="shared" si="7"/>
        <v>－</v>
      </c>
      <c r="V40" s="35">
        <f t="shared" si="7"/>
        <v>21</v>
      </c>
      <c r="W40" s="21">
        <f>IF(SUM(W42,W44)&gt;0,SUM(W42,W44),"")</f>
        <v>40</v>
      </c>
      <c r="X40" s="35">
        <f>IF(SUM(Z40,AB40)&gt;0,SUM(Z40,AB40),"－")</f>
        <v>405</v>
      </c>
      <c r="Y40" s="35">
        <f>IF(SUM(AA40,AC40)&gt;0,SUM(AA40,AC40),"－")</f>
        <v>947</v>
      </c>
      <c r="Z40" s="35">
        <f>IF(SUM(Z42:Z45)&gt;0,SUM(Z42:Z45),"－")</f>
        <v>81</v>
      </c>
      <c r="AA40" s="35">
        <f>IF(SUM(AA42:AA45)&gt;0,SUM(AA42:AA45),"－")</f>
        <v>86</v>
      </c>
      <c r="AB40" s="35">
        <f>IF(SUM(AB42:AB45)&gt;0,SUM(AB42:AB45),"－")</f>
        <v>324</v>
      </c>
      <c r="AC40" s="35">
        <f>IF(SUM(AC42:AC45)&gt;0,SUM(AC42:AC45),"－")</f>
        <v>861</v>
      </c>
    </row>
    <row r="41" spans="2:29" ht="12" customHeight="1">
      <c r="B41" s="78"/>
      <c r="C41" s="64"/>
      <c r="D41" s="65"/>
      <c r="E41" s="26">
        <f>IF(SUM(E43,E45)&gt;0,SUM(E43,E45),"")</f>
        <v>319</v>
      </c>
      <c r="F41" s="26">
        <f>IF(SUM(F43,F45)&gt;0,SUM(F43,F45),"")</f>
        <v>4575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26">
        <f>IF(SUM(X40:Y41)=SUM(W43,W45),IF(SUM(X40:Y41)&gt;0,SUM(X40:Y41),""),"ｴﾗｰ")</f>
        <v>1352</v>
      </c>
      <c r="X41" s="35"/>
      <c r="Y41" s="35"/>
      <c r="Z41" s="35"/>
      <c r="AA41" s="35"/>
      <c r="AB41" s="35"/>
      <c r="AC41" s="35"/>
    </row>
    <row r="42" spans="2:29" ht="12" customHeight="1">
      <c r="B42" s="78"/>
      <c r="C42" s="77" t="s">
        <v>7</v>
      </c>
      <c r="D42" s="47" t="s">
        <v>45</v>
      </c>
      <c r="E42" s="21">
        <v>8</v>
      </c>
      <c r="F42" s="21">
        <v>130</v>
      </c>
      <c r="G42" s="35">
        <f>IF(SUM(H42:I43)&gt;0,SUM(H42:I43),"－")</f>
        <v>3073</v>
      </c>
      <c r="H42" s="35">
        <f>IF(SUM(J42,L42,N42,R42)&gt;0,SUM(J42,L42,N42,R42),"－")</f>
        <v>1321</v>
      </c>
      <c r="I42" s="35">
        <f>IF(SUM(K42,M42,O42,P42,Q42,S42)&gt;0,SUM(K42,M42,O42,P42,Q42,S42),"－")</f>
        <v>1752</v>
      </c>
      <c r="J42" s="35">
        <v>133</v>
      </c>
      <c r="K42" s="35" t="s">
        <v>46</v>
      </c>
      <c r="L42" s="35">
        <v>1177</v>
      </c>
      <c r="M42" s="35">
        <v>1634</v>
      </c>
      <c r="N42" s="35" t="s">
        <v>46</v>
      </c>
      <c r="O42" s="35" t="s">
        <v>46</v>
      </c>
      <c r="P42" s="35">
        <v>99</v>
      </c>
      <c r="Q42" s="35">
        <v>1</v>
      </c>
      <c r="R42" s="35">
        <v>11</v>
      </c>
      <c r="S42" s="35">
        <v>18</v>
      </c>
      <c r="T42" s="35">
        <v>2</v>
      </c>
      <c r="U42" s="35" t="s">
        <v>46</v>
      </c>
      <c r="V42" s="35">
        <v>10</v>
      </c>
      <c r="W42" s="21">
        <v>34</v>
      </c>
      <c r="X42" s="35">
        <f>IF(SUM(Z42,AB42)&gt;0,SUM(Z42,AB42),"－")</f>
        <v>265</v>
      </c>
      <c r="Y42" s="35">
        <f>IF(SUM(AA42,AC42)&gt;0,SUM(AA42,AC42),"－")</f>
        <v>514</v>
      </c>
      <c r="Z42" s="35">
        <v>51</v>
      </c>
      <c r="AA42" s="35">
        <v>53</v>
      </c>
      <c r="AB42" s="35">
        <v>214</v>
      </c>
      <c r="AC42" s="35">
        <v>461</v>
      </c>
    </row>
    <row r="43" spans="2:29" ht="12" customHeight="1">
      <c r="B43" s="78"/>
      <c r="C43" s="78"/>
      <c r="D43" s="47"/>
      <c r="E43" s="26">
        <v>134</v>
      </c>
      <c r="F43" s="26">
        <v>2501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26">
        <f>IF(SUM(X42:Y43)&gt;0,SUM(X42:Y43),"")</f>
        <v>779</v>
      </c>
      <c r="X43" s="35"/>
      <c r="Y43" s="35"/>
      <c r="Z43" s="35"/>
      <c r="AA43" s="35"/>
      <c r="AB43" s="35"/>
      <c r="AC43" s="35"/>
    </row>
    <row r="44" spans="2:29" ht="12" customHeight="1">
      <c r="B44" s="78"/>
      <c r="C44" s="78"/>
      <c r="D44" s="47" t="s">
        <v>6</v>
      </c>
      <c r="E44" s="21">
        <v>46</v>
      </c>
      <c r="F44" s="21">
        <v>108</v>
      </c>
      <c r="G44" s="35">
        <f>IF(SUM(H44:I45)&gt;0,SUM(H44:I45),"－")</f>
        <v>2683</v>
      </c>
      <c r="H44" s="35">
        <f>IF(SUM(J44,L44,N44,R44)&gt;0,SUM(J44,L44,N44,R44),"－")</f>
        <v>1417</v>
      </c>
      <c r="I44" s="35">
        <f>IF(SUM(K44,M44,O44,P44,Q44,S44)&gt;0,SUM(K44,M44,O44,P44,Q44,S44),"－")</f>
        <v>1266</v>
      </c>
      <c r="J44" s="35">
        <v>182</v>
      </c>
      <c r="K44" s="35">
        <v>1</v>
      </c>
      <c r="L44" s="35">
        <v>1207</v>
      </c>
      <c r="M44" s="35">
        <v>1175</v>
      </c>
      <c r="N44" s="35" t="s">
        <v>47</v>
      </c>
      <c r="O44" s="35" t="s">
        <v>47</v>
      </c>
      <c r="P44" s="35">
        <v>65</v>
      </c>
      <c r="Q44" s="35" t="s">
        <v>47</v>
      </c>
      <c r="R44" s="35">
        <v>28</v>
      </c>
      <c r="S44" s="35">
        <v>25</v>
      </c>
      <c r="T44" s="35">
        <v>2</v>
      </c>
      <c r="U44" s="35" t="s">
        <v>47</v>
      </c>
      <c r="V44" s="35">
        <v>11</v>
      </c>
      <c r="W44" s="21">
        <v>6</v>
      </c>
      <c r="X44" s="35">
        <f>IF(SUM(Z44,AB44)&gt;0,SUM(Z44,AB44),"－")</f>
        <v>140</v>
      </c>
      <c r="Y44" s="35">
        <f>IF(SUM(AA44,AC44)&gt;0,SUM(AA44,AC44),"－")</f>
        <v>433</v>
      </c>
      <c r="Z44" s="35">
        <v>30</v>
      </c>
      <c r="AA44" s="35">
        <v>33</v>
      </c>
      <c r="AB44" s="35">
        <v>110</v>
      </c>
      <c r="AC44" s="35">
        <v>400</v>
      </c>
    </row>
    <row r="45" spans="2:29" ht="12" customHeight="1">
      <c r="B45" s="79"/>
      <c r="C45" s="79"/>
      <c r="D45" s="47"/>
      <c r="E45" s="26">
        <v>185</v>
      </c>
      <c r="F45" s="26">
        <v>2074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26">
        <f>IF(SUM(X44:Y45)&gt;0,SUM(X44:Y45),"")</f>
        <v>573</v>
      </c>
      <c r="X45" s="35"/>
      <c r="Y45" s="35"/>
      <c r="Z45" s="35"/>
      <c r="AA45" s="35"/>
      <c r="AB45" s="35"/>
      <c r="AC45" s="35"/>
    </row>
    <row r="46" spans="2:29" ht="12" customHeight="1">
      <c r="B46" s="38" t="s">
        <v>10</v>
      </c>
      <c r="C46" s="62" t="s">
        <v>36</v>
      </c>
      <c r="D46" s="63"/>
      <c r="E46" s="21">
        <f>IF(SUM(E48)&gt;0,SUM(E48),"")</f>
        <v>8</v>
      </c>
      <c r="F46" s="36">
        <f>IF(SUM(F48,F54)&gt;0,SUM(F48,F54),"")</f>
        <v>726</v>
      </c>
      <c r="G46" s="35">
        <f>IF(SUM(H46:I47)=SUM(G48,G54),IF(SUM(H46:I47)&gt;0,SUM(H46:I47),"－"),"ｴﾗｰ")</f>
        <v>984</v>
      </c>
      <c r="H46" s="35">
        <f>IF(SUM(J46,L46,N46,R46)&gt;0,SUM(J46,L46,N46,R46),"－")</f>
        <v>72</v>
      </c>
      <c r="I46" s="35">
        <f>IF(SUM(K46,M46,O46,P46,Q46,S46)&gt;0,SUM(K46,M46,O46,P46,Q46,S46),"－")</f>
        <v>912</v>
      </c>
      <c r="J46" s="35">
        <f>IF(SUM(J48,J54)&gt;0,SUM(J48,J54),"－")</f>
        <v>61</v>
      </c>
      <c r="K46" s="35">
        <f aca="true" t="shared" si="8" ref="K46:V46">IF(SUM(K48,K54)&gt;0,SUM(K48,K54),"－")</f>
        <v>30</v>
      </c>
      <c r="L46" s="35">
        <f t="shared" si="8"/>
        <v>8</v>
      </c>
      <c r="M46" s="35">
        <f t="shared" si="8"/>
        <v>651</v>
      </c>
      <c r="N46" s="35" t="str">
        <f t="shared" si="8"/>
        <v>－</v>
      </c>
      <c r="O46" s="35">
        <f t="shared" si="8"/>
        <v>214</v>
      </c>
      <c r="P46" s="35">
        <f t="shared" si="8"/>
        <v>4</v>
      </c>
      <c r="Q46" s="35">
        <f t="shared" si="8"/>
        <v>1</v>
      </c>
      <c r="R46" s="35">
        <f t="shared" si="8"/>
        <v>3</v>
      </c>
      <c r="S46" s="35">
        <f t="shared" si="8"/>
        <v>12</v>
      </c>
      <c r="T46" s="35">
        <f t="shared" si="8"/>
        <v>90</v>
      </c>
      <c r="U46" s="35">
        <f t="shared" si="8"/>
        <v>13</v>
      </c>
      <c r="V46" s="35">
        <f t="shared" si="8"/>
        <v>1</v>
      </c>
      <c r="W46" s="36">
        <f>IF(SUM(X46:Y47)=SUM(W48,W54),IF(SUM(X46:Y47)&gt;0,SUM(X46:Y47),""),"ｴﾗｰ")</f>
        <v>132</v>
      </c>
      <c r="X46" s="35">
        <f>IF(SUM(Z46,AB46)&gt;0,SUM(Z46,AB46),"－")</f>
        <v>48</v>
      </c>
      <c r="Y46" s="35">
        <f>IF(SUM(AA46,AC46)&gt;0,SUM(AA46,AC46),"－")</f>
        <v>84</v>
      </c>
      <c r="Z46" s="35" t="str">
        <f>IF(SUM(Z48,Z54)&gt;0,SUM(Z48,Z54),"－")</f>
        <v>－</v>
      </c>
      <c r="AA46" s="35" t="str">
        <f>IF(SUM(AA48,AA54)&gt;0,SUM(AA48,AA54),"－")</f>
        <v>－</v>
      </c>
      <c r="AB46" s="35">
        <f>IF(SUM(AB48,AB54)&gt;0,SUM(AB48,AB54),"－")</f>
        <v>48</v>
      </c>
      <c r="AC46" s="35">
        <f>IF(SUM(AC48,AC54)&gt;0,SUM(AC48,AC54),"－")</f>
        <v>84</v>
      </c>
    </row>
    <row r="47" spans="2:29" ht="12" customHeight="1">
      <c r="B47" s="43"/>
      <c r="C47" s="64"/>
      <c r="D47" s="65"/>
      <c r="E47" s="26">
        <f>IF(SUM(E49,E54)&gt;0,SUM(E49,E54),"")</f>
        <v>174</v>
      </c>
      <c r="F47" s="36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6"/>
      <c r="X47" s="35"/>
      <c r="Y47" s="35"/>
      <c r="Z47" s="35"/>
      <c r="AA47" s="35"/>
      <c r="AB47" s="35"/>
      <c r="AC47" s="35"/>
    </row>
    <row r="48" spans="2:29" ht="12" customHeight="1">
      <c r="B48" s="43"/>
      <c r="C48" s="38" t="s">
        <v>7</v>
      </c>
      <c r="D48" s="45" t="s">
        <v>0</v>
      </c>
      <c r="E48" s="21">
        <f>IF(SUM(E50,E52)&gt;0,SUM(E50,E52),"")</f>
        <v>8</v>
      </c>
      <c r="F48" s="36">
        <f>IF(SUM(F50:F53)&gt;0,SUM(F50:F53),"")</f>
        <v>269</v>
      </c>
      <c r="G48" s="35">
        <f>IF(SUM(H48:I49)=SUM(G50:G53),IF(SUM(H48:I49)&gt;0,SUM(H48:I49),"－"),"ｴﾗｰ")</f>
        <v>343</v>
      </c>
      <c r="H48" s="35">
        <f>IF(SUM(J48,L48,N48,R48)&gt;0,SUM(J48,L48,N48,R48),"－")</f>
        <v>15</v>
      </c>
      <c r="I48" s="35">
        <f>IF(SUM(K48,M48,O48,P48,Q48,S48)&gt;0,SUM(K48,M48,O48,P48,Q48,S48),"－")</f>
        <v>328</v>
      </c>
      <c r="J48" s="35">
        <f>IF(SUM(J50:J53)&gt;0,SUM(J50:J53),"－")</f>
        <v>9</v>
      </c>
      <c r="K48" s="35">
        <f aca="true" t="shared" si="9" ref="K48:V48">IF(SUM(K50:K53)&gt;0,SUM(K50:K53),"－")</f>
        <v>7</v>
      </c>
      <c r="L48" s="35">
        <f t="shared" si="9"/>
        <v>6</v>
      </c>
      <c r="M48" s="35">
        <f t="shared" si="9"/>
        <v>243</v>
      </c>
      <c r="N48" s="35" t="str">
        <f t="shared" si="9"/>
        <v>－</v>
      </c>
      <c r="O48" s="35">
        <f t="shared" si="9"/>
        <v>73</v>
      </c>
      <c r="P48" s="35">
        <f t="shared" si="9"/>
        <v>1</v>
      </c>
      <c r="Q48" s="35" t="str">
        <f t="shared" si="9"/>
        <v>－</v>
      </c>
      <c r="R48" s="35" t="str">
        <f t="shared" si="9"/>
        <v>－</v>
      </c>
      <c r="S48" s="35">
        <f t="shared" si="9"/>
        <v>4</v>
      </c>
      <c r="T48" s="35">
        <f t="shared" si="9"/>
        <v>68</v>
      </c>
      <c r="U48" s="35" t="str">
        <f t="shared" si="9"/>
        <v>－</v>
      </c>
      <c r="V48" s="35" t="str">
        <f t="shared" si="9"/>
        <v>－</v>
      </c>
      <c r="W48" s="36">
        <f>IF(SUM(X48:Y49)=SUM(W50:W53),IF(SUM(X48:Y49)&gt;0,SUM(X48:Y49),""),"ｴﾗｰ")</f>
        <v>47</v>
      </c>
      <c r="X48" s="35">
        <f>IF(SUM(Z48,AB48)&gt;0,SUM(Z48,AB48),"－")</f>
        <v>12</v>
      </c>
      <c r="Y48" s="35">
        <f>IF(SUM(AA48,AC48)&gt;0,SUM(AA48,AC48),"－")</f>
        <v>35</v>
      </c>
      <c r="Z48" s="35" t="str">
        <f>IF(SUM(Z50:Z53)&gt;0,SUM(Z50:Z53),"－")</f>
        <v>－</v>
      </c>
      <c r="AA48" s="35" t="str">
        <f>IF(SUM(AA50:AA53)&gt;0,SUM(AA50:AA53),"－")</f>
        <v>－</v>
      </c>
      <c r="AB48" s="35">
        <f>IF(SUM(AB50:AB53)&gt;0,SUM(AB50:AB53),"－")</f>
        <v>12</v>
      </c>
      <c r="AC48" s="35">
        <f>IF(SUM(AC50:AC53)&gt;0,SUM(AC50:AC53),"－")</f>
        <v>35</v>
      </c>
    </row>
    <row r="49" spans="2:29" ht="12" customHeight="1">
      <c r="B49" s="43"/>
      <c r="C49" s="43"/>
      <c r="D49" s="46"/>
      <c r="E49" s="26">
        <f>IF(SUM(E51,E53)&gt;0,SUM(E51,E53),"")</f>
        <v>78</v>
      </c>
      <c r="F49" s="36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6"/>
      <c r="X49" s="35"/>
      <c r="Y49" s="35"/>
      <c r="Z49" s="35"/>
      <c r="AA49" s="35"/>
      <c r="AB49" s="35"/>
      <c r="AC49" s="35"/>
    </row>
    <row r="50" spans="2:29" ht="12" customHeight="1">
      <c r="B50" s="43"/>
      <c r="C50" s="43"/>
      <c r="D50" s="47" t="s">
        <v>45</v>
      </c>
      <c r="E50" s="21"/>
      <c r="F50" s="36">
        <v>149</v>
      </c>
      <c r="G50" s="35">
        <f>IF(SUM(H50:I51)&gt;0,SUM(H50:I51),"－")</f>
        <v>185</v>
      </c>
      <c r="H50" s="35">
        <f>IF(SUM(J50,L50,N50,R50)&gt;0,SUM(J50,L50,N50,R50),"－")</f>
        <v>12</v>
      </c>
      <c r="I50" s="35">
        <f>IF(SUM(K50,M50,O50,P50,Q50,S50)&gt;0,SUM(K50,M50,O50,P50,Q50,S50),"－")</f>
        <v>173</v>
      </c>
      <c r="J50" s="35">
        <v>6</v>
      </c>
      <c r="K50" s="35">
        <v>4</v>
      </c>
      <c r="L50" s="35">
        <v>6</v>
      </c>
      <c r="M50" s="35">
        <v>161</v>
      </c>
      <c r="N50" s="35" t="s">
        <v>46</v>
      </c>
      <c r="O50" s="35">
        <v>7</v>
      </c>
      <c r="P50" s="35" t="s">
        <v>46</v>
      </c>
      <c r="Q50" s="35" t="s">
        <v>46</v>
      </c>
      <c r="R50" s="35" t="s">
        <v>46</v>
      </c>
      <c r="S50" s="35">
        <v>1</v>
      </c>
      <c r="T50" s="35">
        <v>24</v>
      </c>
      <c r="U50" s="35" t="s">
        <v>46</v>
      </c>
      <c r="V50" s="35" t="s">
        <v>46</v>
      </c>
      <c r="W50" s="36">
        <f>IF(SUM(X50:Y51)&gt;0,SUM(X50:Y51),"")</f>
        <v>36</v>
      </c>
      <c r="X50" s="35">
        <f>IF(SUM(Z50,AB50)&gt;0,SUM(Z50,AB50),"－")</f>
        <v>9</v>
      </c>
      <c r="Y50" s="35">
        <f>IF(SUM(AA50,AC50)&gt;0,SUM(AA50,AC50),"－")</f>
        <v>27</v>
      </c>
      <c r="Z50" s="35" t="s">
        <v>46</v>
      </c>
      <c r="AA50" s="35" t="s">
        <v>46</v>
      </c>
      <c r="AB50" s="35">
        <v>9</v>
      </c>
      <c r="AC50" s="35">
        <v>27</v>
      </c>
    </row>
    <row r="51" spans="2:29" ht="12" customHeight="1">
      <c r="B51" s="43"/>
      <c r="C51" s="43"/>
      <c r="D51" s="47"/>
      <c r="E51" s="26">
        <v>34</v>
      </c>
      <c r="F51" s="36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6"/>
      <c r="X51" s="35"/>
      <c r="Y51" s="35"/>
      <c r="Z51" s="35"/>
      <c r="AA51" s="35"/>
      <c r="AB51" s="35"/>
      <c r="AC51" s="35"/>
    </row>
    <row r="52" spans="2:29" ht="12" customHeight="1">
      <c r="B52" s="43"/>
      <c r="C52" s="43"/>
      <c r="D52" s="47" t="s">
        <v>6</v>
      </c>
      <c r="E52" s="21">
        <v>8</v>
      </c>
      <c r="F52" s="36">
        <v>120</v>
      </c>
      <c r="G52" s="35">
        <f>IF(SUM(H52:I53)&gt;0,SUM(H52:I53),"－")</f>
        <v>158</v>
      </c>
      <c r="H52" s="35">
        <f>IF(SUM(J52,L52,N52,R52)&gt;0,SUM(J52,L52,N52,R52),"－")</f>
        <v>3</v>
      </c>
      <c r="I52" s="35">
        <f>IF(SUM(K52,M52,O52,P52,Q52,S52)&gt;0,SUM(K52,M52,O52,P52,Q52,S52),"－")</f>
        <v>155</v>
      </c>
      <c r="J52" s="35">
        <v>3</v>
      </c>
      <c r="K52" s="35">
        <v>3</v>
      </c>
      <c r="L52" s="35" t="s">
        <v>47</v>
      </c>
      <c r="M52" s="35">
        <v>82</v>
      </c>
      <c r="N52" s="35" t="s">
        <v>47</v>
      </c>
      <c r="O52" s="35">
        <v>66</v>
      </c>
      <c r="P52" s="35">
        <v>1</v>
      </c>
      <c r="Q52" s="35" t="s">
        <v>47</v>
      </c>
      <c r="R52" s="35" t="s">
        <v>47</v>
      </c>
      <c r="S52" s="35">
        <v>3</v>
      </c>
      <c r="T52" s="35">
        <v>44</v>
      </c>
      <c r="U52" s="35" t="s">
        <v>47</v>
      </c>
      <c r="V52" s="35" t="s">
        <v>47</v>
      </c>
      <c r="W52" s="36">
        <f>IF(SUM(X52:Y53)&gt;0,SUM(X52:Y53),"")</f>
        <v>11</v>
      </c>
      <c r="X52" s="35">
        <f>IF(SUM(Z52,AB52)&gt;0,SUM(Z52,AB52),"－")</f>
        <v>3</v>
      </c>
      <c r="Y52" s="35">
        <f>IF(SUM(AA52,AC52)&gt;0,SUM(AA52,AC52),"－")</f>
        <v>8</v>
      </c>
      <c r="Z52" s="35" t="s">
        <v>47</v>
      </c>
      <c r="AA52" s="35" t="s">
        <v>47</v>
      </c>
      <c r="AB52" s="35">
        <v>3</v>
      </c>
      <c r="AC52" s="35">
        <v>8</v>
      </c>
    </row>
    <row r="53" spans="2:29" ht="12" customHeight="1">
      <c r="B53" s="43"/>
      <c r="C53" s="44"/>
      <c r="D53" s="47"/>
      <c r="E53" s="26">
        <v>44</v>
      </c>
      <c r="F53" s="36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6"/>
      <c r="X53" s="35"/>
      <c r="Y53" s="35"/>
      <c r="Z53" s="35"/>
      <c r="AA53" s="35"/>
      <c r="AB53" s="35"/>
      <c r="AC53" s="35"/>
    </row>
    <row r="54" spans="2:29" ht="12" customHeight="1">
      <c r="B54" s="43"/>
      <c r="C54" s="62" t="s">
        <v>48</v>
      </c>
      <c r="D54" s="67"/>
      <c r="E54" s="36">
        <v>96</v>
      </c>
      <c r="F54" s="36">
        <v>457</v>
      </c>
      <c r="G54" s="35">
        <f>IF(SUM(H54:I55)&gt;0,SUM(H54:I55),"－")</f>
        <v>641</v>
      </c>
      <c r="H54" s="35">
        <f>IF(SUM(J54,L54,N54,R54)&gt;0,SUM(J54,L54,N54,R54),"－")</f>
        <v>57</v>
      </c>
      <c r="I54" s="35">
        <f>IF(SUM(K54,M54,O54,P54,Q54,S54)&gt;0,SUM(K54,M54,O54,P54,Q54,S54),"－")</f>
        <v>584</v>
      </c>
      <c r="J54" s="35">
        <v>52</v>
      </c>
      <c r="K54" s="35">
        <v>23</v>
      </c>
      <c r="L54" s="35">
        <v>2</v>
      </c>
      <c r="M54" s="35">
        <v>408</v>
      </c>
      <c r="N54" s="35" t="s">
        <v>46</v>
      </c>
      <c r="O54" s="35">
        <v>141</v>
      </c>
      <c r="P54" s="35">
        <v>3</v>
      </c>
      <c r="Q54" s="35">
        <v>1</v>
      </c>
      <c r="R54" s="35">
        <v>3</v>
      </c>
      <c r="S54" s="35">
        <v>8</v>
      </c>
      <c r="T54" s="35">
        <v>22</v>
      </c>
      <c r="U54" s="35">
        <v>13</v>
      </c>
      <c r="V54" s="35">
        <v>1</v>
      </c>
      <c r="W54" s="36">
        <f>IF(SUM(X54:Y55)&gt;0,SUM(X54:Y55),"")</f>
        <v>85</v>
      </c>
      <c r="X54" s="35">
        <f>IF(SUM(Z54,AB54)&gt;0,SUM(Z54,AB54),"－")</f>
        <v>36</v>
      </c>
      <c r="Y54" s="35">
        <f>IF(SUM(AA54,AC54)&gt;0,SUM(AA54,AC54),"－")</f>
        <v>49</v>
      </c>
      <c r="Z54" s="35" t="s">
        <v>46</v>
      </c>
      <c r="AA54" s="35" t="s">
        <v>46</v>
      </c>
      <c r="AB54" s="35">
        <v>36</v>
      </c>
      <c r="AC54" s="35">
        <v>49</v>
      </c>
    </row>
    <row r="55" spans="2:29" ht="12" customHeight="1">
      <c r="B55" s="44"/>
      <c r="C55" s="68"/>
      <c r="D55" s="69"/>
      <c r="E55" s="37"/>
      <c r="F55" s="36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6"/>
      <c r="X55" s="35"/>
      <c r="Y55" s="35"/>
      <c r="Z55" s="35"/>
      <c r="AA55" s="35"/>
      <c r="AB55" s="35"/>
      <c r="AC55" s="35"/>
    </row>
    <row r="56" spans="2:29" ht="12" customHeight="1">
      <c r="B56" s="66" t="s">
        <v>49</v>
      </c>
      <c r="C56" s="70" t="s">
        <v>36</v>
      </c>
      <c r="D56" s="71"/>
      <c r="E56" s="23">
        <f>IF(SUM(E58,E60,E62)&gt;0,SUM(E58,E60,E62),"")</f>
        <v>1</v>
      </c>
      <c r="F56" s="36">
        <f>IF(SUM(F58:F63)&gt;0,SUM(F58:F63),"")</f>
        <v>162</v>
      </c>
      <c r="G56" s="35">
        <f>IF(SUM(G58:G63)&gt;0,SUM(G58:G63),"－")</f>
        <v>286</v>
      </c>
      <c r="H56" s="35">
        <f>IF(SUM(H58:H63)&gt;0,SUM(H58:H63),"－")</f>
        <v>165</v>
      </c>
      <c r="I56" s="35">
        <f>IF(SUM(I58:I63)&gt;0,SUM(I58:I63),"－")</f>
        <v>121</v>
      </c>
      <c r="J56" s="35">
        <f>IF(SUM(J58:J63)&gt;0,SUM(J58:J63),"－")</f>
        <v>11</v>
      </c>
      <c r="K56" s="35" t="str">
        <f aca="true" t="shared" si="10" ref="K56:V56">IF(SUM(K58:K63)&gt;0,SUM(K58:K63),"－")</f>
        <v>－</v>
      </c>
      <c r="L56" s="35">
        <f t="shared" si="10"/>
        <v>152</v>
      </c>
      <c r="M56" s="35">
        <f t="shared" si="10"/>
        <v>110</v>
      </c>
      <c r="N56" s="35">
        <f t="shared" si="10"/>
        <v>2</v>
      </c>
      <c r="O56" s="35">
        <f t="shared" si="10"/>
        <v>1</v>
      </c>
      <c r="P56" s="35">
        <f t="shared" si="10"/>
        <v>10</v>
      </c>
      <c r="Q56" s="35" t="str">
        <f t="shared" si="10"/>
        <v>－</v>
      </c>
      <c r="R56" s="35" t="str">
        <f t="shared" si="10"/>
        <v>－</v>
      </c>
      <c r="S56" s="35" t="str">
        <f t="shared" si="10"/>
        <v>－</v>
      </c>
      <c r="T56" s="35">
        <f t="shared" si="10"/>
        <v>7</v>
      </c>
      <c r="U56" s="35">
        <f t="shared" si="10"/>
        <v>4</v>
      </c>
      <c r="V56" s="35">
        <f t="shared" si="10"/>
        <v>1</v>
      </c>
      <c r="W56" s="25">
        <f>IF(SUM(W58,W60,W62)&gt;0,SUM(W58,W60,W62),"")</f>
      </c>
      <c r="X56" s="35">
        <f aca="true" t="shared" si="11" ref="X56:AC56">IF(SUM(X58:X63)&gt;0,SUM(X58:X63),"－")</f>
        <v>44</v>
      </c>
      <c r="Y56" s="35">
        <f t="shared" si="11"/>
        <v>77</v>
      </c>
      <c r="Z56" s="35">
        <f t="shared" si="11"/>
        <v>12</v>
      </c>
      <c r="AA56" s="35">
        <f t="shared" si="11"/>
        <v>9</v>
      </c>
      <c r="AB56" s="35">
        <f t="shared" si="11"/>
        <v>32</v>
      </c>
      <c r="AC56" s="35">
        <f t="shared" si="11"/>
        <v>68</v>
      </c>
    </row>
    <row r="57" spans="2:29" ht="12" customHeight="1">
      <c r="B57" s="66"/>
      <c r="C57" s="72"/>
      <c r="D57" s="71"/>
      <c r="E57" s="26">
        <f>IF(SUM(E59,E61,E63)&gt;0,SUM(E59,E61,E63),"")</f>
        <v>11</v>
      </c>
      <c r="F57" s="36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26">
        <f>IF(SUM(W59,W61,W63)&gt;0,SUM(W59,W61,W63),"")</f>
        <v>121</v>
      </c>
      <c r="X57" s="35"/>
      <c r="Y57" s="35"/>
      <c r="Z57" s="35"/>
      <c r="AA57" s="35"/>
      <c r="AB57" s="35"/>
      <c r="AC57" s="35"/>
    </row>
    <row r="58" spans="2:29" ht="12" customHeight="1">
      <c r="B58" s="66"/>
      <c r="C58" s="40" t="s">
        <v>50</v>
      </c>
      <c r="D58" s="41"/>
      <c r="E58" s="21"/>
      <c r="F58" s="36">
        <v>20</v>
      </c>
      <c r="G58" s="35">
        <f>IF(SUM(H58:I59)&gt;0,SUM(H58:I59),"－")</f>
        <v>39</v>
      </c>
      <c r="H58" s="35">
        <f>IF(SUM(J58,L58,N58,R58)&gt;0,SUM(J58,L58,N58,R58),"－")</f>
        <v>25</v>
      </c>
      <c r="I58" s="35">
        <f>IF(SUM(K58,M58,O58,P58,Q58,S58)&gt;0,SUM(K58,M58,O58,P58,Q58,S58),"－")</f>
        <v>14</v>
      </c>
      <c r="J58" s="35">
        <v>1</v>
      </c>
      <c r="K58" s="35" t="s">
        <v>51</v>
      </c>
      <c r="L58" s="35">
        <v>24</v>
      </c>
      <c r="M58" s="35">
        <v>13</v>
      </c>
      <c r="N58" s="35" t="s">
        <v>51</v>
      </c>
      <c r="O58" s="35" t="s">
        <v>51</v>
      </c>
      <c r="P58" s="35">
        <v>1</v>
      </c>
      <c r="Q58" s="35" t="s">
        <v>51</v>
      </c>
      <c r="R58" s="35" t="s">
        <v>51</v>
      </c>
      <c r="S58" s="35" t="s">
        <v>51</v>
      </c>
      <c r="T58" s="35">
        <v>4</v>
      </c>
      <c r="U58" s="35">
        <v>3</v>
      </c>
      <c r="V58" s="35" t="s">
        <v>51</v>
      </c>
      <c r="W58" s="32"/>
      <c r="X58" s="35">
        <f>IF(SUM(Z58,AB58)&gt;0,SUM(Z58,AB58),"－")</f>
        <v>7</v>
      </c>
      <c r="Y58" s="35">
        <f>IF(SUM(AA58,AC58)&gt;0,SUM(AA58,AC58),"－")</f>
        <v>30</v>
      </c>
      <c r="Z58" s="35">
        <v>2</v>
      </c>
      <c r="AA58" s="35">
        <v>3</v>
      </c>
      <c r="AB58" s="35">
        <v>5</v>
      </c>
      <c r="AC58" s="35">
        <v>27</v>
      </c>
    </row>
    <row r="59" spans="2:29" ht="12" customHeight="1">
      <c r="B59" s="66"/>
      <c r="C59" s="42"/>
      <c r="D59" s="41"/>
      <c r="E59" s="26">
        <v>1</v>
      </c>
      <c r="F59" s="36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26">
        <f>IF(SUM(X58:Y59)&gt;0,SUM(X58:Y59),"")</f>
        <v>37</v>
      </c>
      <c r="X59" s="35"/>
      <c r="Y59" s="35"/>
      <c r="Z59" s="35"/>
      <c r="AA59" s="35"/>
      <c r="AB59" s="35"/>
      <c r="AC59" s="35"/>
    </row>
    <row r="60" spans="2:29" ht="12" customHeight="1">
      <c r="B60" s="66"/>
      <c r="C60" s="40" t="s">
        <v>11</v>
      </c>
      <c r="D60" s="41"/>
      <c r="E60" s="21"/>
      <c r="F60" s="36">
        <v>34</v>
      </c>
      <c r="G60" s="35">
        <f>IF(SUM(H60:I61)&gt;0,SUM(H60:I61),"－")</f>
        <v>61</v>
      </c>
      <c r="H60" s="35">
        <f>IF(SUM(J60,L60,N60,R60)&gt;0,SUM(J60,L60,N60,R60),"－")</f>
        <v>27</v>
      </c>
      <c r="I60" s="35">
        <f>IF(SUM(K60,M60,O60,P60,Q60,S60)&gt;0,SUM(K60,M60,O60,P60,Q60,S60),"－")</f>
        <v>34</v>
      </c>
      <c r="J60" s="35">
        <v>1</v>
      </c>
      <c r="K60" s="35" t="s">
        <v>52</v>
      </c>
      <c r="L60" s="35">
        <v>24</v>
      </c>
      <c r="M60" s="35">
        <v>32</v>
      </c>
      <c r="N60" s="35">
        <v>2</v>
      </c>
      <c r="O60" s="35">
        <v>1</v>
      </c>
      <c r="P60" s="35">
        <v>1</v>
      </c>
      <c r="Q60" s="35" t="s">
        <v>52</v>
      </c>
      <c r="R60" s="35" t="s">
        <v>52</v>
      </c>
      <c r="S60" s="35" t="s">
        <v>52</v>
      </c>
      <c r="T60" s="35">
        <v>3</v>
      </c>
      <c r="U60" s="35" t="s">
        <v>52</v>
      </c>
      <c r="V60" s="35">
        <v>1</v>
      </c>
      <c r="W60" s="32"/>
      <c r="X60" s="35">
        <f>IF(SUM(Z60,AB60)&gt;0,SUM(Z60,AB60),"－")</f>
        <v>12</v>
      </c>
      <c r="Y60" s="35">
        <f>IF(SUM(AA60,AC60)&gt;0,SUM(AA60,AC60),"－")</f>
        <v>27</v>
      </c>
      <c r="Z60" s="35">
        <v>3</v>
      </c>
      <c r="AA60" s="35">
        <v>2</v>
      </c>
      <c r="AB60" s="35">
        <v>9</v>
      </c>
      <c r="AC60" s="35">
        <v>25</v>
      </c>
    </row>
    <row r="61" spans="2:29" ht="12" customHeight="1">
      <c r="B61" s="66"/>
      <c r="C61" s="42"/>
      <c r="D61" s="41"/>
      <c r="E61" s="26">
        <v>1</v>
      </c>
      <c r="F61" s="36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26">
        <f>IF(SUM(X60:Y61)&gt;0,SUM(X60:Y61),"")</f>
        <v>39</v>
      </c>
      <c r="X61" s="35"/>
      <c r="Y61" s="35"/>
      <c r="Z61" s="35"/>
      <c r="AA61" s="35"/>
      <c r="AB61" s="35"/>
      <c r="AC61" s="35"/>
    </row>
    <row r="62" spans="2:29" ht="13.5" customHeight="1">
      <c r="B62" s="66"/>
      <c r="C62" s="40" t="s">
        <v>12</v>
      </c>
      <c r="D62" s="41"/>
      <c r="E62" s="21">
        <v>1</v>
      </c>
      <c r="F62" s="61">
        <v>108</v>
      </c>
      <c r="G62" s="35">
        <f>IF(SUM(H62:I63)&gt;0,SUM(H62:I63),"－")</f>
        <v>186</v>
      </c>
      <c r="H62" s="35">
        <f>IF(SUM(J62,L62,N62,R62)&gt;0,SUM(J62,L62,N62,R62),"－")</f>
        <v>113</v>
      </c>
      <c r="I62" s="35">
        <f>IF(SUM(K62,M62,O62,P62,Q62,S62)&gt;0,SUM(K62,M62,O62,P62,Q62,S62),"－")</f>
        <v>73</v>
      </c>
      <c r="J62" s="35">
        <v>9</v>
      </c>
      <c r="K62" s="35" t="s">
        <v>53</v>
      </c>
      <c r="L62" s="35">
        <v>104</v>
      </c>
      <c r="M62" s="35">
        <v>65</v>
      </c>
      <c r="N62" s="35" t="s">
        <v>53</v>
      </c>
      <c r="O62" s="35" t="s">
        <v>53</v>
      </c>
      <c r="P62" s="35">
        <v>8</v>
      </c>
      <c r="Q62" s="35" t="s">
        <v>53</v>
      </c>
      <c r="R62" s="35" t="s">
        <v>53</v>
      </c>
      <c r="S62" s="35" t="s">
        <v>53</v>
      </c>
      <c r="T62" s="35"/>
      <c r="U62" s="35">
        <v>1</v>
      </c>
      <c r="V62" s="35" t="s">
        <v>53</v>
      </c>
      <c r="W62" s="32"/>
      <c r="X62" s="35">
        <f>IF(SUM(Z62,AB62)&gt;0,SUM(Z62,AB62),"－")</f>
        <v>25</v>
      </c>
      <c r="Y62" s="35">
        <f>IF(SUM(AA62,AC62)&gt;0,SUM(AA62,AC62),"－")</f>
        <v>20</v>
      </c>
      <c r="Z62" s="35">
        <v>7</v>
      </c>
      <c r="AA62" s="35">
        <v>4</v>
      </c>
      <c r="AB62" s="35">
        <v>18</v>
      </c>
      <c r="AC62" s="35">
        <v>16</v>
      </c>
    </row>
    <row r="63" spans="2:29" ht="13.5">
      <c r="B63" s="66"/>
      <c r="C63" s="42"/>
      <c r="D63" s="41"/>
      <c r="E63" s="26">
        <v>9</v>
      </c>
      <c r="F63" s="61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26">
        <f>IF(SUM(X62:Y63)&gt;0,SUM(X62:Y63),"")</f>
        <v>45</v>
      </c>
      <c r="X63" s="35"/>
      <c r="Y63" s="35"/>
      <c r="Z63" s="35"/>
      <c r="AA63" s="35"/>
      <c r="AB63" s="35"/>
      <c r="AC63" s="35"/>
    </row>
    <row r="64" spans="2:29" ht="13.5">
      <c r="B64" s="62" t="s">
        <v>13</v>
      </c>
      <c r="C64" s="73"/>
      <c r="D64" s="67"/>
      <c r="E64" s="22">
        <v>5</v>
      </c>
      <c r="F64" s="36" t="s">
        <v>54</v>
      </c>
      <c r="G64" s="35">
        <f>IF(SUM(H64:I65)&gt;0,SUM(H64:I65),"－")</f>
        <v>711</v>
      </c>
      <c r="H64" s="35">
        <v>138</v>
      </c>
      <c r="I64" s="35">
        <v>573</v>
      </c>
      <c r="J64" s="35" t="s">
        <v>54</v>
      </c>
      <c r="K64" s="35" t="s">
        <v>54</v>
      </c>
      <c r="L64" s="35" t="s">
        <v>54</v>
      </c>
      <c r="M64" s="35" t="s">
        <v>54</v>
      </c>
      <c r="N64" s="35" t="s">
        <v>54</v>
      </c>
      <c r="O64" s="35" t="s">
        <v>54</v>
      </c>
      <c r="P64" s="35" t="s">
        <v>54</v>
      </c>
      <c r="Q64" s="35" t="s">
        <v>54</v>
      </c>
      <c r="R64" s="35" t="s">
        <v>54</v>
      </c>
      <c r="S64" s="35" t="s">
        <v>54</v>
      </c>
      <c r="T64" s="35">
        <v>679</v>
      </c>
      <c r="U64" s="35">
        <v>311</v>
      </c>
      <c r="V64" s="35" t="s">
        <v>55</v>
      </c>
      <c r="W64" s="36">
        <f>IF(SUM(X64:Y65)&gt;0,SUM(X64:Y65),"")</f>
        <v>113</v>
      </c>
      <c r="X64" s="35">
        <f>IF(SUM(Z64,AB64)&gt;0,SUM(Z64,AB64),"－")</f>
        <v>38</v>
      </c>
      <c r="Y64" s="35">
        <f>IF(SUM(AA64,AC64)&gt;0,SUM(AA64,AC64),"－")</f>
        <v>75</v>
      </c>
      <c r="Z64" s="35" t="s">
        <v>55</v>
      </c>
      <c r="AA64" s="35" t="s">
        <v>55</v>
      </c>
      <c r="AB64" s="35">
        <v>38</v>
      </c>
      <c r="AC64" s="35">
        <v>75</v>
      </c>
    </row>
    <row r="65" spans="2:29" ht="13.5">
      <c r="B65" s="68"/>
      <c r="C65" s="74"/>
      <c r="D65" s="69"/>
      <c r="E65" s="27">
        <v>164</v>
      </c>
      <c r="F65" s="36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6"/>
      <c r="X65" s="35"/>
      <c r="Y65" s="35"/>
      <c r="Z65" s="35"/>
      <c r="AA65" s="35"/>
      <c r="AB65" s="35"/>
      <c r="AC65" s="35"/>
    </row>
    <row r="66" spans="2:29" ht="13.5">
      <c r="B66" s="33"/>
      <c r="C66" s="33"/>
      <c r="D66" s="33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</row>
    <row r="67" spans="2:29" ht="13.5">
      <c r="B67" s="33"/>
      <c r="C67" s="33" t="s">
        <v>56</v>
      </c>
      <c r="D67" s="33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</row>
    <row r="68" spans="7:29" ht="13.5"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</row>
    <row r="69" spans="7:29" ht="13.5"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</row>
    <row r="70" spans="7:29" ht="13.5"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7:29" ht="13.5"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</sheetData>
  <mergeCells count="732">
    <mergeCell ref="V54:V55"/>
    <mergeCell ref="G54:G55"/>
    <mergeCell ref="G46:G47"/>
    <mergeCell ref="V36:V37"/>
    <mergeCell ref="H46:H47"/>
    <mergeCell ref="H48:H49"/>
    <mergeCell ref="H50:H51"/>
    <mergeCell ref="H40:H41"/>
    <mergeCell ref="I40:I41"/>
    <mergeCell ref="V48:V49"/>
    <mergeCell ref="V34:V35"/>
    <mergeCell ref="V46:V47"/>
    <mergeCell ref="V44:V45"/>
    <mergeCell ref="V42:V43"/>
    <mergeCell ref="V40:V41"/>
    <mergeCell ref="E54:E55"/>
    <mergeCell ref="W4:Y4"/>
    <mergeCell ref="G40:G41"/>
    <mergeCell ref="G42:G43"/>
    <mergeCell ref="G44:G45"/>
    <mergeCell ref="G4:I4"/>
    <mergeCell ref="R4:S4"/>
    <mergeCell ref="G38:G39"/>
    <mergeCell ref="H8:H9"/>
    <mergeCell ref="V22:V23"/>
    <mergeCell ref="V14:V15"/>
    <mergeCell ref="G3:S3"/>
    <mergeCell ref="V20:V21"/>
    <mergeCell ref="K8:K9"/>
    <mergeCell ref="J10:J11"/>
    <mergeCell ref="K10:K11"/>
    <mergeCell ref="J12:J13"/>
    <mergeCell ref="K12:K13"/>
    <mergeCell ref="K14:K15"/>
    <mergeCell ref="V18:V19"/>
    <mergeCell ref="V16:V17"/>
    <mergeCell ref="D22:D23"/>
    <mergeCell ref="C40:D41"/>
    <mergeCell ref="H10:H11"/>
    <mergeCell ref="H12:H13"/>
    <mergeCell ref="E38:E39"/>
    <mergeCell ref="G22:G23"/>
    <mergeCell ref="G30:G31"/>
    <mergeCell ref="G32:G33"/>
    <mergeCell ref="C38:D39"/>
    <mergeCell ref="C30:D31"/>
    <mergeCell ref="D32:D33"/>
    <mergeCell ref="D34:D35"/>
    <mergeCell ref="B4:D4"/>
    <mergeCell ref="B6:D7"/>
    <mergeCell ref="B8:D9"/>
    <mergeCell ref="C10:D11"/>
    <mergeCell ref="D12:D13"/>
    <mergeCell ref="C12:C17"/>
    <mergeCell ref="C18:C23"/>
    <mergeCell ref="D14:D15"/>
    <mergeCell ref="D16:D17"/>
    <mergeCell ref="D18:D19"/>
    <mergeCell ref="D20:D21"/>
    <mergeCell ref="B64:D65"/>
    <mergeCell ref="B30:B39"/>
    <mergeCell ref="C32:C37"/>
    <mergeCell ref="G56:G57"/>
    <mergeCell ref="D44:D45"/>
    <mergeCell ref="C42:C45"/>
    <mergeCell ref="B40:B45"/>
    <mergeCell ref="C48:C53"/>
    <mergeCell ref="G34:G35"/>
    <mergeCell ref="G36:G37"/>
    <mergeCell ref="B46:B55"/>
    <mergeCell ref="D52:D53"/>
    <mergeCell ref="C46:D47"/>
    <mergeCell ref="B56:B63"/>
    <mergeCell ref="C54:D55"/>
    <mergeCell ref="D48:D49"/>
    <mergeCell ref="C56:D57"/>
    <mergeCell ref="D50:D51"/>
    <mergeCell ref="C62:D63"/>
    <mergeCell ref="C60:D61"/>
    <mergeCell ref="I30:I31"/>
    <mergeCell ref="I32:I33"/>
    <mergeCell ref="I34:I35"/>
    <mergeCell ref="F48:F49"/>
    <mergeCell ref="I42:I43"/>
    <mergeCell ref="I44:I45"/>
    <mergeCell ref="I46:I47"/>
    <mergeCell ref="I48:I49"/>
    <mergeCell ref="H30:H31"/>
    <mergeCell ref="H32:H33"/>
    <mergeCell ref="F50:F51"/>
    <mergeCell ref="H34:H35"/>
    <mergeCell ref="D42:D43"/>
    <mergeCell ref="D36:D37"/>
    <mergeCell ref="H36:H37"/>
    <mergeCell ref="H38:H39"/>
    <mergeCell ref="F38:F39"/>
    <mergeCell ref="F46:F47"/>
    <mergeCell ref="H44:H45"/>
    <mergeCell ref="F10:F11"/>
    <mergeCell ref="F12:F13"/>
    <mergeCell ref="F14:F15"/>
    <mergeCell ref="F16:F17"/>
    <mergeCell ref="U64:U65"/>
    <mergeCell ref="T64:T65"/>
    <mergeCell ref="F18:F19"/>
    <mergeCell ref="F20:F21"/>
    <mergeCell ref="F22:F23"/>
    <mergeCell ref="G48:G49"/>
    <mergeCell ref="G50:G51"/>
    <mergeCell ref="G52:G53"/>
    <mergeCell ref="H42:H43"/>
    <mergeCell ref="F58:F59"/>
    <mergeCell ref="U12:U13"/>
    <mergeCell ref="V38:V39"/>
    <mergeCell ref="H14:H15"/>
    <mergeCell ref="H16:H17"/>
    <mergeCell ref="H18:H19"/>
    <mergeCell ref="H20:H21"/>
    <mergeCell ref="V32:V33"/>
    <mergeCell ref="V30:V31"/>
    <mergeCell ref="I36:I37"/>
    <mergeCell ref="I38:I39"/>
    <mergeCell ref="F56:F57"/>
    <mergeCell ref="V12:V13"/>
    <mergeCell ref="V10:V11"/>
    <mergeCell ref="U48:U49"/>
    <mergeCell ref="T48:T49"/>
    <mergeCell ref="U46:U47"/>
    <mergeCell ref="T46:T47"/>
    <mergeCell ref="T44:T45"/>
    <mergeCell ref="T12:T13"/>
    <mergeCell ref="H22:H23"/>
    <mergeCell ref="G8:G9"/>
    <mergeCell ref="G10:G11"/>
    <mergeCell ref="G12:G13"/>
    <mergeCell ref="G14:G15"/>
    <mergeCell ref="G62:G63"/>
    <mergeCell ref="G64:G65"/>
    <mergeCell ref="F60:F61"/>
    <mergeCell ref="F62:F63"/>
    <mergeCell ref="F64:F65"/>
    <mergeCell ref="H28:H29"/>
    <mergeCell ref="H52:H53"/>
    <mergeCell ref="H54:H55"/>
    <mergeCell ref="G60:G61"/>
    <mergeCell ref="H58:H59"/>
    <mergeCell ref="H60:H61"/>
    <mergeCell ref="H56:H57"/>
    <mergeCell ref="H62:H63"/>
    <mergeCell ref="H64:H65"/>
    <mergeCell ref="I8:I9"/>
    <mergeCell ref="I10:I11"/>
    <mergeCell ref="I12:I13"/>
    <mergeCell ref="I14:I15"/>
    <mergeCell ref="I16:I17"/>
    <mergeCell ref="I18:I19"/>
    <mergeCell ref="I20:I21"/>
    <mergeCell ref="I22:I23"/>
    <mergeCell ref="I50:I51"/>
    <mergeCell ref="I52:I53"/>
    <mergeCell ref="I54:I55"/>
    <mergeCell ref="I58:I59"/>
    <mergeCell ref="I56:I57"/>
    <mergeCell ref="I60:I61"/>
    <mergeCell ref="I62:I63"/>
    <mergeCell ref="I64:I65"/>
    <mergeCell ref="J8:J9"/>
    <mergeCell ref="J14:J15"/>
    <mergeCell ref="J20:J21"/>
    <mergeCell ref="J30:J31"/>
    <mergeCell ref="J36:J37"/>
    <mergeCell ref="J40:J41"/>
    <mergeCell ref="J46:J47"/>
    <mergeCell ref="J16:J17"/>
    <mergeCell ref="K16:K17"/>
    <mergeCell ref="J18:J19"/>
    <mergeCell ref="K18:K19"/>
    <mergeCell ref="K20:K21"/>
    <mergeCell ref="J22:J23"/>
    <mergeCell ref="K22:K23"/>
    <mergeCell ref="U44:U45"/>
    <mergeCell ref="K36:K37"/>
    <mergeCell ref="J38:J39"/>
    <mergeCell ref="K38:K39"/>
    <mergeCell ref="K30:K31"/>
    <mergeCell ref="J32:J33"/>
    <mergeCell ref="K32:K33"/>
    <mergeCell ref="J34:J35"/>
    <mergeCell ref="K34:K35"/>
    <mergeCell ref="K40:K41"/>
    <mergeCell ref="J42:J43"/>
    <mergeCell ref="K42:K43"/>
    <mergeCell ref="J44:J45"/>
    <mergeCell ref="K44:K45"/>
    <mergeCell ref="K46:K47"/>
    <mergeCell ref="J48:J49"/>
    <mergeCell ref="K48:K49"/>
    <mergeCell ref="J50:J51"/>
    <mergeCell ref="K50:K51"/>
    <mergeCell ref="J52:J53"/>
    <mergeCell ref="K52:K53"/>
    <mergeCell ref="J54:J55"/>
    <mergeCell ref="K54:K55"/>
    <mergeCell ref="J58:J59"/>
    <mergeCell ref="K58:K59"/>
    <mergeCell ref="J56:J57"/>
    <mergeCell ref="K56:K57"/>
    <mergeCell ref="J60:J61"/>
    <mergeCell ref="K60:K61"/>
    <mergeCell ref="J62:J63"/>
    <mergeCell ref="K62:K63"/>
    <mergeCell ref="J64:J65"/>
    <mergeCell ref="K64:K65"/>
    <mergeCell ref="L8:L9"/>
    <mergeCell ref="M8:M9"/>
    <mergeCell ref="L10:L11"/>
    <mergeCell ref="M10:M11"/>
    <mergeCell ref="L12:L13"/>
    <mergeCell ref="M12:M13"/>
    <mergeCell ref="L14:L15"/>
    <mergeCell ref="M14:M15"/>
    <mergeCell ref="L16:L17"/>
    <mergeCell ref="M16:M17"/>
    <mergeCell ref="L18:L19"/>
    <mergeCell ref="M18:M19"/>
    <mergeCell ref="L20:L21"/>
    <mergeCell ref="M20:M21"/>
    <mergeCell ref="L22:L23"/>
    <mergeCell ref="M22:M23"/>
    <mergeCell ref="M24:M25"/>
    <mergeCell ref="L30:L31"/>
    <mergeCell ref="M30:M31"/>
    <mergeCell ref="M28:M29"/>
    <mergeCell ref="M26:M27"/>
    <mergeCell ref="L24:L25"/>
    <mergeCell ref="L26:L27"/>
    <mergeCell ref="L28:L29"/>
    <mergeCell ref="L36:L37"/>
    <mergeCell ref="M36:M37"/>
    <mergeCell ref="L32:L33"/>
    <mergeCell ref="M32:M33"/>
    <mergeCell ref="L34:L35"/>
    <mergeCell ref="M34:M35"/>
    <mergeCell ref="L38:L39"/>
    <mergeCell ref="M38:M39"/>
    <mergeCell ref="L40:L41"/>
    <mergeCell ref="M40:M41"/>
    <mergeCell ref="L42:L43"/>
    <mergeCell ref="M42:M43"/>
    <mergeCell ref="L44:L45"/>
    <mergeCell ref="M44:M45"/>
    <mergeCell ref="L46:L47"/>
    <mergeCell ref="M46:M47"/>
    <mergeCell ref="L48:L49"/>
    <mergeCell ref="M48:M49"/>
    <mergeCell ref="L50:L51"/>
    <mergeCell ref="M50:M51"/>
    <mergeCell ref="L52:L53"/>
    <mergeCell ref="M52:M53"/>
    <mergeCell ref="L54:L55"/>
    <mergeCell ref="M54:M55"/>
    <mergeCell ref="L58:L59"/>
    <mergeCell ref="M58:M59"/>
    <mergeCell ref="M56:M57"/>
    <mergeCell ref="L56:L57"/>
    <mergeCell ref="L60:L61"/>
    <mergeCell ref="M60:M61"/>
    <mergeCell ref="L62:L63"/>
    <mergeCell ref="M62:M63"/>
    <mergeCell ref="L64:L65"/>
    <mergeCell ref="M64:M65"/>
    <mergeCell ref="N8:N9"/>
    <mergeCell ref="O8:O9"/>
    <mergeCell ref="N10:N11"/>
    <mergeCell ref="O10:O11"/>
    <mergeCell ref="N12:N13"/>
    <mergeCell ref="O12:O13"/>
    <mergeCell ref="N14:N15"/>
    <mergeCell ref="O14:O15"/>
    <mergeCell ref="N16:N17"/>
    <mergeCell ref="O16:O17"/>
    <mergeCell ref="N18:N19"/>
    <mergeCell ref="O18:O19"/>
    <mergeCell ref="N20:N21"/>
    <mergeCell ref="O20:O21"/>
    <mergeCell ref="N22:N23"/>
    <mergeCell ref="O22:O23"/>
    <mergeCell ref="N24:N25"/>
    <mergeCell ref="O24:O25"/>
    <mergeCell ref="N30:N31"/>
    <mergeCell ref="O30:O31"/>
    <mergeCell ref="N26:N27"/>
    <mergeCell ref="N28:N29"/>
    <mergeCell ref="O26:O27"/>
    <mergeCell ref="O28:O29"/>
    <mergeCell ref="N36:N37"/>
    <mergeCell ref="O36:O37"/>
    <mergeCell ref="N32:N33"/>
    <mergeCell ref="O32:O33"/>
    <mergeCell ref="N34:N35"/>
    <mergeCell ref="O34:O35"/>
    <mergeCell ref="N38:N39"/>
    <mergeCell ref="O38:O39"/>
    <mergeCell ref="N40:N41"/>
    <mergeCell ref="O40:O41"/>
    <mergeCell ref="N42:N43"/>
    <mergeCell ref="O42:O43"/>
    <mergeCell ref="N44:N45"/>
    <mergeCell ref="O44:O45"/>
    <mergeCell ref="N46:N47"/>
    <mergeCell ref="O46:O47"/>
    <mergeCell ref="N48:N49"/>
    <mergeCell ref="O48:O49"/>
    <mergeCell ref="N58:N59"/>
    <mergeCell ref="O58:O59"/>
    <mergeCell ref="N50:N51"/>
    <mergeCell ref="O50:O51"/>
    <mergeCell ref="N52:N53"/>
    <mergeCell ref="O52:O53"/>
    <mergeCell ref="N54:N55"/>
    <mergeCell ref="N56:N57"/>
    <mergeCell ref="O56:O57"/>
    <mergeCell ref="N64:N65"/>
    <mergeCell ref="O64:O65"/>
    <mergeCell ref="J4:K4"/>
    <mergeCell ref="L4:M4"/>
    <mergeCell ref="N4:O4"/>
    <mergeCell ref="N60:N61"/>
    <mergeCell ref="O60:O61"/>
    <mergeCell ref="N62:N63"/>
    <mergeCell ref="O62:O63"/>
    <mergeCell ref="O54:O55"/>
    <mergeCell ref="P8:P9"/>
    <mergeCell ref="Q8:Q9"/>
    <mergeCell ref="R8:R9"/>
    <mergeCell ref="S8:S9"/>
    <mergeCell ref="P10:P11"/>
    <mergeCell ref="Q10:Q11"/>
    <mergeCell ref="R10:R11"/>
    <mergeCell ref="S10:S11"/>
    <mergeCell ref="P12:P13"/>
    <mergeCell ref="Q12:Q13"/>
    <mergeCell ref="R12:R13"/>
    <mergeCell ref="S12:S13"/>
    <mergeCell ref="P14:P15"/>
    <mergeCell ref="Q14:Q15"/>
    <mergeCell ref="R14:R15"/>
    <mergeCell ref="S14:S15"/>
    <mergeCell ref="P16:P17"/>
    <mergeCell ref="Q16:Q17"/>
    <mergeCell ref="R16:R17"/>
    <mergeCell ref="S16:S17"/>
    <mergeCell ref="P18:P19"/>
    <mergeCell ref="Q18:Q19"/>
    <mergeCell ref="R18:R19"/>
    <mergeCell ref="S18:S19"/>
    <mergeCell ref="P20:P21"/>
    <mergeCell ref="Q20:Q21"/>
    <mergeCell ref="R20:R21"/>
    <mergeCell ref="S20:S21"/>
    <mergeCell ref="P22:P23"/>
    <mergeCell ref="Q22:Q23"/>
    <mergeCell ref="R22:R23"/>
    <mergeCell ref="S22:S23"/>
    <mergeCell ref="P24:P25"/>
    <mergeCell ref="Q24:Q25"/>
    <mergeCell ref="R24:R25"/>
    <mergeCell ref="S24:S25"/>
    <mergeCell ref="P30:P31"/>
    <mergeCell ref="Q30:Q31"/>
    <mergeCell ref="R30:R31"/>
    <mergeCell ref="S30:S31"/>
    <mergeCell ref="P32:P33"/>
    <mergeCell ref="Q32:Q33"/>
    <mergeCell ref="R32:R33"/>
    <mergeCell ref="S32:S33"/>
    <mergeCell ref="P34:P35"/>
    <mergeCell ref="Q34:Q35"/>
    <mergeCell ref="R34:R35"/>
    <mergeCell ref="S34:S35"/>
    <mergeCell ref="P36:P37"/>
    <mergeCell ref="Q36:Q37"/>
    <mergeCell ref="R36:R37"/>
    <mergeCell ref="S36:S37"/>
    <mergeCell ref="P38:P39"/>
    <mergeCell ref="Q38:Q39"/>
    <mergeCell ref="R38:R39"/>
    <mergeCell ref="S38:S39"/>
    <mergeCell ref="P40:P41"/>
    <mergeCell ref="Q40:Q41"/>
    <mergeCell ref="R40:R41"/>
    <mergeCell ref="S40:S41"/>
    <mergeCell ref="P42:P43"/>
    <mergeCell ref="Q42:Q43"/>
    <mergeCell ref="R42:R43"/>
    <mergeCell ref="S42:S43"/>
    <mergeCell ref="P44:P45"/>
    <mergeCell ref="Q44:Q45"/>
    <mergeCell ref="R44:R45"/>
    <mergeCell ref="S44:S45"/>
    <mergeCell ref="P46:P47"/>
    <mergeCell ref="Q46:Q47"/>
    <mergeCell ref="R46:R47"/>
    <mergeCell ref="S46:S47"/>
    <mergeCell ref="Q50:Q51"/>
    <mergeCell ref="R50:R51"/>
    <mergeCell ref="S50:S51"/>
    <mergeCell ref="P48:P49"/>
    <mergeCell ref="Q48:Q49"/>
    <mergeCell ref="R48:R49"/>
    <mergeCell ref="S48:S49"/>
    <mergeCell ref="Q54:Q55"/>
    <mergeCell ref="R54:R55"/>
    <mergeCell ref="S54:S55"/>
    <mergeCell ref="P52:P53"/>
    <mergeCell ref="Q52:Q53"/>
    <mergeCell ref="R52:R53"/>
    <mergeCell ref="S52:S53"/>
    <mergeCell ref="P58:P59"/>
    <mergeCell ref="Q58:Q59"/>
    <mergeCell ref="R58:R59"/>
    <mergeCell ref="S58:S59"/>
    <mergeCell ref="P60:P61"/>
    <mergeCell ref="Q60:Q61"/>
    <mergeCell ref="R60:R61"/>
    <mergeCell ref="S60:S61"/>
    <mergeCell ref="P62:P63"/>
    <mergeCell ref="Q62:Q63"/>
    <mergeCell ref="R62:R63"/>
    <mergeCell ref="S62:S63"/>
    <mergeCell ref="P64:P65"/>
    <mergeCell ref="Q64:Q65"/>
    <mergeCell ref="R64:R65"/>
    <mergeCell ref="S64:S65"/>
    <mergeCell ref="T8:T9"/>
    <mergeCell ref="U8:U9"/>
    <mergeCell ref="T10:T11"/>
    <mergeCell ref="U10:U11"/>
    <mergeCell ref="T14:T15"/>
    <mergeCell ref="U14:U15"/>
    <mergeCell ref="T16:T17"/>
    <mergeCell ref="U16:U17"/>
    <mergeCell ref="T18:T19"/>
    <mergeCell ref="U18:U19"/>
    <mergeCell ref="T20:T21"/>
    <mergeCell ref="U20:U21"/>
    <mergeCell ref="T22:T23"/>
    <mergeCell ref="U22:U23"/>
    <mergeCell ref="V64:V65"/>
    <mergeCell ref="V62:V63"/>
    <mergeCell ref="V58:V59"/>
    <mergeCell ref="V60:V61"/>
    <mergeCell ref="T62:T63"/>
    <mergeCell ref="U62:U63"/>
    <mergeCell ref="V50:V51"/>
    <mergeCell ref="V52:V53"/>
    <mergeCell ref="T30:T31"/>
    <mergeCell ref="U30:U31"/>
    <mergeCell ref="T32:T33"/>
    <mergeCell ref="U32:U33"/>
    <mergeCell ref="T34:T35"/>
    <mergeCell ref="U34:U35"/>
    <mergeCell ref="T36:T37"/>
    <mergeCell ref="U36:U37"/>
    <mergeCell ref="U42:U43"/>
    <mergeCell ref="T42:T43"/>
    <mergeCell ref="U40:U41"/>
    <mergeCell ref="T40:T41"/>
    <mergeCell ref="W14:W15"/>
    <mergeCell ref="X14:X15"/>
    <mergeCell ref="W16:W17"/>
    <mergeCell ref="U38:U39"/>
    <mergeCell ref="W38:W39"/>
    <mergeCell ref="W22:W23"/>
    <mergeCell ref="X22:X23"/>
    <mergeCell ref="X16:X17"/>
    <mergeCell ref="W18:W19"/>
    <mergeCell ref="X18:X19"/>
    <mergeCell ref="X8:X9"/>
    <mergeCell ref="W10:W11"/>
    <mergeCell ref="X10:X11"/>
    <mergeCell ref="W12:W13"/>
    <mergeCell ref="X12:X13"/>
    <mergeCell ref="T60:T61"/>
    <mergeCell ref="U60:U61"/>
    <mergeCell ref="T38:T39"/>
    <mergeCell ref="T54:T55"/>
    <mergeCell ref="T58:T59"/>
    <mergeCell ref="U58:U59"/>
    <mergeCell ref="T50:T51"/>
    <mergeCell ref="U50:U51"/>
    <mergeCell ref="T52:T53"/>
    <mergeCell ref="U52:U53"/>
    <mergeCell ref="W20:W21"/>
    <mergeCell ref="X20:X21"/>
    <mergeCell ref="X36:X37"/>
    <mergeCell ref="X32:X33"/>
    <mergeCell ref="X34:X35"/>
    <mergeCell ref="X30:X31"/>
    <mergeCell ref="X24:X25"/>
    <mergeCell ref="W24:W25"/>
    <mergeCell ref="W26:W27"/>
    <mergeCell ref="W28:W29"/>
    <mergeCell ref="X42:X43"/>
    <mergeCell ref="X44:X45"/>
    <mergeCell ref="X38:X39"/>
    <mergeCell ref="X40:X41"/>
    <mergeCell ref="W46:W47"/>
    <mergeCell ref="X46:X47"/>
    <mergeCell ref="W48:W49"/>
    <mergeCell ref="X48:X49"/>
    <mergeCell ref="W50:W51"/>
    <mergeCell ref="X50:X51"/>
    <mergeCell ref="W52:W53"/>
    <mergeCell ref="X52:X53"/>
    <mergeCell ref="X60:X61"/>
    <mergeCell ref="X62:X63"/>
    <mergeCell ref="W54:W55"/>
    <mergeCell ref="X54:X55"/>
    <mergeCell ref="X58:X59"/>
    <mergeCell ref="W64:W65"/>
    <mergeCell ref="X64:X65"/>
    <mergeCell ref="Y8:Y9"/>
    <mergeCell ref="Y10:Y11"/>
    <mergeCell ref="Y12:Y13"/>
    <mergeCell ref="Y14:Y15"/>
    <mergeCell ref="Y16:Y17"/>
    <mergeCell ref="Y18:Y19"/>
    <mergeCell ref="Y20:Y21"/>
    <mergeCell ref="Y22:Y23"/>
    <mergeCell ref="Y36:Y37"/>
    <mergeCell ref="Y38:Y39"/>
    <mergeCell ref="Y40:Y41"/>
    <mergeCell ref="Y30:Y31"/>
    <mergeCell ref="Y32:Y33"/>
    <mergeCell ref="Y34:Y35"/>
    <mergeCell ref="Y54:Y55"/>
    <mergeCell ref="Y58:Y59"/>
    <mergeCell ref="Y42:Y43"/>
    <mergeCell ref="Y44:Y45"/>
    <mergeCell ref="Y46:Y47"/>
    <mergeCell ref="Y48:Y49"/>
    <mergeCell ref="Y60:Y61"/>
    <mergeCell ref="Y62:Y63"/>
    <mergeCell ref="Y64:Y65"/>
    <mergeCell ref="Z8:Z9"/>
    <mergeCell ref="Z30:Z31"/>
    <mergeCell ref="Z36:Z37"/>
    <mergeCell ref="Z40:Z41"/>
    <mergeCell ref="Z46:Z47"/>
    <mergeCell ref="Y50:Y51"/>
    <mergeCell ref="Y52:Y53"/>
    <mergeCell ref="Z18:Z19"/>
    <mergeCell ref="AA18:AA19"/>
    <mergeCell ref="AA8:AA9"/>
    <mergeCell ref="Z10:Z11"/>
    <mergeCell ref="AA10:AA11"/>
    <mergeCell ref="Z12:Z13"/>
    <mergeCell ref="AA12:AA13"/>
    <mergeCell ref="Z14:Z15"/>
    <mergeCell ref="Z16:Z17"/>
    <mergeCell ref="AA20:AA21"/>
    <mergeCell ref="AA22:AA23"/>
    <mergeCell ref="AA14:AA15"/>
    <mergeCell ref="AA16:AA17"/>
    <mergeCell ref="AA36:AA37"/>
    <mergeCell ref="AA38:AA39"/>
    <mergeCell ref="AA30:AA31"/>
    <mergeCell ref="Z32:Z33"/>
    <mergeCell ref="AA32:AA33"/>
    <mergeCell ref="Z34:Z35"/>
    <mergeCell ref="AA34:AA35"/>
    <mergeCell ref="AA40:AA41"/>
    <mergeCell ref="Z42:Z43"/>
    <mergeCell ref="AA42:AA43"/>
    <mergeCell ref="Z44:Z45"/>
    <mergeCell ref="AA44:AA45"/>
    <mergeCell ref="AA52:AA53"/>
    <mergeCell ref="Z54:Z55"/>
    <mergeCell ref="AA54:AA55"/>
    <mergeCell ref="AA46:AA47"/>
    <mergeCell ref="Z48:Z49"/>
    <mergeCell ref="AA48:AA49"/>
    <mergeCell ref="AA50:AA51"/>
    <mergeCell ref="Z52:Z53"/>
    <mergeCell ref="Z58:Z59"/>
    <mergeCell ref="AA58:AA59"/>
    <mergeCell ref="Z60:Z61"/>
    <mergeCell ref="AA60:AA61"/>
    <mergeCell ref="Z62:Z63"/>
    <mergeCell ref="AA62:AA63"/>
    <mergeCell ref="Z64:Z65"/>
    <mergeCell ref="AA64:AA65"/>
    <mergeCell ref="AB8:AB9"/>
    <mergeCell ref="AC8:AC9"/>
    <mergeCell ref="AB10:AB11"/>
    <mergeCell ref="AC10:AC11"/>
    <mergeCell ref="AB12:AB13"/>
    <mergeCell ref="AC12:AC13"/>
    <mergeCell ref="AB14:AB15"/>
    <mergeCell ref="AC14:AC15"/>
    <mergeCell ref="AB16:AB17"/>
    <mergeCell ref="AC16:AC17"/>
    <mergeCell ref="AB18:AB19"/>
    <mergeCell ref="AC18:AC19"/>
    <mergeCell ref="AB20:AB21"/>
    <mergeCell ref="AC20:AC21"/>
    <mergeCell ref="AB22:AB23"/>
    <mergeCell ref="AC22:AC23"/>
    <mergeCell ref="AB24:AB25"/>
    <mergeCell ref="AC24:AC25"/>
    <mergeCell ref="AB30:AB31"/>
    <mergeCell ref="AC30:AC31"/>
    <mergeCell ref="AC26:AC27"/>
    <mergeCell ref="AC28:AC29"/>
    <mergeCell ref="AB28:AB29"/>
    <mergeCell ref="AB26:AB27"/>
    <mergeCell ref="AB36:AB37"/>
    <mergeCell ref="AC36:AC37"/>
    <mergeCell ref="AB32:AB33"/>
    <mergeCell ref="AC32:AC33"/>
    <mergeCell ref="AB34:AB35"/>
    <mergeCell ref="AC34:AC35"/>
    <mergeCell ref="AB38:AB39"/>
    <mergeCell ref="AC38:AC39"/>
    <mergeCell ref="AB40:AB41"/>
    <mergeCell ref="AC40:AC41"/>
    <mergeCell ref="AB42:AB43"/>
    <mergeCell ref="AC42:AC43"/>
    <mergeCell ref="AB44:AB45"/>
    <mergeCell ref="AC44:AC45"/>
    <mergeCell ref="AB46:AB47"/>
    <mergeCell ref="AC46:AC47"/>
    <mergeCell ref="AB48:AB49"/>
    <mergeCell ref="AC48:AC49"/>
    <mergeCell ref="AB50:AB51"/>
    <mergeCell ref="AC50:AC51"/>
    <mergeCell ref="AB52:AB53"/>
    <mergeCell ref="AC52:AC53"/>
    <mergeCell ref="AB54:AB55"/>
    <mergeCell ref="AC54:AC55"/>
    <mergeCell ref="AB58:AB59"/>
    <mergeCell ref="AC58:AC59"/>
    <mergeCell ref="AC56:AC57"/>
    <mergeCell ref="AB56:AB57"/>
    <mergeCell ref="AB60:AB61"/>
    <mergeCell ref="AC60:AC61"/>
    <mergeCell ref="AB62:AB63"/>
    <mergeCell ref="AC62:AC63"/>
    <mergeCell ref="AB64:AB65"/>
    <mergeCell ref="AC64:AC65"/>
    <mergeCell ref="T3:U4"/>
    <mergeCell ref="V3:V5"/>
    <mergeCell ref="V8:V9"/>
    <mergeCell ref="Z4:AA4"/>
    <mergeCell ref="AB4:AC4"/>
    <mergeCell ref="W3:AC3"/>
    <mergeCell ref="U54:U55"/>
    <mergeCell ref="AA56:AA57"/>
    <mergeCell ref="Z56:Z57"/>
    <mergeCell ref="Q56:Q57"/>
    <mergeCell ref="X56:X57"/>
    <mergeCell ref="Y56:Y57"/>
    <mergeCell ref="R56:R57"/>
    <mergeCell ref="V56:V57"/>
    <mergeCell ref="U56:U57"/>
    <mergeCell ref="T56:T57"/>
    <mergeCell ref="S56:S57"/>
    <mergeCell ref="Z20:Z21"/>
    <mergeCell ref="Z22:Z23"/>
    <mergeCell ref="Z38:Z39"/>
    <mergeCell ref="Z50:Z51"/>
    <mergeCell ref="D28:D29"/>
    <mergeCell ref="P56:P57"/>
    <mergeCell ref="G28:G29"/>
    <mergeCell ref="G26:G27"/>
    <mergeCell ref="D26:D27"/>
    <mergeCell ref="I28:I29"/>
    <mergeCell ref="I26:I27"/>
    <mergeCell ref="F28:F29"/>
    <mergeCell ref="P54:P55"/>
    <mergeCell ref="P50:P51"/>
    <mergeCell ref="B10:B29"/>
    <mergeCell ref="C58:D59"/>
    <mergeCell ref="G58:G59"/>
    <mergeCell ref="G16:G17"/>
    <mergeCell ref="G18:G19"/>
    <mergeCell ref="G20:G21"/>
    <mergeCell ref="F52:F53"/>
    <mergeCell ref="F54:F55"/>
    <mergeCell ref="C24:C29"/>
    <mergeCell ref="D24:D25"/>
    <mergeCell ref="I24:I25"/>
    <mergeCell ref="F24:F25"/>
    <mergeCell ref="G24:G25"/>
    <mergeCell ref="F26:F27"/>
    <mergeCell ref="H24:H25"/>
    <mergeCell ref="H26:H27"/>
    <mergeCell ref="J24:J25"/>
    <mergeCell ref="J26:J27"/>
    <mergeCell ref="J28:J29"/>
    <mergeCell ref="K28:K29"/>
    <mergeCell ref="K26:K27"/>
    <mergeCell ref="K24:K25"/>
    <mergeCell ref="AA24:AA25"/>
    <mergeCell ref="AA26:AA27"/>
    <mergeCell ref="AA28:AA29"/>
    <mergeCell ref="Z28:Z29"/>
    <mergeCell ref="Z26:Z27"/>
    <mergeCell ref="Z24:Z25"/>
    <mergeCell ref="Y24:Y25"/>
    <mergeCell ref="X26:X27"/>
    <mergeCell ref="X28:X29"/>
    <mergeCell ref="Y26:Y27"/>
    <mergeCell ref="Y28:Y29"/>
    <mergeCell ref="V24:V25"/>
    <mergeCell ref="V26:V27"/>
    <mergeCell ref="V28:V29"/>
    <mergeCell ref="U28:U29"/>
    <mergeCell ref="U26:U27"/>
    <mergeCell ref="U24:U25"/>
    <mergeCell ref="T24:T25"/>
    <mergeCell ref="T26:T27"/>
    <mergeCell ref="T28:T29"/>
    <mergeCell ref="S26:S27"/>
    <mergeCell ref="S28:S29"/>
    <mergeCell ref="R28:R29"/>
    <mergeCell ref="R26:R27"/>
    <mergeCell ref="P26:P27"/>
    <mergeCell ref="P28:P29"/>
    <mergeCell ref="Q28:Q29"/>
    <mergeCell ref="Q26:Q27"/>
  </mergeCells>
  <printOptions horizontalCentered="1"/>
  <pageMargins left="0.2755905511811024" right="0.2755905511811024" top="0.5905511811023623" bottom="0.7874015748031497" header="0.3937007874015748" footer="0.3937007874015748"/>
  <pageSetup firstPageNumber="21" useFirstPageNumber="1" horizontalDpi="300" verticalDpi="300" orientation="landscape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2004-02-10T08:38:41Z</cp:lastPrinted>
  <dcterms:created xsi:type="dcterms:W3CDTF">1997-10-17T13:13:02Z</dcterms:created>
  <dcterms:modified xsi:type="dcterms:W3CDTF">2004-02-10T08:38:48Z</dcterms:modified>
  <cp:category/>
  <cp:version/>
  <cp:contentType/>
  <cp:contentStatus/>
</cp:coreProperties>
</file>