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78表" sheetId="1" r:id="rId1"/>
  </sheets>
  <definedNames/>
  <calcPr fullCalcOnLoad="1"/>
</workbook>
</file>

<file path=xl/sharedStrings.xml><?xml version="1.0" encoding="utf-8"?>
<sst xmlns="http://schemas.openxmlformats.org/spreadsheetml/2006/main" count="128" uniqueCount="47">
  <si>
    <t>計</t>
  </si>
  <si>
    <t>男</t>
  </si>
  <si>
    <t>女</t>
  </si>
  <si>
    <t>－</t>
  </si>
  <si>
    <t>卒業後の状況調査</t>
  </si>
  <si>
    <t>（高等学校）</t>
  </si>
  <si>
    <t>第78表　進　路　別　卒　業　者　数（学科別）</t>
  </si>
  <si>
    <t>（単位：人、％）</t>
  </si>
  <si>
    <t>区　　　　分</t>
  </si>
  <si>
    <t>計</t>
  </si>
  <si>
    <t>Ｂ専修学校</t>
  </si>
  <si>
    <t>Ｃ専修学校</t>
  </si>
  <si>
    <t>Ｄ公共職業</t>
  </si>
  <si>
    <t>Ｅ就 職 者</t>
  </si>
  <si>
    <t>Ｆ左記以外の者</t>
  </si>
  <si>
    <t>Ｇ死亡・不詳</t>
  </si>
  <si>
    <t>左記Ａ、Ｂ、Ｃ、Ｄのうち</t>
  </si>
  <si>
    <t>大 学 等 進 学 率</t>
  </si>
  <si>
    <t>Ａ大学等進学者</t>
  </si>
  <si>
    <t>（専門課程）</t>
  </si>
  <si>
    <t>（一般課程）</t>
  </si>
  <si>
    <t>能力開発施</t>
  </si>
  <si>
    <t>就職している者(再掲)</t>
  </si>
  <si>
    <t>進　学　者</t>
  </si>
  <si>
    <t>等入学者</t>
  </si>
  <si>
    <t>設等入学者</t>
  </si>
  <si>
    <t>Ａのうち</t>
  </si>
  <si>
    <t>Ｂのうち</t>
  </si>
  <si>
    <t>Ｃのうち</t>
  </si>
  <si>
    <t>Ｄのうち</t>
  </si>
  <si>
    <t>(男・女)</t>
  </si>
  <si>
    <t>男</t>
  </si>
  <si>
    <t>女</t>
  </si>
  <si>
    <t>全日制計</t>
  </si>
  <si>
    <t xml:space="preserve"> 普通科</t>
  </si>
  <si>
    <t>－</t>
  </si>
  <si>
    <t xml:space="preserve"> 農業科</t>
  </si>
  <si>
    <t>－</t>
  </si>
  <si>
    <t xml:space="preserve"> 工業科</t>
  </si>
  <si>
    <t>－</t>
  </si>
  <si>
    <t xml:space="preserve"> 商業科</t>
  </si>
  <si>
    <t xml:space="preserve"> 家庭科</t>
  </si>
  <si>
    <t>　総合学科</t>
  </si>
  <si>
    <t xml:space="preserve"> その他</t>
  </si>
  <si>
    <t>定時制計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</si>
  <si>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年３月</t>
    </r>
  </si>
  <si>
    <t>平成15年３月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</si>
</sst>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9.5"/>
      <name val="ＭＳ 明朝"/>
      <family val="1"/>
    </font>
    <font>
      <sz val="11"/>
      <color indexed="12"/>
      <name val="ＭＳ 明朝"/>
      <family val="1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3" fontId="0" fillId="0" borderId="2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8" fillId="0" borderId="0" xfId="0" applyNumberFormat="1" applyFont="1" applyAlignment="1" applyProtection="1">
      <alignment horizontal="right" vertical="center"/>
      <protection locked="0"/>
    </xf>
    <xf numFmtId="183" fontId="0" fillId="0" borderId="3" xfId="0" applyNumberFormat="1" applyFont="1" applyBorder="1" applyAlignment="1" applyProtection="1">
      <alignment horizontal="right" vertical="center"/>
      <protection/>
    </xf>
    <xf numFmtId="3" fontId="9" fillId="0" borderId="4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83" fontId="9" fillId="0" borderId="0" xfId="0" applyNumberFormat="1" applyFont="1" applyBorder="1" applyAlignment="1" applyProtection="1">
      <alignment horizontal="right" vertical="center"/>
      <protection/>
    </xf>
    <xf numFmtId="3" fontId="0" fillId="0" borderId="4" xfId="0" applyNumberFormat="1" applyBorder="1" applyAlignment="1">
      <alignment horizontal="right" vertical="center"/>
    </xf>
    <xf numFmtId="183" fontId="0" fillId="0" borderId="0" xfId="0" applyNumberFormat="1" applyFont="1" applyBorder="1" applyAlignment="1" applyProtection="1">
      <alignment horizontal="right" vertical="center"/>
      <protection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3" fontId="0" fillId="0" borderId="5" xfId="0" applyNumberForma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183" fontId="0" fillId="0" borderId="1" xfId="0" applyNumberFormat="1" applyFont="1" applyBorder="1" applyAlignment="1" applyProtection="1">
      <alignment horizontal="right" vertical="center"/>
      <protection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7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distributed" vertical="center"/>
    </xf>
    <xf numFmtId="0" fontId="0" fillId="3" borderId="0" xfId="0" applyFill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horizontal="distributed" vertical="center"/>
    </xf>
    <xf numFmtId="0" fontId="0" fillId="3" borderId="0" xfId="0" applyFill="1" applyAlignment="1">
      <alignment horizontal="distributed" vertical="center"/>
    </xf>
    <xf numFmtId="0" fontId="0" fillId="3" borderId="0" xfId="0" applyFill="1" applyAlignment="1">
      <alignment horizontal="distributed" vertical="distributed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0" fillId="0" borderId="0" xfId="0" applyAlignment="1">
      <alignment horizontal="center"/>
    </xf>
    <xf numFmtId="0" fontId="9" fillId="3" borderId="0" xfId="21" applyFont="1" applyFill="1" applyAlignment="1" quotePrefix="1">
      <alignment horizontal="distributed" vertical="center"/>
      <protection/>
    </xf>
    <xf numFmtId="0" fontId="9" fillId="3" borderId="0" xfId="21" applyFont="1" applyFill="1" applyAlignment="1">
      <alignment horizontal="distributed" vertical="center"/>
      <protection/>
    </xf>
    <xf numFmtId="0" fontId="0" fillId="3" borderId="0" xfId="21" applyFont="1" applyFill="1" applyAlignment="1">
      <alignment horizontal="distributed" vertical="center"/>
      <protection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5"/>
  <sheetViews>
    <sheetView tabSelected="1" zoomScaleSheetLayoutView="100" workbookViewId="0" topLeftCell="A1">
      <selection activeCell="F1" sqref="F1"/>
    </sheetView>
  </sheetViews>
  <sheetFormatPr defaultColWidth="8.796875" defaultRowHeight="14.25"/>
  <cols>
    <col min="1" max="1" width="2.5" style="0" customWidth="1"/>
    <col min="2" max="2" width="2.09765625" style="0" customWidth="1"/>
    <col min="3" max="3" width="13.09765625" style="0" customWidth="1"/>
    <col min="4" max="4" width="0.59375" style="0" customWidth="1"/>
    <col min="5" max="7" width="8.19921875" style="0" customWidth="1"/>
    <col min="8" max="21" width="7" style="0" customWidth="1"/>
    <col min="22" max="28" width="7.09765625" style="0" customWidth="1"/>
  </cols>
  <sheetData>
    <row r="1" spans="2:28" ht="13.5" customHeight="1">
      <c r="B1" s="1" t="s">
        <v>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</row>
    <row r="2" spans="2:28" ht="13.5" customHeight="1">
      <c r="B2" s="1" t="s">
        <v>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</row>
    <row r="3" spans="2:28" ht="13.5" customHeight="1">
      <c r="B3" s="44" t="s">
        <v>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2:28" ht="13.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B4" s="5" t="s">
        <v>7</v>
      </c>
    </row>
    <row r="5" spans="2:29" ht="15" customHeight="1">
      <c r="B5" s="49" t="s">
        <v>8</v>
      </c>
      <c r="C5" s="49"/>
      <c r="D5" s="50"/>
      <c r="E5" s="34" t="s">
        <v>9</v>
      </c>
      <c r="F5" s="35"/>
      <c r="G5" s="35"/>
      <c r="H5" s="21"/>
      <c r="I5" s="22"/>
      <c r="J5" s="34" t="s">
        <v>10</v>
      </c>
      <c r="K5" s="40"/>
      <c r="L5" s="34" t="s">
        <v>11</v>
      </c>
      <c r="M5" s="40"/>
      <c r="N5" s="34" t="s">
        <v>12</v>
      </c>
      <c r="O5" s="35"/>
      <c r="P5" s="34" t="s">
        <v>13</v>
      </c>
      <c r="Q5" s="40"/>
      <c r="R5" s="34" t="s">
        <v>14</v>
      </c>
      <c r="S5" s="40"/>
      <c r="T5" s="34" t="s">
        <v>15</v>
      </c>
      <c r="U5" s="40"/>
      <c r="V5" s="34" t="s">
        <v>16</v>
      </c>
      <c r="W5" s="35"/>
      <c r="X5" s="35"/>
      <c r="Y5" s="40"/>
      <c r="Z5" s="34" t="s">
        <v>17</v>
      </c>
      <c r="AA5" s="35"/>
      <c r="AB5" s="35"/>
      <c r="AC5" s="6"/>
    </row>
    <row r="6" spans="2:29" ht="15" customHeight="1">
      <c r="B6" s="51"/>
      <c r="C6" s="51"/>
      <c r="D6" s="52"/>
      <c r="E6" s="36"/>
      <c r="F6" s="43"/>
      <c r="G6" s="43"/>
      <c r="H6" s="36" t="s">
        <v>18</v>
      </c>
      <c r="I6" s="41"/>
      <c r="J6" s="36" t="s">
        <v>19</v>
      </c>
      <c r="K6" s="41"/>
      <c r="L6" s="36" t="s">
        <v>20</v>
      </c>
      <c r="M6" s="41"/>
      <c r="N6" s="36" t="s">
        <v>21</v>
      </c>
      <c r="O6" s="37"/>
      <c r="P6" s="36"/>
      <c r="Q6" s="41"/>
      <c r="R6" s="36"/>
      <c r="S6" s="41"/>
      <c r="T6" s="36"/>
      <c r="U6" s="41"/>
      <c r="V6" s="38" t="s">
        <v>22</v>
      </c>
      <c r="W6" s="39"/>
      <c r="X6" s="39"/>
      <c r="Y6" s="42"/>
      <c r="Z6" s="36"/>
      <c r="AA6" s="37"/>
      <c r="AB6" s="37"/>
      <c r="AC6" s="6"/>
    </row>
    <row r="7" spans="2:29" ht="15" customHeight="1">
      <c r="B7" s="51"/>
      <c r="C7" s="51"/>
      <c r="D7" s="52"/>
      <c r="E7" s="36"/>
      <c r="F7" s="43"/>
      <c r="G7" s="43"/>
      <c r="H7" s="38"/>
      <c r="I7" s="42"/>
      <c r="J7" s="38" t="s">
        <v>23</v>
      </c>
      <c r="K7" s="42"/>
      <c r="L7" s="38" t="s">
        <v>24</v>
      </c>
      <c r="M7" s="42"/>
      <c r="N7" s="38" t="s">
        <v>25</v>
      </c>
      <c r="O7" s="39"/>
      <c r="P7" s="38"/>
      <c r="Q7" s="42"/>
      <c r="R7" s="38"/>
      <c r="S7" s="42"/>
      <c r="T7" s="38"/>
      <c r="U7" s="42"/>
      <c r="V7" s="23" t="s">
        <v>26</v>
      </c>
      <c r="W7" s="23" t="s">
        <v>27</v>
      </c>
      <c r="X7" s="23" t="s">
        <v>28</v>
      </c>
      <c r="Y7" s="23" t="s">
        <v>29</v>
      </c>
      <c r="Z7" s="38"/>
      <c r="AA7" s="39"/>
      <c r="AB7" s="39"/>
      <c r="AC7" s="6"/>
    </row>
    <row r="8" spans="2:29" ht="15" customHeight="1">
      <c r="B8" s="53"/>
      <c r="C8" s="53"/>
      <c r="D8" s="54"/>
      <c r="E8" s="24" t="s">
        <v>0</v>
      </c>
      <c r="F8" s="24" t="s">
        <v>1</v>
      </c>
      <c r="G8" s="24" t="s">
        <v>2</v>
      </c>
      <c r="H8" s="24" t="s">
        <v>1</v>
      </c>
      <c r="I8" s="24" t="s">
        <v>2</v>
      </c>
      <c r="J8" s="24" t="s">
        <v>1</v>
      </c>
      <c r="K8" s="24" t="s">
        <v>2</v>
      </c>
      <c r="L8" s="24" t="s">
        <v>1</v>
      </c>
      <c r="M8" s="25" t="s">
        <v>2</v>
      </c>
      <c r="N8" s="24" t="s">
        <v>1</v>
      </c>
      <c r="O8" s="25" t="s">
        <v>2</v>
      </c>
      <c r="P8" s="24" t="s">
        <v>1</v>
      </c>
      <c r="Q8" s="24" t="s">
        <v>2</v>
      </c>
      <c r="R8" s="24" t="s">
        <v>1</v>
      </c>
      <c r="S8" s="24" t="s">
        <v>2</v>
      </c>
      <c r="T8" s="24" t="s">
        <v>1</v>
      </c>
      <c r="U8" s="24" t="s">
        <v>2</v>
      </c>
      <c r="V8" s="24" t="s">
        <v>30</v>
      </c>
      <c r="W8" s="24" t="s">
        <v>30</v>
      </c>
      <c r="X8" s="24" t="s">
        <v>30</v>
      </c>
      <c r="Y8" s="24" t="s">
        <v>30</v>
      </c>
      <c r="Z8" s="24" t="s">
        <v>9</v>
      </c>
      <c r="AA8" s="24" t="s">
        <v>31</v>
      </c>
      <c r="AB8" s="25" t="s">
        <v>32</v>
      </c>
      <c r="AC8" s="6"/>
    </row>
    <row r="9" spans="2:28" ht="17.25" customHeight="1">
      <c r="B9" s="48" t="s">
        <v>45</v>
      </c>
      <c r="C9" s="48"/>
      <c r="D9" s="26"/>
      <c r="E9" s="7">
        <v>21246</v>
      </c>
      <c r="F9" s="8">
        <v>10559</v>
      </c>
      <c r="G9" s="8">
        <v>10687</v>
      </c>
      <c r="H9" s="9">
        <v>4512</v>
      </c>
      <c r="I9" s="9">
        <v>4761</v>
      </c>
      <c r="J9" s="9">
        <v>1966</v>
      </c>
      <c r="K9" s="9">
        <v>2726</v>
      </c>
      <c r="L9" s="9">
        <v>1132</v>
      </c>
      <c r="M9" s="9">
        <v>743</v>
      </c>
      <c r="N9" s="9">
        <v>176</v>
      </c>
      <c r="O9" s="9">
        <v>43</v>
      </c>
      <c r="P9" s="9">
        <v>2063</v>
      </c>
      <c r="Q9" s="9">
        <v>1463</v>
      </c>
      <c r="R9" s="9">
        <v>703</v>
      </c>
      <c r="S9" s="9">
        <v>951</v>
      </c>
      <c r="T9" s="9">
        <v>7</v>
      </c>
      <c r="U9" s="9" t="s">
        <v>3</v>
      </c>
      <c r="V9" s="9">
        <v>12</v>
      </c>
      <c r="W9" s="9">
        <v>8</v>
      </c>
      <c r="X9" s="9">
        <v>163</v>
      </c>
      <c r="Y9" s="9" t="s">
        <v>3</v>
      </c>
      <c r="Z9" s="10">
        <v>43.6</v>
      </c>
      <c r="AA9" s="10">
        <v>42.7</v>
      </c>
      <c r="AB9" s="10">
        <v>44.5</v>
      </c>
    </row>
    <row r="10" spans="2:28" ht="17.25" customHeight="1">
      <c r="B10" s="46" t="s">
        <v>46</v>
      </c>
      <c r="C10" s="47"/>
      <c r="D10" s="27"/>
      <c r="E10" s="11">
        <f aca="true" t="shared" si="0" ref="E10:Y10">IF(SUM(E11)+SUM(E19)&gt;0,SUM(E11)+SUM(E19),"－")</f>
        <v>20689</v>
      </c>
      <c r="F10" s="12">
        <f t="shared" si="0"/>
        <v>10273</v>
      </c>
      <c r="G10" s="12">
        <f t="shared" si="0"/>
        <v>10416</v>
      </c>
      <c r="H10" s="12">
        <f t="shared" si="0"/>
        <v>4450</v>
      </c>
      <c r="I10" s="12">
        <f t="shared" si="0"/>
        <v>4638</v>
      </c>
      <c r="J10" s="12">
        <f t="shared" si="0"/>
        <v>2092</v>
      </c>
      <c r="K10" s="12">
        <f t="shared" si="0"/>
        <v>2842</v>
      </c>
      <c r="L10" s="12">
        <f t="shared" si="0"/>
        <v>1144</v>
      </c>
      <c r="M10" s="12">
        <f t="shared" si="0"/>
        <v>634</v>
      </c>
      <c r="N10" s="12">
        <f t="shared" si="0"/>
        <v>177</v>
      </c>
      <c r="O10" s="12">
        <f t="shared" si="0"/>
        <v>34</v>
      </c>
      <c r="P10" s="12">
        <f t="shared" si="0"/>
        <v>1843</v>
      </c>
      <c r="Q10" s="12">
        <f t="shared" si="0"/>
        <v>1369</v>
      </c>
      <c r="R10" s="12">
        <f t="shared" si="0"/>
        <v>567</v>
      </c>
      <c r="S10" s="12">
        <f t="shared" si="0"/>
        <v>897</v>
      </c>
      <c r="T10" s="12" t="str">
        <f t="shared" si="0"/>
        <v>－</v>
      </c>
      <c r="U10" s="12">
        <f t="shared" si="0"/>
        <v>2</v>
      </c>
      <c r="V10" s="12">
        <f t="shared" si="0"/>
        <v>6</v>
      </c>
      <c r="W10" s="12">
        <f t="shared" si="0"/>
        <v>6</v>
      </c>
      <c r="X10" s="12">
        <f t="shared" si="0"/>
        <v>139</v>
      </c>
      <c r="Y10" s="12" t="str">
        <f t="shared" si="0"/>
        <v>－</v>
      </c>
      <c r="Z10" s="13">
        <f aca="true" t="shared" si="1" ref="Z10:Z22">IF(ROUND(SUM(H10:I10)/E10*100,1)&gt;0,ROUND(SUM(H10:I10)/E10*100,1),"－")</f>
        <v>43.9</v>
      </c>
      <c r="AA10" s="13">
        <f aca="true" t="shared" si="2" ref="AA10:AA21">IF(ROUND(SUM(H10)/SUM(F10)*100,1)&gt;0,ROUND(SUM(H10)/SUM(F10)*100,1),"－")</f>
        <v>43.3</v>
      </c>
      <c r="AB10" s="13">
        <f aca="true" t="shared" si="3" ref="AB10:AB22">IF(ROUND(SUM(I10)/SUM(G10)*100,1)&gt;0,ROUND(SUM(I10)/SUM(G10)*100,1),"－")</f>
        <v>44.5</v>
      </c>
    </row>
    <row r="11" spans="2:28" ht="17.25" customHeight="1">
      <c r="B11" s="27"/>
      <c r="C11" s="28" t="s">
        <v>33</v>
      </c>
      <c r="D11" s="27"/>
      <c r="E11" s="11">
        <f aca="true" t="shared" si="4" ref="E11:Y11">IF(SUM(E12:E18)&gt;0,SUM(E12:E18),"－")</f>
        <v>20357</v>
      </c>
      <c r="F11" s="12">
        <f t="shared" si="4"/>
        <v>10042</v>
      </c>
      <c r="G11" s="12">
        <f t="shared" si="4"/>
        <v>10315</v>
      </c>
      <c r="H11" s="12">
        <f t="shared" si="4"/>
        <v>4429</v>
      </c>
      <c r="I11" s="12">
        <f t="shared" si="4"/>
        <v>4630</v>
      </c>
      <c r="J11" s="12">
        <f t="shared" si="4"/>
        <v>2046</v>
      </c>
      <c r="K11" s="12">
        <f t="shared" si="4"/>
        <v>2827</v>
      </c>
      <c r="L11" s="12">
        <f>IF(SUM(L12:L18)&gt;0,SUM(L12:L18),"－")</f>
        <v>1143</v>
      </c>
      <c r="M11" s="12">
        <f>IF(SUM(M12:M18)&gt;0,SUM(M12:M18),"－")</f>
        <v>633</v>
      </c>
      <c r="N11" s="12">
        <f t="shared" si="4"/>
        <v>175</v>
      </c>
      <c r="O11" s="12">
        <f t="shared" si="4"/>
        <v>33</v>
      </c>
      <c r="P11" s="12">
        <f t="shared" si="4"/>
        <v>1767</v>
      </c>
      <c r="Q11" s="12">
        <f t="shared" si="4"/>
        <v>1346</v>
      </c>
      <c r="R11" s="12">
        <f t="shared" si="4"/>
        <v>482</v>
      </c>
      <c r="S11" s="12">
        <f t="shared" si="4"/>
        <v>844</v>
      </c>
      <c r="T11" s="12" t="str">
        <f t="shared" si="4"/>
        <v>－</v>
      </c>
      <c r="U11" s="12">
        <f t="shared" si="4"/>
        <v>2</v>
      </c>
      <c r="V11" s="12">
        <f t="shared" si="4"/>
        <v>6</v>
      </c>
      <c r="W11" s="12">
        <f t="shared" si="4"/>
        <v>6</v>
      </c>
      <c r="X11" s="12">
        <f t="shared" si="4"/>
        <v>138</v>
      </c>
      <c r="Y11" s="12" t="str">
        <f t="shared" si="4"/>
        <v>－</v>
      </c>
      <c r="Z11" s="13">
        <f t="shared" si="1"/>
        <v>44.5</v>
      </c>
      <c r="AA11" s="13">
        <f t="shared" si="2"/>
        <v>44.1</v>
      </c>
      <c r="AB11" s="13">
        <f t="shared" si="3"/>
        <v>44.9</v>
      </c>
    </row>
    <row r="12" spans="2:28" ht="17.25" customHeight="1">
      <c r="B12" s="32" t="s">
        <v>34</v>
      </c>
      <c r="C12" s="32"/>
      <c r="D12" s="29"/>
      <c r="E12" s="14">
        <f aca="true" t="shared" si="5" ref="E12:E18">IF(SUM(H12:U12)=SUM(F12:G12),IF(SUM(F12:G12)&gt;0,SUM(F12:G12),"-"),"ｴﾗｰ")</f>
        <v>13353</v>
      </c>
      <c r="F12" s="8">
        <f aca="true" t="shared" si="6" ref="F12:F18">IF(SUM(H12)+SUM(J12)+SUM(L12)+SUM(N12)+SUM(P12)+SUM(R12)+SUM(T12)&gt;0,SUM(H12)+SUM(J12)+SUM(L12)+SUM(N12)+SUM(P12)+SUM(R12)+SUM(T12),"-")</f>
        <v>6209</v>
      </c>
      <c r="G12" s="8">
        <f aca="true" t="shared" si="7" ref="G12:G18">IF(SUM(I12)+SUM(K12)+SUM(M12)+SUM(O12)+SUM(Q12)+SUM(S12)+SUM(U12)&gt;0,SUM(I12)+SUM(K12)+SUM(M12)+SUM(O12)+SUM(Q12)+SUM(S12)+SUM(U12),"－")</f>
        <v>7144</v>
      </c>
      <c r="H12" s="9">
        <v>3361</v>
      </c>
      <c r="I12" s="9">
        <v>3827</v>
      </c>
      <c r="J12" s="9">
        <v>1011</v>
      </c>
      <c r="K12" s="9">
        <v>1804</v>
      </c>
      <c r="L12" s="9">
        <v>1042</v>
      </c>
      <c r="M12" s="9">
        <v>516</v>
      </c>
      <c r="N12" s="9">
        <v>48</v>
      </c>
      <c r="O12" s="9">
        <v>14</v>
      </c>
      <c r="P12" s="9">
        <v>435</v>
      </c>
      <c r="Q12" s="9">
        <v>451</v>
      </c>
      <c r="R12" s="9">
        <v>312</v>
      </c>
      <c r="S12" s="9">
        <v>530</v>
      </c>
      <c r="T12" s="9" t="s">
        <v>3</v>
      </c>
      <c r="U12" s="9">
        <v>2</v>
      </c>
      <c r="V12" s="9" t="s">
        <v>3</v>
      </c>
      <c r="W12" s="9" t="s">
        <v>3</v>
      </c>
      <c r="X12" s="9">
        <v>63</v>
      </c>
      <c r="Y12" s="9" t="s">
        <v>35</v>
      </c>
      <c r="Z12" s="15">
        <f t="shared" si="1"/>
        <v>53.8</v>
      </c>
      <c r="AA12" s="15">
        <f t="shared" si="2"/>
        <v>54.1</v>
      </c>
      <c r="AB12" s="15">
        <f t="shared" si="3"/>
        <v>53.6</v>
      </c>
    </row>
    <row r="13" spans="2:28" ht="17.25" customHeight="1">
      <c r="B13" s="32" t="s">
        <v>36</v>
      </c>
      <c r="C13" s="32"/>
      <c r="D13" s="29"/>
      <c r="E13" s="14">
        <f t="shared" si="5"/>
        <v>1050</v>
      </c>
      <c r="F13" s="8">
        <f t="shared" si="6"/>
        <v>517</v>
      </c>
      <c r="G13" s="8">
        <f t="shared" si="7"/>
        <v>533</v>
      </c>
      <c r="H13" s="9">
        <v>73</v>
      </c>
      <c r="I13" s="9">
        <v>59</v>
      </c>
      <c r="J13" s="9">
        <v>137</v>
      </c>
      <c r="K13" s="9">
        <v>170</v>
      </c>
      <c r="L13" s="9">
        <v>12</v>
      </c>
      <c r="M13" s="9">
        <v>28</v>
      </c>
      <c r="N13" s="9">
        <v>35</v>
      </c>
      <c r="O13" s="9">
        <v>6</v>
      </c>
      <c r="P13" s="9">
        <v>240</v>
      </c>
      <c r="Q13" s="9">
        <v>189</v>
      </c>
      <c r="R13" s="9">
        <v>20</v>
      </c>
      <c r="S13" s="9">
        <v>81</v>
      </c>
      <c r="T13" s="9" t="s">
        <v>3</v>
      </c>
      <c r="U13" s="9" t="s">
        <v>3</v>
      </c>
      <c r="V13" s="9">
        <v>2</v>
      </c>
      <c r="W13" s="9">
        <v>1</v>
      </c>
      <c r="X13" s="9">
        <v>26</v>
      </c>
      <c r="Y13" s="9" t="s">
        <v>37</v>
      </c>
      <c r="Z13" s="15">
        <f t="shared" si="1"/>
        <v>12.6</v>
      </c>
      <c r="AA13" s="15">
        <f t="shared" si="2"/>
        <v>14.1</v>
      </c>
      <c r="AB13" s="15">
        <f t="shared" si="3"/>
        <v>11.1</v>
      </c>
    </row>
    <row r="14" spans="2:28" ht="17.25" customHeight="1">
      <c r="B14" s="32" t="s">
        <v>38</v>
      </c>
      <c r="C14" s="32"/>
      <c r="D14" s="29"/>
      <c r="E14" s="14">
        <f t="shared" si="5"/>
        <v>1968</v>
      </c>
      <c r="F14" s="8">
        <f t="shared" si="6"/>
        <v>1754</v>
      </c>
      <c r="G14" s="8">
        <f t="shared" si="7"/>
        <v>214</v>
      </c>
      <c r="H14" s="9">
        <v>418</v>
      </c>
      <c r="I14" s="9">
        <v>48</v>
      </c>
      <c r="J14" s="9">
        <v>434</v>
      </c>
      <c r="K14" s="9">
        <v>59</v>
      </c>
      <c r="L14" s="9">
        <v>15</v>
      </c>
      <c r="M14" s="9">
        <v>5</v>
      </c>
      <c r="N14" s="9">
        <v>73</v>
      </c>
      <c r="O14" s="9">
        <v>2</v>
      </c>
      <c r="P14" s="9">
        <v>729</v>
      </c>
      <c r="Q14" s="9">
        <v>73</v>
      </c>
      <c r="R14" s="9">
        <v>85</v>
      </c>
      <c r="S14" s="9">
        <v>27</v>
      </c>
      <c r="T14" s="9" t="s">
        <v>3</v>
      </c>
      <c r="U14" s="9" t="s">
        <v>3</v>
      </c>
      <c r="V14" s="9">
        <v>4</v>
      </c>
      <c r="W14" s="9">
        <v>4</v>
      </c>
      <c r="X14" s="9">
        <v>11</v>
      </c>
      <c r="Y14" s="9" t="s">
        <v>39</v>
      </c>
      <c r="Z14" s="15">
        <f t="shared" si="1"/>
        <v>23.7</v>
      </c>
      <c r="AA14" s="15">
        <f t="shared" si="2"/>
        <v>23.8</v>
      </c>
      <c r="AB14" s="15">
        <f t="shared" si="3"/>
        <v>22.4</v>
      </c>
    </row>
    <row r="15" spans="2:28" ht="17.25" customHeight="1">
      <c r="B15" s="32" t="s">
        <v>40</v>
      </c>
      <c r="C15" s="32"/>
      <c r="D15" s="29"/>
      <c r="E15" s="14">
        <f t="shared" si="5"/>
        <v>2408</v>
      </c>
      <c r="F15" s="8">
        <f t="shared" si="6"/>
        <v>1048</v>
      </c>
      <c r="G15" s="8">
        <f t="shared" si="7"/>
        <v>1360</v>
      </c>
      <c r="H15" s="9">
        <v>377</v>
      </c>
      <c r="I15" s="9">
        <v>286</v>
      </c>
      <c r="J15" s="9">
        <v>346</v>
      </c>
      <c r="K15" s="9">
        <v>479</v>
      </c>
      <c r="L15" s="9">
        <v>23</v>
      </c>
      <c r="M15" s="9">
        <v>36</v>
      </c>
      <c r="N15" s="9">
        <v>14</v>
      </c>
      <c r="O15" s="9">
        <v>8</v>
      </c>
      <c r="P15" s="9">
        <v>250</v>
      </c>
      <c r="Q15" s="9">
        <v>447</v>
      </c>
      <c r="R15" s="9">
        <v>38</v>
      </c>
      <c r="S15" s="9">
        <v>104</v>
      </c>
      <c r="T15" s="9" t="s">
        <v>3</v>
      </c>
      <c r="U15" s="9" t="s">
        <v>3</v>
      </c>
      <c r="V15" s="9" t="s">
        <v>3</v>
      </c>
      <c r="W15" s="9">
        <v>1</v>
      </c>
      <c r="X15" s="9">
        <v>30</v>
      </c>
      <c r="Y15" s="9" t="s">
        <v>39</v>
      </c>
      <c r="Z15" s="15">
        <f t="shared" si="1"/>
        <v>27.5</v>
      </c>
      <c r="AA15" s="15">
        <f t="shared" si="2"/>
        <v>36</v>
      </c>
      <c r="AB15" s="15">
        <f t="shared" si="3"/>
        <v>21</v>
      </c>
    </row>
    <row r="16" spans="2:28" ht="17.25" customHeight="1">
      <c r="B16" s="32" t="s">
        <v>41</v>
      </c>
      <c r="C16" s="32"/>
      <c r="D16" s="29"/>
      <c r="E16" s="14">
        <f t="shared" si="5"/>
        <v>483</v>
      </c>
      <c r="F16" s="8">
        <f t="shared" si="6"/>
        <v>35</v>
      </c>
      <c r="G16" s="8">
        <f t="shared" si="7"/>
        <v>448</v>
      </c>
      <c r="H16" s="9">
        <v>9</v>
      </c>
      <c r="I16" s="9">
        <v>151</v>
      </c>
      <c r="J16" s="9">
        <v>4</v>
      </c>
      <c r="K16" s="9">
        <v>128</v>
      </c>
      <c r="L16" s="9" t="s">
        <v>3</v>
      </c>
      <c r="M16" s="9">
        <v>9</v>
      </c>
      <c r="N16" s="9" t="s">
        <v>3</v>
      </c>
      <c r="O16" s="9">
        <v>1</v>
      </c>
      <c r="P16" s="9">
        <v>19</v>
      </c>
      <c r="Q16" s="9">
        <v>91</v>
      </c>
      <c r="R16" s="9">
        <v>3</v>
      </c>
      <c r="S16" s="9">
        <v>68</v>
      </c>
      <c r="T16" s="9" t="s">
        <v>3</v>
      </c>
      <c r="U16" s="9" t="s">
        <v>3</v>
      </c>
      <c r="V16" s="9" t="s">
        <v>3</v>
      </c>
      <c r="W16" s="9" t="s">
        <v>3</v>
      </c>
      <c r="X16" s="9">
        <v>4</v>
      </c>
      <c r="Y16" s="9" t="s">
        <v>35</v>
      </c>
      <c r="Z16" s="15">
        <f t="shared" si="1"/>
        <v>33.1</v>
      </c>
      <c r="AA16" s="15">
        <f t="shared" si="2"/>
        <v>25.7</v>
      </c>
      <c r="AB16" s="15">
        <f t="shared" si="3"/>
        <v>33.7</v>
      </c>
    </row>
    <row r="17" spans="2:28" ht="17.25" customHeight="1">
      <c r="B17" s="33" t="s">
        <v>42</v>
      </c>
      <c r="C17" s="33"/>
      <c r="D17" s="29"/>
      <c r="E17" s="14">
        <f t="shared" si="5"/>
        <v>536</v>
      </c>
      <c r="F17" s="8">
        <f t="shared" si="6"/>
        <v>212</v>
      </c>
      <c r="G17" s="8">
        <f t="shared" si="7"/>
        <v>324</v>
      </c>
      <c r="H17" s="9">
        <v>55</v>
      </c>
      <c r="I17" s="9">
        <v>86</v>
      </c>
      <c r="J17" s="9">
        <v>64</v>
      </c>
      <c r="K17" s="9">
        <v>133</v>
      </c>
      <c r="L17" s="9">
        <v>9</v>
      </c>
      <c r="M17" s="9">
        <v>15</v>
      </c>
      <c r="N17" s="9">
        <v>4</v>
      </c>
      <c r="O17" s="9">
        <v>2</v>
      </c>
      <c r="P17" s="9">
        <v>68</v>
      </c>
      <c r="Q17" s="9">
        <v>72</v>
      </c>
      <c r="R17" s="9">
        <v>12</v>
      </c>
      <c r="S17" s="9">
        <v>16</v>
      </c>
      <c r="T17" s="9" t="s">
        <v>3</v>
      </c>
      <c r="U17" s="9" t="s">
        <v>3</v>
      </c>
      <c r="V17" s="9" t="s">
        <v>3</v>
      </c>
      <c r="W17" s="9" t="s">
        <v>3</v>
      </c>
      <c r="X17" s="9">
        <v>3</v>
      </c>
      <c r="Y17" s="9" t="s">
        <v>3</v>
      </c>
      <c r="Z17" s="15">
        <f t="shared" si="1"/>
        <v>26.3</v>
      </c>
      <c r="AA17" s="15">
        <f t="shared" si="2"/>
        <v>25.9</v>
      </c>
      <c r="AB17" s="15">
        <f t="shared" si="3"/>
        <v>26.5</v>
      </c>
    </row>
    <row r="18" spans="2:28" ht="17.25" customHeight="1">
      <c r="B18" s="33" t="s">
        <v>43</v>
      </c>
      <c r="C18" s="33"/>
      <c r="D18" s="29"/>
      <c r="E18" s="14">
        <f t="shared" si="5"/>
        <v>559</v>
      </c>
      <c r="F18" s="8">
        <f t="shared" si="6"/>
        <v>267</v>
      </c>
      <c r="G18" s="8">
        <f t="shared" si="7"/>
        <v>292</v>
      </c>
      <c r="H18" s="9">
        <v>136</v>
      </c>
      <c r="I18" s="9">
        <v>173</v>
      </c>
      <c r="J18" s="9">
        <v>50</v>
      </c>
      <c r="K18" s="9">
        <v>54</v>
      </c>
      <c r="L18" s="9">
        <v>42</v>
      </c>
      <c r="M18" s="9">
        <v>24</v>
      </c>
      <c r="N18" s="9">
        <v>1</v>
      </c>
      <c r="O18" s="9" t="s">
        <v>3</v>
      </c>
      <c r="P18" s="9">
        <v>26</v>
      </c>
      <c r="Q18" s="9">
        <v>23</v>
      </c>
      <c r="R18" s="9">
        <v>12</v>
      </c>
      <c r="S18" s="9">
        <v>18</v>
      </c>
      <c r="T18" s="9" t="s">
        <v>3</v>
      </c>
      <c r="U18" s="9" t="s">
        <v>3</v>
      </c>
      <c r="V18" s="9" t="s">
        <v>3</v>
      </c>
      <c r="W18" s="9" t="s">
        <v>3</v>
      </c>
      <c r="X18" s="9">
        <v>1</v>
      </c>
      <c r="Y18" s="9" t="s">
        <v>39</v>
      </c>
      <c r="Z18" s="15">
        <f t="shared" si="1"/>
        <v>55.3</v>
      </c>
      <c r="AA18" s="15">
        <f t="shared" si="2"/>
        <v>50.9</v>
      </c>
      <c r="AB18" s="15">
        <f t="shared" si="3"/>
        <v>59.2</v>
      </c>
    </row>
    <row r="19" spans="2:28" ht="17.25" customHeight="1">
      <c r="B19" s="27"/>
      <c r="C19" s="28" t="s">
        <v>44</v>
      </c>
      <c r="D19" s="27"/>
      <c r="E19" s="11">
        <f aca="true" t="shared" si="8" ref="E19:Y19">IF(SUM(E20:E22)&gt;0,SUM(E20:E22),"－")</f>
        <v>332</v>
      </c>
      <c r="F19" s="12">
        <f t="shared" si="8"/>
        <v>231</v>
      </c>
      <c r="G19" s="12">
        <f t="shared" si="8"/>
        <v>101</v>
      </c>
      <c r="H19" s="12">
        <f t="shared" si="8"/>
        <v>21</v>
      </c>
      <c r="I19" s="12">
        <f t="shared" si="8"/>
        <v>8</v>
      </c>
      <c r="J19" s="12">
        <f t="shared" si="8"/>
        <v>46</v>
      </c>
      <c r="K19" s="12">
        <f t="shared" si="8"/>
        <v>15</v>
      </c>
      <c r="L19" s="12">
        <f t="shared" si="8"/>
        <v>1</v>
      </c>
      <c r="M19" s="12">
        <f t="shared" si="8"/>
        <v>1</v>
      </c>
      <c r="N19" s="12">
        <f t="shared" si="8"/>
        <v>2</v>
      </c>
      <c r="O19" s="12">
        <f t="shared" si="8"/>
        <v>1</v>
      </c>
      <c r="P19" s="12">
        <f t="shared" si="8"/>
        <v>76</v>
      </c>
      <c r="Q19" s="12">
        <f t="shared" si="8"/>
        <v>23</v>
      </c>
      <c r="R19" s="12">
        <f t="shared" si="8"/>
        <v>85</v>
      </c>
      <c r="S19" s="12">
        <f t="shared" si="8"/>
        <v>53</v>
      </c>
      <c r="T19" s="12" t="str">
        <f t="shared" si="8"/>
        <v>－</v>
      </c>
      <c r="U19" s="12" t="str">
        <f t="shared" si="8"/>
        <v>－</v>
      </c>
      <c r="V19" s="12" t="str">
        <f t="shared" si="8"/>
        <v>－</v>
      </c>
      <c r="W19" s="12" t="str">
        <f t="shared" si="8"/>
        <v>－</v>
      </c>
      <c r="X19" s="12">
        <f t="shared" si="8"/>
        <v>1</v>
      </c>
      <c r="Y19" s="12" t="str">
        <f t="shared" si="8"/>
        <v>－</v>
      </c>
      <c r="Z19" s="13">
        <f t="shared" si="1"/>
        <v>8.7</v>
      </c>
      <c r="AA19" s="13">
        <f t="shared" si="2"/>
        <v>9.1</v>
      </c>
      <c r="AB19" s="13">
        <f t="shared" si="3"/>
        <v>7.9</v>
      </c>
    </row>
    <row r="20" spans="2:28" ht="17.25" customHeight="1">
      <c r="B20" s="32" t="s">
        <v>34</v>
      </c>
      <c r="C20" s="32"/>
      <c r="D20" s="29"/>
      <c r="E20" s="14">
        <f>IF(SUM(H20:U20)=SUM(F20:G20),IF(SUM(F20:G20)&gt;0,SUM(F20:G20),"-"),"ｴﾗｰ")</f>
        <v>219</v>
      </c>
      <c r="F20" s="8">
        <f>IF(SUM(H20)+SUM(J20)+SUM(L20)+SUM(N20)+SUM(P20)+SUM(R20)+SUM(T20)&gt;0,SUM(H20)+SUM(J20)+SUM(L20)+SUM(N20)+SUM(P20)+SUM(R20)+SUM(T20),"-")</f>
        <v>134</v>
      </c>
      <c r="G20" s="8">
        <f>IF(SUM(I20)+SUM(K20)+SUM(M20)+SUM(O20)+SUM(Q20)+SUM(S20)+SUM(U20)&gt;0,SUM(I20)+SUM(K20)+SUM(M20)+SUM(O20)+SUM(Q20)+SUM(S20)+SUM(U20),"－")</f>
        <v>85</v>
      </c>
      <c r="H20" s="9">
        <v>15</v>
      </c>
      <c r="I20" s="9">
        <v>7</v>
      </c>
      <c r="J20" s="9">
        <v>28</v>
      </c>
      <c r="K20" s="9">
        <v>14</v>
      </c>
      <c r="L20" s="9">
        <v>1</v>
      </c>
      <c r="M20" s="9">
        <v>1</v>
      </c>
      <c r="N20" s="9">
        <v>2</v>
      </c>
      <c r="O20" s="9">
        <v>1</v>
      </c>
      <c r="P20" s="9">
        <v>33</v>
      </c>
      <c r="Q20" s="9">
        <v>14</v>
      </c>
      <c r="R20" s="9">
        <v>55</v>
      </c>
      <c r="S20" s="9">
        <v>48</v>
      </c>
      <c r="T20" s="16" t="s">
        <v>3</v>
      </c>
      <c r="U20" s="16" t="s">
        <v>3</v>
      </c>
      <c r="V20" s="16" t="s">
        <v>3</v>
      </c>
      <c r="W20" s="16" t="s">
        <v>3</v>
      </c>
      <c r="X20" s="16">
        <v>1</v>
      </c>
      <c r="Y20" s="16" t="s">
        <v>3</v>
      </c>
      <c r="Z20" s="15">
        <f t="shared" si="1"/>
        <v>10</v>
      </c>
      <c r="AA20" s="15">
        <f t="shared" si="2"/>
        <v>11.2</v>
      </c>
      <c r="AB20" s="15">
        <f t="shared" si="3"/>
        <v>8.2</v>
      </c>
    </row>
    <row r="21" spans="2:28" ht="17.25" customHeight="1">
      <c r="B21" s="32" t="s">
        <v>38</v>
      </c>
      <c r="C21" s="32"/>
      <c r="D21" s="29"/>
      <c r="E21" s="14">
        <f>IF(SUM(H21:U21)=SUM(F21:G21),IF(SUM(F21:G21)&gt;0,SUM(F21:G21),"-"),"ｴﾗｰ")</f>
        <v>96</v>
      </c>
      <c r="F21" s="8">
        <f>IF(SUM(H21)+SUM(J21)+SUM(L21)+SUM(N21)+SUM(P21)+SUM(R21)+SUM(T21)&gt;0,SUM(H21)+SUM(J21)+SUM(L21)+SUM(N21)+SUM(P21)+SUM(R21)+SUM(T21),"-")</f>
        <v>88</v>
      </c>
      <c r="G21" s="8">
        <f>IF(SUM(I21)+SUM(K21)+SUM(M21)+SUM(O21)+SUM(Q21)+SUM(S21)+SUM(U21)&gt;0,SUM(I21)+SUM(K21)+SUM(M21)+SUM(O21)+SUM(Q21)+SUM(S21)+SUM(U21),"－")</f>
        <v>8</v>
      </c>
      <c r="H21" s="9">
        <v>6</v>
      </c>
      <c r="I21" s="9" t="s">
        <v>3</v>
      </c>
      <c r="J21" s="9">
        <v>17</v>
      </c>
      <c r="K21" s="9">
        <v>1</v>
      </c>
      <c r="L21" s="9" t="s">
        <v>3</v>
      </c>
      <c r="M21" s="9" t="s">
        <v>3</v>
      </c>
      <c r="N21" s="9" t="s">
        <v>3</v>
      </c>
      <c r="O21" s="9" t="s">
        <v>3</v>
      </c>
      <c r="P21" s="9">
        <v>35</v>
      </c>
      <c r="Q21" s="9">
        <v>7</v>
      </c>
      <c r="R21" s="9">
        <v>30</v>
      </c>
      <c r="S21" s="16" t="s">
        <v>3</v>
      </c>
      <c r="T21" s="16" t="s">
        <v>3</v>
      </c>
      <c r="U21" s="16" t="s">
        <v>3</v>
      </c>
      <c r="V21" s="16" t="s">
        <v>3</v>
      </c>
      <c r="W21" s="16" t="s">
        <v>3</v>
      </c>
      <c r="X21" s="16" t="s">
        <v>3</v>
      </c>
      <c r="Y21" s="16" t="s">
        <v>3</v>
      </c>
      <c r="Z21" s="15">
        <f t="shared" si="1"/>
        <v>6.3</v>
      </c>
      <c r="AA21" s="15">
        <f t="shared" si="2"/>
        <v>6.8</v>
      </c>
      <c r="AB21" s="15" t="str">
        <f t="shared" si="3"/>
        <v>－</v>
      </c>
    </row>
    <row r="22" spans="2:28" ht="17.25" customHeight="1" thickBot="1">
      <c r="B22" s="31" t="s">
        <v>40</v>
      </c>
      <c r="C22" s="31"/>
      <c r="D22" s="30"/>
      <c r="E22" s="17">
        <f>IF(SUM(H22:U22)=SUM(F22:G22),IF(SUM(F22:G22)&gt;0,SUM(F22:G22),"－"),"ｴﾗｰ")</f>
        <v>17</v>
      </c>
      <c r="F22" s="18">
        <f>IF(SUM(H22)+SUM(J22)+SUM(L22)+SUM(N22)+SUM(P22)+SUM(R22)+SUM(T22)&gt;0,SUM(H22)+SUM(J22)+SUM(L22)+SUM(N22)+SUM(P22)+SUM(R22)+SUM(T22),"－")</f>
        <v>9</v>
      </c>
      <c r="G22" s="18">
        <f>IF(SUM(I22)+SUM(K22)+SUM(M22)+SUM(O22)+SUM(Q22)+SUM(S22)+SUM(U22)&gt;0,SUM(I22)+SUM(K22)+SUM(M22)+SUM(O22)+SUM(Q22)+SUM(S22)+SUM(U22),"－")</f>
        <v>8</v>
      </c>
      <c r="H22" s="19" t="s">
        <v>3</v>
      </c>
      <c r="I22" s="19">
        <v>1</v>
      </c>
      <c r="J22" s="19">
        <v>1</v>
      </c>
      <c r="K22" s="19" t="s">
        <v>3</v>
      </c>
      <c r="L22" s="19" t="s">
        <v>3</v>
      </c>
      <c r="M22" s="19" t="s">
        <v>3</v>
      </c>
      <c r="N22" s="19" t="s">
        <v>3</v>
      </c>
      <c r="O22" s="19" t="s">
        <v>3</v>
      </c>
      <c r="P22" s="19">
        <v>8</v>
      </c>
      <c r="Q22" s="19">
        <v>2</v>
      </c>
      <c r="R22" s="19" t="s">
        <v>3</v>
      </c>
      <c r="S22" s="19">
        <v>5</v>
      </c>
      <c r="T22" s="19" t="s">
        <v>3</v>
      </c>
      <c r="U22" s="19" t="s">
        <v>3</v>
      </c>
      <c r="V22" s="19" t="s">
        <v>3</v>
      </c>
      <c r="W22" s="19" t="s">
        <v>3</v>
      </c>
      <c r="X22" s="19" t="s">
        <v>3</v>
      </c>
      <c r="Y22" s="19" t="s">
        <v>3</v>
      </c>
      <c r="Z22" s="20">
        <f t="shared" si="1"/>
        <v>5.9</v>
      </c>
      <c r="AA22" s="20" t="str">
        <f>IF(ROUND(SUM(H22)/SUM(F22)*100,1)&gt;0,ROUND(SUM(H22)/SUM(F22)*100,1),"－")</f>
        <v>－</v>
      </c>
      <c r="AB22" s="20">
        <f t="shared" si="3"/>
        <v>12.5</v>
      </c>
    </row>
    <row r="23" ht="13.5" customHeight="1">
      <c r="B23" s="2"/>
    </row>
    <row r="24" ht="13.5" customHeight="1">
      <c r="B24" s="2"/>
    </row>
    <row r="25" ht="13.5" customHeight="1">
      <c r="B25" s="2"/>
    </row>
  </sheetData>
  <mergeCells count="32">
    <mergeCell ref="B3:AB3"/>
    <mergeCell ref="B10:C10"/>
    <mergeCell ref="N7:O7"/>
    <mergeCell ref="N6:O6"/>
    <mergeCell ref="N5:O5"/>
    <mergeCell ref="L5:M5"/>
    <mergeCell ref="L6:M6"/>
    <mergeCell ref="L7:M7"/>
    <mergeCell ref="B9:C9"/>
    <mergeCell ref="B5:D8"/>
    <mergeCell ref="E5:G7"/>
    <mergeCell ref="P5:Q7"/>
    <mergeCell ref="H6:I6"/>
    <mergeCell ref="H7:I7"/>
    <mergeCell ref="J5:K5"/>
    <mergeCell ref="J6:K6"/>
    <mergeCell ref="J7:K7"/>
    <mergeCell ref="Z5:AB7"/>
    <mergeCell ref="R5:S7"/>
    <mergeCell ref="T5:U7"/>
    <mergeCell ref="V5:Y5"/>
    <mergeCell ref="V6:Y6"/>
    <mergeCell ref="B12:C12"/>
    <mergeCell ref="B13:C13"/>
    <mergeCell ref="B14:C14"/>
    <mergeCell ref="B15:C15"/>
    <mergeCell ref="B22:C22"/>
    <mergeCell ref="B16:C16"/>
    <mergeCell ref="B18:C18"/>
    <mergeCell ref="B20:C20"/>
    <mergeCell ref="B21:C21"/>
    <mergeCell ref="B17:C17"/>
  </mergeCells>
  <printOptions horizontalCentered="1"/>
  <pageMargins left="0.6692913385826772" right="0.4724409448818898" top="0.7874015748031497" bottom="0.5905511811023623" header="0.3937007874015748" footer="0.3937007874015748"/>
  <pageSetup horizontalDpi="300" verticalDpi="3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2002-11-21T05:05:49Z</dcterms:created>
  <dcterms:modified xsi:type="dcterms:W3CDTF">2003-12-03T07:31:30Z</dcterms:modified>
  <cp:category/>
  <cp:version/>
  <cp:contentType/>
  <cp:contentStatus/>
</cp:coreProperties>
</file>