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<sst xmlns="http://schemas.openxmlformats.org/spreadsheetml/2006/main" count="124" uniqueCount="41">
  <si>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卒業後の状況調査</t>
  </si>
  <si>
    <t>区　　　　分</t>
  </si>
  <si>
    <t>計</t>
  </si>
  <si>
    <t>平成12年３月</t>
  </si>
  <si>
    <t>平成13年３月</t>
  </si>
  <si>
    <t>－</t>
  </si>
  <si>
    <t>Ｂ専修学校</t>
  </si>
  <si>
    <t>Ｃ専修学校</t>
  </si>
  <si>
    <t>Ｄ公共職業</t>
  </si>
  <si>
    <t>能力開発施</t>
  </si>
  <si>
    <t>進　学　者</t>
  </si>
  <si>
    <t>等入学者</t>
  </si>
  <si>
    <t>設等入学者</t>
  </si>
  <si>
    <t>男</t>
  </si>
  <si>
    <t>女</t>
  </si>
  <si>
    <t>（高等学校）</t>
  </si>
  <si>
    <t>（単位：人、％）</t>
  </si>
  <si>
    <t>Ｅ就 職 者</t>
  </si>
  <si>
    <t>Ｆ左記以外の者</t>
  </si>
  <si>
    <t>Ｇ死亡・不詳</t>
  </si>
  <si>
    <t>左記Ａ、Ｂ、Ｃ、Ｄのうち</t>
  </si>
  <si>
    <t>Ａ大学等進学者</t>
  </si>
  <si>
    <t>（専門課程）</t>
  </si>
  <si>
    <t>（一般課程）</t>
  </si>
  <si>
    <t>就職している者(再掲)</t>
  </si>
  <si>
    <t>Ａのうち</t>
  </si>
  <si>
    <t>Ｂのうち</t>
  </si>
  <si>
    <t>Ｃのうち</t>
  </si>
  <si>
    <t>Ｄのうち</t>
  </si>
  <si>
    <t>(男・女)</t>
  </si>
  <si>
    <t xml:space="preserve">第78表　進　路　別 </t>
  </si>
  <si>
    <t xml:space="preserve"> 卒　業　者　数（学科別）</t>
  </si>
  <si>
    <t>大 学 等 進 学 率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</si>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</sst>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1" fillId="0" borderId="0" xfId="24" applyAlignment="1">
      <alignment horizontal="right" vertical="center"/>
      <protection/>
    </xf>
    <xf numFmtId="0" fontId="4" fillId="0" borderId="0" xfId="24" applyFont="1" applyAlignment="1">
      <alignment vertical="center"/>
      <protection/>
    </xf>
    <xf numFmtId="0" fontId="1" fillId="0" borderId="0" xfId="24" applyBorder="1">
      <alignment/>
      <protection/>
    </xf>
    <xf numFmtId="0" fontId="4" fillId="0" borderId="0" xfId="24" applyFont="1" applyAlignment="1">
      <alignment horizontal="distributed" vertical="center"/>
      <protection/>
    </xf>
    <xf numFmtId="0" fontId="1" fillId="0" borderId="0" xfId="24" applyFont="1" applyAlignment="1">
      <alignment vertical="center"/>
      <protection/>
    </xf>
    <xf numFmtId="3" fontId="5" fillId="0" borderId="0" xfId="24" applyNumberFormat="1" applyFont="1" applyAlignment="1" applyProtection="1">
      <alignment horizontal="right" vertical="center"/>
      <protection locked="0"/>
    </xf>
    <xf numFmtId="3" fontId="5" fillId="0" borderId="0" xfId="24" applyNumberFormat="1" applyFont="1" applyBorder="1" applyAlignment="1" applyProtection="1">
      <alignment horizontal="right" vertical="center"/>
      <protection locked="0"/>
    </xf>
    <xf numFmtId="3" fontId="5" fillId="0" borderId="1" xfId="24" applyNumberFormat="1" applyFont="1" applyBorder="1" applyAlignment="1" applyProtection="1">
      <alignment horizontal="right" vertical="center"/>
      <protection locked="0"/>
    </xf>
    <xf numFmtId="0" fontId="1" fillId="0" borderId="1" xfId="24" applyBorder="1" applyAlignment="1">
      <alignment vertical="center"/>
      <protection/>
    </xf>
    <xf numFmtId="0" fontId="1" fillId="0" borderId="1" xfId="24" applyBorder="1" applyAlignment="1">
      <alignment horizontal="right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center" vertical="center"/>
      <protection/>
    </xf>
    <xf numFmtId="3" fontId="4" fillId="0" borderId="4" xfId="24" applyNumberFormat="1" applyFont="1" applyBorder="1" applyAlignment="1">
      <alignment horizontal="right" vertical="center"/>
      <protection/>
    </xf>
    <xf numFmtId="3" fontId="4" fillId="0" borderId="0" xfId="24" applyNumberFormat="1" applyFont="1" applyAlignment="1">
      <alignment horizontal="right" vertical="center"/>
      <protection/>
    </xf>
    <xf numFmtId="3" fontId="1" fillId="0" borderId="0" xfId="24" applyNumberFormat="1" applyFont="1" applyAlignment="1">
      <alignment horizontal="right" vertical="center"/>
      <protection/>
    </xf>
    <xf numFmtId="3" fontId="1" fillId="0" borderId="1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right" vertical="center"/>
      <protection/>
    </xf>
    <xf numFmtId="0" fontId="7" fillId="0" borderId="0" xfId="24" applyFont="1" applyAlignment="1">
      <alignment vertical="center"/>
      <protection/>
    </xf>
    <xf numFmtId="0" fontId="6" fillId="0" borderId="5" xfId="24" applyFont="1" applyBorder="1" applyAlignment="1">
      <alignment horizontal="center" vertical="center"/>
      <protection/>
    </xf>
    <xf numFmtId="183" fontId="1" fillId="0" borderId="1" xfId="24" applyNumberFormat="1" applyFont="1" applyBorder="1" applyAlignment="1" applyProtection="1">
      <alignment horizontal="right" vertical="center"/>
      <protection/>
    </xf>
    <xf numFmtId="0" fontId="1" fillId="0" borderId="6" xfId="24" applyBorder="1">
      <alignment/>
      <protection/>
    </xf>
    <xf numFmtId="0" fontId="1" fillId="0" borderId="7" xfId="24" applyBorder="1">
      <alignment/>
      <protection/>
    </xf>
    <xf numFmtId="0" fontId="8" fillId="0" borderId="2" xfId="24" applyFont="1" applyBorder="1" applyAlignment="1">
      <alignment horizontal="center" vertical="center"/>
      <protection/>
    </xf>
    <xf numFmtId="3" fontId="1" fillId="0" borderId="8" xfId="24" applyNumberFormat="1" applyBorder="1" applyAlignment="1">
      <alignment horizontal="right" vertical="center"/>
      <protection/>
    </xf>
    <xf numFmtId="183" fontId="1" fillId="0" borderId="9" xfId="24" applyNumberFormat="1" applyFont="1" applyBorder="1" applyAlignment="1" applyProtection="1">
      <alignment horizontal="right" vertical="center"/>
      <protection/>
    </xf>
    <xf numFmtId="183" fontId="4" fillId="0" borderId="0" xfId="24" applyNumberFormat="1" applyFont="1" applyBorder="1" applyAlignment="1" applyProtection="1">
      <alignment horizontal="right" vertical="center"/>
      <protection/>
    </xf>
    <xf numFmtId="3" fontId="1" fillId="0" borderId="4" xfId="24" applyNumberFormat="1" applyBorder="1" applyAlignment="1">
      <alignment horizontal="right" vertical="center"/>
      <protection/>
    </xf>
    <xf numFmtId="183" fontId="1" fillId="0" borderId="0" xfId="24" applyNumberFormat="1" applyFont="1" applyBorder="1" applyAlignment="1" applyProtection="1">
      <alignment horizontal="right" vertical="center"/>
      <protection/>
    </xf>
    <xf numFmtId="0" fontId="1" fillId="0" borderId="10" xfId="24" applyBorder="1" applyAlignment="1">
      <alignment vertical="center"/>
      <protection/>
    </xf>
    <xf numFmtId="3" fontId="1" fillId="0" borderId="11" xfId="24" applyNumberFormat="1" applyBorder="1" applyAlignment="1">
      <alignment horizontal="right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4" fillId="0" borderId="0" xfId="24" applyFont="1" applyAlignment="1">
      <alignment horizontal="distributed" vertical="center"/>
      <protection/>
    </xf>
    <xf numFmtId="0" fontId="6" fillId="0" borderId="12" xfId="24" applyFont="1" applyBorder="1" applyAlignment="1">
      <alignment horizontal="center" vertical="center"/>
      <protection/>
    </xf>
    <xf numFmtId="0" fontId="6" fillId="0" borderId="13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15" xfId="24" applyFont="1" applyBorder="1" applyAlignment="1">
      <alignment horizontal="center" vertical="center"/>
      <protection/>
    </xf>
    <xf numFmtId="0" fontId="6" fillId="0" borderId="16" xfId="24" applyFont="1" applyBorder="1" applyAlignment="1">
      <alignment horizontal="center" vertical="center"/>
      <protection/>
    </xf>
    <xf numFmtId="0" fontId="1" fillId="0" borderId="14" xfId="24" applyBorder="1" applyAlignment="1">
      <alignment horizontal="center" vertical="center"/>
      <protection/>
    </xf>
    <xf numFmtId="0" fontId="1" fillId="0" borderId="7" xfId="24" applyBorder="1" applyAlignment="1">
      <alignment horizontal="center" vertical="center"/>
      <protection/>
    </xf>
    <xf numFmtId="0" fontId="1" fillId="0" borderId="0" xfId="24" applyAlignment="1">
      <alignment horizontal="center" vertical="center"/>
      <protection/>
    </xf>
    <xf numFmtId="0" fontId="1" fillId="0" borderId="15" xfId="24" applyBorder="1" applyAlignment="1">
      <alignment horizontal="center" vertical="center"/>
      <protection/>
    </xf>
    <xf numFmtId="0" fontId="1" fillId="0" borderId="13" xfId="24" applyBorder="1" applyAlignment="1">
      <alignment horizontal="center" vertical="center"/>
      <protection/>
    </xf>
    <xf numFmtId="0" fontId="1" fillId="0" borderId="16" xfId="24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0" fontId="1" fillId="0" borderId="0" xfId="24" applyAlignment="1">
      <alignment horizontal="distributed" vertical="center"/>
      <protection/>
    </xf>
    <xf numFmtId="0" fontId="1" fillId="0" borderId="1" xfId="24" applyBorder="1" applyAlignment="1">
      <alignment horizontal="distributed" vertical="center"/>
      <protection/>
    </xf>
    <xf numFmtId="0" fontId="1" fillId="0" borderId="0" xfId="24" applyAlignment="1">
      <alignment horizontal="distributed" vertical="distributed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8.25390625" style="1" customWidth="1"/>
    <col min="8" max="21" width="7.00390625" style="1" customWidth="1"/>
    <col min="22" max="28" width="7.125" style="1" customWidth="1"/>
    <col min="29" max="16384" width="9.00390625" style="1" customWidth="1"/>
  </cols>
  <sheetData>
    <row r="1" ht="13.5" customHeight="1"/>
    <row r="2" spans="2:28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0</v>
      </c>
    </row>
    <row r="3" spans="2:28" ht="13.5" customHeight="1">
      <c r="B3" s="2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 t="s">
        <v>15</v>
      </c>
    </row>
    <row r="4" spans="3:27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9" t="s">
        <v>30</v>
      </c>
      <c r="P4" s="20" t="s">
        <v>31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8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B5" s="12" t="s">
        <v>16</v>
      </c>
    </row>
    <row r="6" spans="2:29" ht="15" customHeight="1">
      <c r="B6" s="44" t="s">
        <v>1</v>
      </c>
      <c r="C6" s="44"/>
      <c r="D6" s="45"/>
      <c r="E6" s="39" t="s">
        <v>2</v>
      </c>
      <c r="F6" s="40"/>
      <c r="G6" s="40"/>
      <c r="H6" s="23"/>
      <c r="I6" s="24"/>
      <c r="J6" s="39" t="s">
        <v>6</v>
      </c>
      <c r="K6" s="41"/>
      <c r="L6" s="39" t="s">
        <v>7</v>
      </c>
      <c r="M6" s="41"/>
      <c r="N6" s="39" t="s">
        <v>8</v>
      </c>
      <c r="O6" s="40"/>
      <c r="P6" s="40" t="s">
        <v>17</v>
      </c>
      <c r="Q6" s="41"/>
      <c r="R6" s="39" t="s">
        <v>18</v>
      </c>
      <c r="S6" s="41"/>
      <c r="T6" s="39" t="s">
        <v>19</v>
      </c>
      <c r="U6" s="41"/>
      <c r="V6" s="39" t="s">
        <v>20</v>
      </c>
      <c r="W6" s="40"/>
      <c r="X6" s="40"/>
      <c r="Y6" s="41"/>
      <c r="Z6" s="39" t="s">
        <v>32</v>
      </c>
      <c r="AA6" s="40"/>
      <c r="AB6" s="40"/>
      <c r="AC6" s="5"/>
    </row>
    <row r="7" spans="2:29" ht="15" customHeight="1">
      <c r="B7" s="46"/>
      <c r="C7" s="46"/>
      <c r="D7" s="47"/>
      <c r="E7" s="37"/>
      <c r="F7" s="50"/>
      <c r="G7" s="50"/>
      <c r="H7" s="37" t="s">
        <v>21</v>
      </c>
      <c r="I7" s="42"/>
      <c r="J7" s="37" t="s">
        <v>22</v>
      </c>
      <c r="K7" s="42"/>
      <c r="L7" s="37" t="s">
        <v>23</v>
      </c>
      <c r="M7" s="42"/>
      <c r="N7" s="37" t="s">
        <v>9</v>
      </c>
      <c r="O7" s="38"/>
      <c r="P7" s="38"/>
      <c r="Q7" s="42"/>
      <c r="R7" s="37"/>
      <c r="S7" s="42"/>
      <c r="T7" s="37"/>
      <c r="U7" s="42"/>
      <c r="V7" s="35" t="s">
        <v>24</v>
      </c>
      <c r="W7" s="36"/>
      <c r="X7" s="36"/>
      <c r="Y7" s="43"/>
      <c r="Z7" s="37"/>
      <c r="AA7" s="38"/>
      <c r="AB7" s="38"/>
      <c r="AC7" s="5"/>
    </row>
    <row r="8" spans="2:29" ht="15" customHeight="1">
      <c r="B8" s="46"/>
      <c r="C8" s="46"/>
      <c r="D8" s="47"/>
      <c r="E8" s="37"/>
      <c r="F8" s="50"/>
      <c r="G8" s="50"/>
      <c r="H8" s="35"/>
      <c r="I8" s="43"/>
      <c r="J8" s="35" t="s">
        <v>10</v>
      </c>
      <c r="K8" s="43"/>
      <c r="L8" s="35" t="s">
        <v>11</v>
      </c>
      <c r="M8" s="43"/>
      <c r="N8" s="35" t="s">
        <v>12</v>
      </c>
      <c r="O8" s="36"/>
      <c r="P8" s="36"/>
      <c r="Q8" s="43"/>
      <c r="R8" s="35"/>
      <c r="S8" s="43"/>
      <c r="T8" s="35"/>
      <c r="U8" s="43"/>
      <c r="V8" s="25" t="s">
        <v>25</v>
      </c>
      <c r="W8" s="25" t="s">
        <v>26</v>
      </c>
      <c r="X8" s="25" t="s">
        <v>27</v>
      </c>
      <c r="Y8" s="25" t="s">
        <v>28</v>
      </c>
      <c r="Z8" s="35"/>
      <c r="AA8" s="36"/>
      <c r="AB8" s="36"/>
      <c r="AC8" s="5"/>
    </row>
    <row r="9" spans="2:29" ht="15" customHeight="1">
      <c r="B9" s="48"/>
      <c r="C9" s="48"/>
      <c r="D9" s="49"/>
      <c r="E9" s="13" t="s">
        <v>2</v>
      </c>
      <c r="F9" s="13" t="s">
        <v>13</v>
      </c>
      <c r="G9" s="13" t="s">
        <v>14</v>
      </c>
      <c r="H9" s="13" t="s">
        <v>13</v>
      </c>
      <c r="I9" s="13" t="s">
        <v>14</v>
      </c>
      <c r="J9" s="13" t="s">
        <v>13</v>
      </c>
      <c r="K9" s="13" t="s">
        <v>14</v>
      </c>
      <c r="L9" s="13" t="s">
        <v>13</v>
      </c>
      <c r="M9" s="14" t="s">
        <v>14</v>
      </c>
      <c r="N9" s="13" t="s">
        <v>13</v>
      </c>
      <c r="O9" s="14" t="s">
        <v>14</v>
      </c>
      <c r="P9" s="21" t="s">
        <v>13</v>
      </c>
      <c r="Q9" s="13" t="s">
        <v>14</v>
      </c>
      <c r="R9" s="13" t="s">
        <v>13</v>
      </c>
      <c r="S9" s="13" t="s">
        <v>14</v>
      </c>
      <c r="T9" s="13" t="s">
        <v>13</v>
      </c>
      <c r="U9" s="13" t="s">
        <v>14</v>
      </c>
      <c r="V9" s="13" t="s">
        <v>29</v>
      </c>
      <c r="W9" s="13" t="s">
        <v>29</v>
      </c>
      <c r="X9" s="13" t="s">
        <v>29</v>
      </c>
      <c r="Y9" s="13" t="s">
        <v>29</v>
      </c>
      <c r="Z9" s="13" t="s">
        <v>2</v>
      </c>
      <c r="AA9" s="13" t="s">
        <v>13</v>
      </c>
      <c r="AB9" s="14" t="s">
        <v>14</v>
      </c>
      <c r="AC9" s="5"/>
    </row>
    <row r="10" spans="2:28" ht="17.25" customHeight="1">
      <c r="B10" s="54" t="s">
        <v>3</v>
      </c>
      <c r="C10" s="54"/>
      <c r="D10" s="7"/>
      <c r="E10" s="26">
        <v>21315</v>
      </c>
      <c r="F10" s="17">
        <v>10628</v>
      </c>
      <c r="G10" s="17">
        <v>10687</v>
      </c>
      <c r="H10" s="8">
        <v>4598</v>
      </c>
      <c r="I10" s="8">
        <v>4714</v>
      </c>
      <c r="J10" s="8">
        <v>1884</v>
      </c>
      <c r="K10" s="8">
        <v>2555</v>
      </c>
      <c r="L10" s="8">
        <v>1048</v>
      </c>
      <c r="M10" s="8">
        <v>771</v>
      </c>
      <c r="N10" s="8">
        <v>215</v>
      </c>
      <c r="O10" s="8">
        <v>74</v>
      </c>
      <c r="P10" s="8">
        <v>2250</v>
      </c>
      <c r="Q10" s="8">
        <v>1745</v>
      </c>
      <c r="R10" s="8">
        <v>632</v>
      </c>
      <c r="S10" s="8">
        <v>828</v>
      </c>
      <c r="T10" s="8">
        <v>1</v>
      </c>
      <c r="U10" s="8" t="s">
        <v>5</v>
      </c>
      <c r="V10" s="8">
        <v>10</v>
      </c>
      <c r="W10" s="8">
        <v>22</v>
      </c>
      <c r="X10" s="8">
        <v>187</v>
      </c>
      <c r="Y10" s="8" t="s">
        <v>5</v>
      </c>
      <c r="Z10" s="27">
        <v>43.7</v>
      </c>
      <c r="AA10" s="27">
        <v>43.3</v>
      </c>
      <c r="AB10" s="27">
        <v>44.1</v>
      </c>
    </row>
    <row r="11" spans="2:28" ht="17.25" customHeight="1">
      <c r="B11" s="33" t="s">
        <v>4</v>
      </c>
      <c r="C11" s="34"/>
      <c r="D11" s="4"/>
      <c r="E11" s="15">
        <f aca="true" t="shared" si="0" ref="E11:Y11">IF(SUM(E12)+SUM(E19)&gt;0,SUM(E12)+SUM(E19),"－")</f>
        <v>21298</v>
      </c>
      <c r="F11" s="16">
        <f t="shared" si="0"/>
        <v>10561</v>
      </c>
      <c r="G11" s="16">
        <f t="shared" si="0"/>
        <v>10737</v>
      </c>
      <c r="H11" s="16">
        <f t="shared" si="0"/>
        <v>4482</v>
      </c>
      <c r="I11" s="16">
        <f t="shared" si="0"/>
        <v>4742</v>
      </c>
      <c r="J11" s="16">
        <f t="shared" si="0"/>
        <v>1898</v>
      </c>
      <c r="K11" s="16">
        <f t="shared" si="0"/>
        <v>2623</v>
      </c>
      <c r="L11" s="16">
        <f t="shared" si="0"/>
        <v>1065</v>
      </c>
      <c r="M11" s="16">
        <f t="shared" si="0"/>
        <v>706</v>
      </c>
      <c r="N11" s="16">
        <f t="shared" si="0"/>
        <v>119</v>
      </c>
      <c r="O11" s="16">
        <f t="shared" si="0"/>
        <v>37</v>
      </c>
      <c r="P11" s="16">
        <f t="shared" si="0"/>
        <v>2340</v>
      </c>
      <c r="Q11" s="16">
        <f t="shared" si="0"/>
        <v>1745</v>
      </c>
      <c r="R11" s="16">
        <f t="shared" si="0"/>
        <v>657</v>
      </c>
      <c r="S11" s="16">
        <f t="shared" si="0"/>
        <v>884</v>
      </c>
      <c r="T11" s="16" t="str">
        <f t="shared" si="0"/>
        <v>－</v>
      </c>
      <c r="U11" s="16" t="str">
        <f t="shared" si="0"/>
        <v>－</v>
      </c>
      <c r="V11" s="16">
        <f t="shared" si="0"/>
        <v>7</v>
      </c>
      <c r="W11" s="16">
        <f t="shared" si="0"/>
        <v>24</v>
      </c>
      <c r="X11" s="16">
        <f t="shared" si="0"/>
        <v>125</v>
      </c>
      <c r="Y11" s="16">
        <f t="shared" si="0"/>
        <v>1</v>
      </c>
      <c r="Z11" s="28">
        <f aca="true" t="shared" si="1" ref="Z11:Z22">IF(ROUND(SUM(H11:I11)/E11*100,1)&gt;0,ROUND(SUM(H11:I11)/E11*100,1),"－")</f>
        <v>43.3</v>
      </c>
      <c r="AA11" s="28">
        <f aca="true" t="shared" si="2" ref="AA11:AA22">IF(ROUND(SUM(H11)/SUM(F11)*100,1)&gt;0,ROUND(SUM(H11)/SUM(F11)*100,1),"－")</f>
        <v>42.4</v>
      </c>
      <c r="AB11" s="28">
        <f aca="true" t="shared" si="3" ref="AB11:AB22">IF(ROUND(SUM(I11)/SUM(G11)*100,1)&gt;0,ROUND(SUM(I11)/SUM(G11)*100,1),"－")</f>
        <v>44.2</v>
      </c>
    </row>
    <row r="12" spans="2:28" ht="17.25" customHeight="1">
      <c r="B12" s="4"/>
      <c r="C12" s="6" t="s">
        <v>33</v>
      </c>
      <c r="D12" s="4"/>
      <c r="E12" s="15">
        <f aca="true" t="shared" si="4" ref="E12:Y12">IF(SUM(E13:E18)&gt;0,SUM(E13:E18),"－")</f>
        <v>21046</v>
      </c>
      <c r="F12" s="16">
        <f t="shared" si="4"/>
        <v>10381</v>
      </c>
      <c r="G12" s="16">
        <f t="shared" si="4"/>
        <v>10665</v>
      </c>
      <c r="H12" s="16">
        <f t="shared" si="4"/>
        <v>4473</v>
      </c>
      <c r="I12" s="16">
        <f t="shared" si="4"/>
        <v>4731</v>
      </c>
      <c r="J12" s="16">
        <f t="shared" si="4"/>
        <v>1879</v>
      </c>
      <c r="K12" s="16">
        <f t="shared" si="4"/>
        <v>2613</v>
      </c>
      <c r="L12" s="16">
        <f t="shared" si="4"/>
        <v>1060</v>
      </c>
      <c r="M12" s="16">
        <f t="shared" si="4"/>
        <v>702</v>
      </c>
      <c r="N12" s="16">
        <f t="shared" si="4"/>
        <v>118</v>
      </c>
      <c r="O12" s="16">
        <f t="shared" si="4"/>
        <v>37</v>
      </c>
      <c r="P12" s="16">
        <f t="shared" si="4"/>
        <v>2244</v>
      </c>
      <c r="Q12" s="16">
        <f t="shared" si="4"/>
        <v>1725</v>
      </c>
      <c r="R12" s="16">
        <f t="shared" si="4"/>
        <v>607</v>
      </c>
      <c r="S12" s="16">
        <f t="shared" si="4"/>
        <v>857</v>
      </c>
      <c r="T12" s="16" t="str">
        <f t="shared" si="4"/>
        <v>－</v>
      </c>
      <c r="U12" s="16" t="str">
        <f t="shared" si="4"/>
        <v>－</v>
      </c>
      <c r="V12" s="16">
        <f t="shared" si="4"/>
        <v>7</v>
      </c>
      <c r="W12" s="16">
        <f t="shared" si="4"/>
        <v>24</v>
      </c>
      <c r="X12" s="16">
        <f t="shared" si="4"/>
        <v>125</v>
      </c>
      <c r="Y12" s="16">
        <f t="shared" si="4"/>
        <v>1</v>
      </c>
      <c r="Z12" s="28">
        <f t="shared" si="1"/>
        <v>43.7</v>
      </c>
      <c r="AA12" s="28">
        <f t="shared" si="2"/>
        <v>43.1</v>
      </c>
      <c r="AB12" s="28">
        <f t="shared" si="3"/>
        <v>44.4</v>
      </c>
    </row>
    <row r="13" spans="2:28" ht="17.25" customHeight="1">
      <c r="B13" s="51" t="s">
        <v>34</v>
      </c>
      <c r="C13" s="51"/>
      <c r="D13" s="2"/>
      <c r="E13" s="29">
        <f aca="true" t="shared" si="5" ref="E13:E18">IF(SUM(H13:U13)=SUM(F13:G13),IF(SUM(F13:G13)&gt;0,SUM(F13:G13),"-"),"ｴﾗｰ")</f>
        <v>14128</v>
      </c>
      <c r="F13" s="17">
        <f aca="true" t="shared" si="6" ref="F13:F18">IF(SUM(H13)+SUM(J13)+SUM(L13)+SUM(N13)+SUM(P13)+SUM(R13)+SUM(T13)&gt;0,SUM(H13)+SUM(J13)+SUM(L13)+SUM(N13)+SUM(P13)+SUM(R13)+SUM(T13),"-")</f>
        <v>6523</v>
      </c>
      <c r="G13" s="17">
        <f aca="true" t="shared" si="7" ref="G13:G18">IF(SUM(I13)+SUM(K13)+SUM(M13)+SUM(O13)+SUM(Q13)+SUM(S13)+SUM(U13)&gt;0,SUM(I13)+SUM(K13)+SUM(M13)+SUM(O13)+SUM(Q13)+SUM(S13)+SUM(U13),"－")</f>
        <v>7605</v>
      </c>
      <c r="H13" s="8">
        <v>3536</v>
      </c>
      <c r="I13" s="8">
        <v>3998</v>
      </c>
      <c r="J13" s="8">
        <v>987</v>
      </c>
      <c r="K13" s="8">
        <v>1809</v>
      </c>
      <c r="L13" s="8">
        <v>952</v>
      </c>
      <c r="M13" s="8">
        <v>570</v>
      </c>
      <c r="N13" s="8">
        <v>42</v>
      </c>
      <c r="O13" s="8">
        <v>17</v>
      </c>
      <c r="P13" s="8">
        <v>604</v>
      </c>
      <c r="Q13" s="8">
        <v>659</v>
      </c>
      <c r="R13" s="8">
        <v>402</v>
      </c>
      <c r="S13" s="8">
        <v>552</v>
      </c>
      <c r="T13" s="8" t="s">
        <v>5</v>
      </c>
      <c r="U13" s="8" t="s">
        <v>5</v>
      </c>
      <c r="V13" s="8">
        <v>2</v>
      </c>
      <c r="W13" s="8">
        <v>12</v>
      </c>
      <c r="X13" s="8">
        <v>72</v>
      </c>
      <c r="Y13" s="8" t="s">
        <v>5</v>
      </c>
      <c r="Z13" s="30">
        <f t="shared" si="1"/>
        <v>53.3</v>
      </c>
      <c r="AA13" s="30">
        <f t="shared" si="2"/>
        <v>54.2</v>
      </c>
      <c r="AB13" s="30">
        <f t="shared" si="3"/>
        <v>52.6</v>
      </c>
    </row>
    <row r="14" spans="2:28" ht="17.25" customHeight="1">
      <c r="B14" s="51" t="s">
        <v>35</v>
      </c>
      <c r="C14" s="51"/>
      <c r="D14" s="2"/>
      <c r="E14" s="29">
        <f t="shared" si="5"/>
        <v>1081</v>
      </c>
      <c r="F14" s="17">
        <f t="shared" si="6"/>
        <v>580</v>
      </c>
      <c r="G14" s="17">
        <f t="shared" si="7"/>
        <v>501</v>
      </c>
      <c r="H14" s="8">
        <v>60</v>
      </c>
      <c r="I14" s="8">
        <v>49</v>
      </c>
      <c r="J14" s="8">
        <v>112</v>
      </c>
      <c r="K14" s="8">
        <v>124</v>
      </c>
      <c r="L14" s="8">
        <v>12</v>
      </c>
      <c r="M14" s="8">
        <v>24</v>
      </c>
      <c r="N14" s="8">
        <v>31</v>
      </c>
      <c r="O14" s="8">
        <v>7</v>
      </c>
      <c r="P14" s="8">
        <v>324</v>
      </c>
      <c r="Q14" s="8">
        <v>250</v>
      </c>
      <c r="R14" s="8">
        <v>41</v>
      </c>
      <c r="S14" s="8">
        <v>47</v>
      </c>
      <c r="T14" s="8" t="s">
        <v>5</v>
      </c>
      <c r="U14" s="8" t="s">
        <v>5</v>
      </c>
      <c r="V14" s="8">
        <v>4</v>
      </c>
      <c r="W14" s="8" t="s">
        <v>5</v>
      </c>
      <c r="X14" s="8">
        <v>15</v>
      </c>
      <c r="Y14" s="8" t="s">
        <v>5</v>
      </c>
      <c r="Z14" s="30">
        <f t="shared" si="1"/>
        <v>10.1</v>
      </c>
      <c r="AA14" s="30">
        <f t="shared" si="2"/>
        <v>10.3</v>
      </c>
      <c r="AB14" s="30">
        <f t="shared" si="3"/>
        <v>9.8</v>
      </c>
    </row>
    <row r="15" spans="2:28" ht="17.25" customHeight="1">
      <c r="B15" s="51" t="s">
        <v>36</v>
      </c>
      <c r="C15" s="51"/>
      <c r="D15" s="2"/>
      <c r="E15" s="29">
        <f t="shared" si="5"/>
        <v>2077</v>
      </c>
      <c r="F15" s="17">
        <f t="shared" si="6"/>
        <v>1844</v>
      </c>
      <c r="G15" s="17">
        <f t="shared" si="7"/>
        <v>233</v>
      </c>
      <c r="H15" s="8">
        <v>342</v>
      </c>
      <c r="I15" s="8">
        <v>44</v>
      </c>
      <c r="J15" s="8">
        <v>442</v>
      </c>
      <c r="K15" s="8">
        <v>55</v>
      </c>
      <c r="L15" s="8">
        <v>23</v>
      </c>
      <c r="M15" s="8">
        <v>9</v>
      </c>
      <c r="N15" s="8">
        <v>36</v>
      </c>
      <c r="O15" s="8">
        <v>2</v>
      </c>
      <c r="P15" s="8">
        <v>920</v>
      </c>
      <c r="Q15" s="8">
        <v>86</v>
      </c>
      <c r="R15" s="8">
        <v>81</v>
      </c>
      <c r="S15" s="8">
        <v>37</v>
      </c>
      <c r="T15" s="8" t="s">
        <v>5</v>
      </c>
      <c r="U15" s="8" t="s">
        <v>5</v>
      </c>
      <c r="V15" s="8">
        <v>1</v>
      </c>
      <c r="W15" s="8">
        <v>4</v>
      </c>
      <c r="X15" s="8">
        <v>10</v>
      </c>
      <c r="Y15" s="8" t="s">
        <v>5</v>
      </c>
      <c r="Z15" s="30">
        <f t="shared" si="1"/>
        <v>18.6</v>
      </c>
      <c r="AA15" s="30">
        <f t="shared" si="2"/>
        <v>18.5</v>
      </c>
      <c r="AB15" s="30">
        <f t="shared" si="3"/>
        <v>18.9</v>
      </c>
    </row>
    <row r="16" spans="2:28" ht="17.25" customHeight="1">
      <c r="B16" s="51" t="s">
        <v>37</v>
      </c>
      <c r="C16" s="51"/>
      <c r="D16" s="2"/>
      <c r="E16" s="29">
        <f t="shared" si="5"/>
        <v>2424</v>
      </c>
      <c r="F16" s="17">
        <f t="shared" si="6"/>
        <v>993</v>
      </c>
      <c r="G16" s="17">
        <f t="shared" si="7"/>
        <v>1431</v>
      </c>
      <c r="H16" s="8">
        <v>344</v>
      </c>
      <c r="I16" s="8">
        <v>308</v>
      </c>
      <c r="J16" s="8">
        <v>266</v>
      </c>
      <c r="K16" s="8">
        <v>402</v>
      </c>
      <c r="L16" s="8">
        <v>18</v>
      </c>
      <c r="M16" s="8">
        <v>55</v>
      </c>
      <c r="N16" s="8">
        <v>8</v>
      </c>
      <c r="O16" s="8">
        <v>7</v>
      </c>
      <c r="P16" s="8">
        <v>302</v>
      </c>
      <c r="Q16" s="8">
        <v>552</v>
      </c>
      <c r="R16" s="8">
        <v>55</v>
      </c>
      <c r="S16" s="8">
        <v>107</v>
      </c>
      <c r="T16" s="8" t="s">
        <v>5</v>
      </c>
      <c r="U16" s="8" t="s">
        <v>5</v>
      </c>
      <c r="V16" s="8" t="s">
        <v>5</v>
      </c>
      <c r="W16" s="8" t="s">
        <v>5</v>
      </c>
      <c r="X16" s="8">
        <v>21</v>
      </c>
      <c r="Y16" s="8">
        <v>1</v>
      </c>
      <c r="Z16" s="30">
        <f t="shared" si="1"/>
        <v>26.9</v>
      </c>
      <c r="AA16" s="30">
        <f t="shared" si="2"/>
        <v>34.6</v>
      </c>
      <c r="AB16" s="30">
        <f t="shared" si="3"/>
        <v>21.5</v>
      </c>
    </row>
    <row r="17" spans="2:28" ht="17.25" customHeight="1">
      <c r="B17" s="51" t="s">
        <v>38</v>
      </c>
      <c r="C17" s="51"/>
      <c r="D17" s="2"/>
      <c r="E17" s="29">
        <f t="shared" si="5"/>
        <v>531</v>
      </c>
      <c r="F17" s="17">
        <f t="shared" si="6"/>
        <v>56</v>
      </c>
      <c r="G17" s="17">
        <f t="shared" si="7"/>
        <v>475</v>
      </c>
      <c r="H17" s="8">
        <v>7</v>
      </c>
      <c r="I17" s="8">
        <v>148</v>
      </c>
      <c r="J17" s="8">
        <v>7</v>
      </c>
      <c r="K17" s="8">
        <v>119</v>
      </c>
      <c r="L17" s="8" t="s">
        <v>5</v>
      </c>
      <c r="M17" s="8">
        <v>17</v>
      </c>
      <c r="N17" s="8" t="s">
        <v>5</v>
      </c>
      <c r="O17" s="8">
        <v>2</v>
      </c>
      <c r="P17" s="8">
        <v>36</v>
      </c>
      <c r="Q17" s="8">
        <v>115</v>
      </c>
      <c r="R17" s="8">
        <v>6</v>
      </c>
      <c r="S17" s="8">
        <v>74</v>
      </c>
      <c r="T17" s="8" t="s">
        <v>5</v>
      </c>
      <c r="U17" s="8" t="s">
        <v>5</v>
      </c>
      <c r="V17" s="8" t="s">
        <v>5</v>
      </c>
      <c r="W17" s="8">
        <v>3</v>
      </c>
      <c r="X17" s="8">
        <v>4</v>
      </c>
      <c r="Y17" s="8" t="s">
        <v>5</v>
      </c>
      <c r="Z17" s="30">
        <f t="shared" si="1"/>
        <v>29.2</v>
      </c>
      <c r="AA17" s="30">
        <f t="shared" si="2"/>
        <v>12.5</v>
      </c>
      <c r="AB17" s="30">
        <f t="shared" si="3"/>
        <v>31.2</v>
      </c>
    </row>
    <row r="18" spans="2:28" ht="17.25" customHeight="1">
      <c r="B18" s="53" t="s">
        <v>39</v>
      </c>
      <c r="C18" s="53"/>
      <c r="D18" s="2"/>
      <c r="E18" s="29">
        <f t="shared" si="5"/>
        <v>805</v>
      </c>
      <c r="F18" s="17">
        <f t="shared" si="6"/>
        <v>385</v>
      </c>
      <c r="G18" s="17">
        <f t="shared" si="7"/>
        <v>420</v>
      </c>
      <c r="H18" s="8">
        <v>184</v>
      </c>
      <c r="I18" s="8">
        <v>184</v>
      </c>
      <c r="J18" s="8">
        <v>65</v>
      </c>
      <c r="K18" s="8">
        <v>104</v>
      </c>
      <c r="L18" s="8">
        <v>55</v>
      </c>
      <c r="M18" s="8">
        <v>27</v>
      </c>
      <c r="N18" s="8">
        <v>1</v>
      </c>
      <c r="O18" s="8">
        <v>2</v>
      </c>
      <c r="P18" s="8">
        <v>58</v>
      </c>
      <c r="Q18" s="8">
        <v>63</v>
      </c>
      <c r="R18" s="8">
        <v>22</v>
      </c>
      <c r="S18" s="8">
        <v>40</v>
      </c>
      <c r="T18" s="8" t="s">
        <v>5</v>
      </c>
      <c r="U18" s="8" t="s">
        <v>5</v>
      </c>
      <c r="V18" s="8" t="s">
        <v>5</v>
      </c>
      <c r="W18" s="8">
        <v>5</v>
      </c>
      <c r="X18" s="8">
        <v>3</v>
      </c>
      <c r="Y18" s="8" t="s">
        <v>5</v>
      </c>
      <c r="Z18" s="30">
        <f t="shared" si="1"/>
        <v>45.7</v>
      </c>
      <c r="AA18" s="30">
        <f t="shared" si="2"/>
        <v>47.8</v>
      </c>
      <c r="AB18" s="30">
        <f t="shared" si="3"/>
        <v>43.8</v>
      </c>
    </row>
    <row r="19" spans="2:28" ht="17.25" customHeight="1">
      <c r="B19" s="4"/>
      <c r="C19" s="6" t="s">
        <v>40</v>
      </c>
      <c r="D19" s="4"/>
      <c r="E19" s="15">
        <f aca="true" t="shared" si="8" ref="E19:Y19">IF(SUM(E20:E22)&gt;0,SUM(E20:E22),"－")</f>
        <v>252</v>
      </c>
      <c r="F19" s="16">
        <f t="shared" si="8"/>
        <v>180</v>
      </c>
      <c r="G19" s="16">
        <f t="shared" si="8"/>
        <v>72</v>
      </c>
      <c r="H19" s="16">
        <f t="shared" si="8"/>
        <v>9</v>
      </c>
      <c r="I19" s="16">
        <f t="shared" si="8"/>
        <v>11</v>
      </c>
      <c r="J19" s="16">
        <f t="shared" si="8"/>
        <v>19</v>
      </c>
      <c r="K19" s="16">
        <f t="shared" si="8"/>
        <v>10</v>
      </c>
      <c r="L19" s="16">
        <f t="shared" si="8"/>
        <v>5</v>
      </c>
      <c r="M19" s="16">
        <f t="shared" si="8"/>
        <v>4</v>
      </c>
      <c r="N19" s="16">
        <f t="shared" si="8"/>
        <v>1</v>
      </c>
      <c r="O19" s="16" t="str">
        <f t="shared" si="8"/>
        <v>－</v>
      </c>
      <c r="P19" s="16">
        <f t="shared" si="8"/>
        <v>96</v>
      </c>
      <c r="Q19" s="16">
        <f t="shared" si="8"/>
        <v>20</v>
      </c>
      <c r="R19" s="16">
        <f t="shared" si="8"/>
        <v>50</v>
      </c>
      <c r="S19" s="16">
        <f t="shared" si="8"/>
        <v>27</v>
      </c>
      <c r="T19" s="16" t="str">
        <f t="shared" si="8"/>
        <v>－</v>
      </c>
      <c r="U19" s="16" t="str">
        <f t="shared" si="8"/>
        <v>－</v>
      </c>
      <c r="V19" s="16" t="str">
        <f t="shared" si="8"/>
        <v>－</v>
      </c>
      <c r="W19" s="16" t="str">
        <f t="shared" si="8"/>
        <v>－</v>
      </c>
      <c r="X19" s="16" t="str">
        <f t="shared" si="8"/>
        <v>－</v>
      </c>
      <c r="Y19" s="16" t="str">
        <f t="shared" si="8"/>
        <v>－</v>
      </c>
      <c r="Z19" s="28">
        <f t="shared" si="1"/>
        <v>7.9</v>
      </c>
      <c r="AA19" s="28">
        <f t="shared" si="2"/>
        <v>5</v>
      </c>
      <c r="AB19" s="28">
        <f t="shared" si="3"/>
        <v>15.3</v>
      </c>
    </row>
    <row r="20" spans="2:28" ht="17.25" customHeight="1">
      <c r="B20" s="51" t="s">
        <v>34</v>
      </c>
      <c r="C20" s="51"/>
      <c r="D20" s="2"/>
      <c r="E20" s="29">
        <f>IF(SUM(H20:U20)=SUM(F20:G20),IF(SUM(F20:G20)&gt;0,SUM(F20:G20),"-"),"ｴﾗｰ")</f>
        <v>164</v>
      </c>
      <c r="F20" s="17">
        <f>IF(SUM(H20)+SUM(J20)+SUM(L20)+SUM(N20)+SUM(P20)+SUM(R20)+SUM(T20)&gt;0,SUM(H20)+SUM(J20)+SUM(L20)+SUM(N20)+SUM(P20)+SUM(R20)+SUM(T20),"-")</f>
        <v>101</v>
      </c>
      <c r="G20" s="17">
        <f>IF(SUM(I20)+SUM(K20)+SUM(M20)+SUM(O20)+SUM(Q20)+SUM(S20)+SUM(U20)&gt;0,SUM(I20)+SUM(K20)+SUM(M20)+SUM(O20)+SUM(Q20)+SUM(S20)+SUM(U20),"－")</f>
        <v>63</v>
      </c>
      <c r="H20" s="8">
        <v>6</v>
      </c>
      <c r="I20" s="8">
        <v>11</v>
      </c>
      <c r="J20" s="8">
        <v>9</v>
      </c>
      <c r="K20" s="8">
        <v>10</v>
      </c>
      <c r="L20" s="8">
        <v>4</v>
      </c>
      <c r="M20" s="8">
        <v>4</v>
      </c>
      <c r="N20" s="8">
        <v>1</v>
      </c>
      <c r="O20" s="8" t="s">
        <v>5</v>
      </c>
      <c r="P20" s="8">
        <v>43</v>
      </c>
      <c r="Q20" s="8">
        <v>13</v>
      </c>
      <c r="R20" s="8">
        <v>38</v>
      </c>
      <c r="S20" s="8">
        <v>25</v>
      </c>
      <c r="T20" s="9" t="s">
        <v>5</v>
      </c>
      <c r="U20" s="9" t="s">
        <v>5</v>
      </c>
      <c r="V20" s="9" t="s">
        <v>5</v>
      </c>
      <c r="W20" s="9" t="s">
        <v>5</v>
      </c>
      <c r="X20" s="9" t="s">
        <v>5</v>
      </c>
      <c r="Y20" s="9" t="s">
        <v>5</v>
      </c>
      <c r="Z20" s="30">
        <f t="shared" si="1"/>
        <v>10.4</v>
      </c>
      <c r="AA20" s="30">
        <f t="shared" si="2"/>
        <v>5.9</v>
      </c>
      <c r="AB20" s="30">
        <f t="shared" si="3"/>
        <v>17.5</v>
      </c>
    </row>
    <row r="21" spans="2:28" ht="17.25" customHeight="1">
      <c r="B21" s="51" t="s">
        <v>36</v>
      </c>
      <c r="C21" s="51"/>
      <c r="D21" s="2"/>
      <c r="E21" s="29">
        <f>IF(SUM(H21:U21)=SUM(F21:G21),IF(SUM(F21:G21)&gt;0,SUM(F21:G21),"-"),"ｴﾗｰ")</f>
        <v>75</v>
      </c>
      <c r="F21" s="17">
        <f>IF(SUM(H21)+SUM(J21)+SUM(L21)+SUM(N21)+SUM(P21)+SUM(R21)+SUM(T21)&gt;0,SUM(H21)+SUM(J21)+SUM(L21)+SUM(N21)+SUM(P21)+SUM(R21)+SUM(T21),"-")</f>
        <v>69</v>
      </c>
      <c r="G21" s="17">
        <f>IF(SUM(I21)+SUM(K21)+SUM(M21)+SUM(O21)+SUM(Q21)+SUM(S21)+SUM(U21)&gt;0,SUM(I21)+SUM(K21)+SUM(M21)+SUM(O21)+SUM(Q21)+SUM(S21)+SUM(U21),"－")</f>
        <v>6</v>
      </c>
      <c r="H21" s="8">
        <v>3</v>
      </c>
      <c r="I21" s="8" t="s">
        <v>5</v>
      </c>
      <c r="J21" s="8">
        <v>9</v>
      </c>
      <c r="K21" s="8" t="s">
        <v>5</v>
      </c>
      <c r="L21" s="8">
        <v>1</v>
      </c>
      <c r="M21" s="8" t="s">
        <v>5</v>
      </c>
      <c r="N21" s="8" t="s">
        <v>5</v>
      </c>
      <c r="O21" s="8" t="s">
        <v>5</v>
      </c>
      <c r="P21" s="8">
        <v>47</v>
      </c>
      <c r="Q21" s="8">
        <v>4</v>
      </c>
      <c r="R21" s="8">
        <v>9</v>
      </c>
      <c r="S21" s="8">
        <v>2</v>
      </c>
      <c r="T21" s="9" t="s">
        <v>5</v>
      </c>
      <c r="U21" s="9" t="s">
        <v>5</v>
      </c>
      <c r="V21" s="9" t="s">
        <v>5</v>
      </c>
      <c r="W21" s="9" t="s">
        <v>5</v>
      </c>
      <c r="X21" s="9" t="s">
        <v>5</v>
      </c>
      <c r="Y21" s="9" t="s">
        <v>5</v>
      </c>
      <c r="Z21" s="30">
        <f t="shared" si="1"/>
        <v>4</v>
      </c>
      <c r="AA21" s="30">
        <f t="shared" si="2"/>
        <v>4.3</v>
      </c>
      <c r="AB21" s="30" t="str">
        <f t="shared" si="3"/>
        <v>－</v>
      </c>
    </row>
    <row r="22" spans="2:28" ht="17.25" customHeight="1" thickBot="1">
      <c r="B22" s="52" t="s">
        <v>37</v>
      </c>
      <c r="C22" s="52"/>
      <c r="D22" s="31"/>
      <c r="E22" s="32">
        <f>IF(SUM(H22:U22)=SUM(F22:G22),IF(SUM(F22:G22)&gt;0,SUM(F22:G22),"－"),"ｴﾗｰ")</f>
        <v>13</v>
      </c>
      <c r="F22" s="18">
        <f>IF(SUM(H22)+SUM(J22)+SUM(L22)+SUM(N22)+SUM(P22)+SUM(R22)+SUM(T22)&gt;0,SUM(H22)+SUM(J22)+SUM(L22)+SUM(N22)+SUM(P22)+SUM(R22)+SUM(T22),"－")</f>
        <v>10</v>
      </c>
      <c r="G22" s="18">
        <f>IF(SUM(I22)+SUM(K22)+SUM(M22)+SUM(O22)+SUM(Q22)+SUM(S22)+SUM(U22)&gt;0,SUM(I22)+SUM(K22)+SUM(M22)+SUM(O22)+SUM(Q22)+SUM(S22)+SUM(U22),"－")</f>
        <v>3</v>
      </c>
      <c r="H22" s="10" t="s">
        <v>5</v>
      </c>
      <c r="I22" s="10" t="s">
        <v>5</v>
      </c>
      <c r="J22" s="10">
        <v>1</v>
      </c>
      <c r="K22" s="10" t="s">
        <v>5</v>
      </c>
      <c r="L22" s="10" t="s">
        <v>5</v>
      </c>
      <c r="M22" s="10" t="s">
        <v>5</v>
      </c>
      <c r="N22" s="10" t="s">
        <v>5</v>
      </c>
      <c r="O22" s="10" t="s">
        <v>5</v>
      </c>
      <c r="P22" s="10">
        <v>6</v>
      </c>
      <c r="Q22" s="10">
        <v>3</v>
      </c>
      <c r="R22" s="10">
        <v>3</v>
      </c>
      <c r="S22" s="10" t="s">
        <v>5</v>
      </c>
      <c r="T22" s="10" t="s">
        <v>5</v>
      </c>
      <c r="U22" s="10" t="s">
        <v>5</v>
      </c>
      <c r="V22" s="10" t="s">
        <v>5</v>
      </c>
      <c r="W22" s="10" t="s">
        <v>5</v>
      </c>
      <c r="X22" s="10" t="s">
        <v>5</v>
      </c>
      <c r="Y22" s="10" t="s">
        <v>5</v>
      </c>
      <c r="Z22" s="22" t="str">
        <f t="shared" si="1"/>
        <v>－</v>
      </c>
      <c r="AA22" s="22" t="str">
        <f t="shared" si="2"/>
        <v>－</v>
      </c>
      <c r="AB22" s="22" t="str">
        <f t="shared" si="3"/>
        <v>－</v>
      </c>
    </row>
    <row r="23" ht="17.25" customHeight="1">
      <c r="B23" s="2"/>
    </row>
  </sheetData>
  <mergeCells count="30">
    <mergeCell ref="B22:C22"/>
    <mergeCell ref="B17:C17"/>
    <mergeCell ref="B18:C18"/>
    <mergeCell ref="B20:C20"/>
    <mergeCell ref="B21:C21"/>
    <mergeCell ref="B13:C13"/>
    <mergeCell ref="B14:C14"/>
    <mergeCell ref="B15:C15"/>
    <mergeCell ref="B16:C16"/>
    <mergeCell ref="Z6:AB8"/>
    <mergeCell ref="R6:S8"/>
    <mergeCell ref="T6:U8"/>
    <mergeCell ref="V6:Y6"/>
    <mergeCell ref="V7:Y7"/>
    <mergeCell ref="P6:Q8"/>
    <mergeCell ref="H7:I7"/>
    <mergeCell ref="H8:I8"/>
    <mergeCell ref="J6:K6"/>
    <mergeCell ref="J7:K7"/>
    <mergeCell ref="J8:K8"/>
    <mergeCell ref="B11:C11"/>
    <mergeCell ref="N8:O8"/>
    <mergeCell ref="N7:O7"/>
    <mergeCell ref="N6:O6"/>
    <mergeCell ref="L6:M6"/>
    <mergeCell ref="L7:M7"/>
    <mergeCell ref="L8:M8"/>
    <mergeCell ref="B10:C10"/>
    <mergeCell ref="B6:D9"/>
    <mergeCell ref="E6:G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