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tabRatio="601" activeTab="0"/>
  </bookViews>
  <sheets>
    <sheet name="第64表進路別卒業者数" sheetId="1" r:id="rId1"/>
  </sheets>
  <definedNames>
    <definedName name="_xlnm.Print_Area" localSheetId="0">'第64表進路別卒業者数'!$B$1:$Y$96</definedName>
    <definedName name="_xlnm.Print_Titles" localSheetId="0">'第64表進路別卒業者数'!$B:$C,'第64表進路別卒業者数'!$1:$7</definedName>
  </definedNames>
  <calcPr fullCalcOnLoad="1"/>
</workbook>
</file>

<file path=xl/sharedStrings.xml><?xml version="1.0" encoding="utf-8"?>
<sst xmlns="http://schemas.openxmlformats.org/spreadsheetml/2006/main" count="693" uniqueCount="121">
  <si>
    <t>計</t>
  </si>
  <si>
    <t>男</t>
  </si>
  <si>
    <t>女</t>
  </si>
  <si>
    <t>区　　　　分</t>
  </si>
  <si>
    <t>公　　立</t>
  </si>
  <si>
    <t>私　　立</t>
  </si>
  <si>
    <t>前 橋 市</t>
  </si>
  <si>
    <t>高 崎 市</t>
  </si>
  <si>
    <t>桐 生 市</t>
  </si>
  <si>
    <t>伊勢崎市</t>
  </si>
  <si>
    <t>太 田 市</t>
  </si>
  <si>
    <t>沼 田 市</t>
  </si>
  <si>
    <t>館 林 市</t>
  </si>
  <si>
    <t>渋 川 市</t>
  </si>
  <si>
    <t>藤 岡 市</t>
  </si>
  <si>
    <t>富 岡 市</t>
  </si>
  <si>
    <t>安 中 市</t>
  </si>
  <si>
    <t>北 橘 村</t>
  </si>
  <si>
    <t>赤 城 村</t>
  </si>
  <si>
    <t>富士見村</t>
  </si>
  <si>
    <t>大 胡 町</t>
  </si>
  <si>
    <t>宮 城 村</t>
  </si>
  <si>
    <t>粕 川 村</t>
  </si>
  <si>
    <t>新 里 村</t>
  </si>
  <si>
    <t>黒保根村</t>
  </si>
  <si>
    <t>東　　村</t>
  </si>
  <si>
    <t>榛 名 町</t>
  </si>
  <si>
    <t>倉 渕 村</t>
  </si>
  <si>
    <t>箕 郷 町</t>
  </si>
  <si>
    <t>群 馬 町</t>
  </si>
  <si>
    <t>子 持 村</t>
  </si>
  <si>
    <t>小野上村</t>
  </si>
  <si>
    <t>伊香保町</t>
  </si>
  <si>
    <t>榛 東 村</t>
  </si>
  <si>
    <t>新　　町</t>
  </si>
  <si>
    <t>鬼 石 町</t>
  </si>
  <si>
    <t>吉 井 町　</t>
  </si>
  <si>
    <t>万 場 町</t>
  </si>
  <si>
    <t>上 野 村</t>
  </si>
  <si>
    <t>妙 義 町</t>
  </si>
  <si>
    <t>下仁田町</t>
  </si>
  <si>
    <t>南 牧 村</t>
  </si>
  <si>
    <t>甘 楽 町</t>
  </si>
  <si>
    <t>松井田町</t>
  </si>
  <si>
    <t>中之条町</t>
  </si>
  <si>
    <t>吾 妻 町</t>
  </si>
  <si>
    <t>長野原町</t>
  </si>
  <si>
    <t>嬬 恋 村</t>
  </si>
  <si>
    <t>草 津 町</t>
  </si>
  <si>
    <t>六 合 村</t>
  </si>
  <si>
    <t>高 山 村</t>
  </si>
  <si>
    <t>白 沢 村</t>
  </si>
  <si>
    <t>利 根 村</t>
  </si>
  <si>
    <t>片 品 村</t>
  </si>
  <si>
    <t>川 場 村</t>
  </si>
  <si>
    <t>月夜野町</t>
  </si>
  <si>
    <t>水 上 町</t>
  </si>
  <si>
    <t>新 治 村</t>
  </si>
  <si>
    <t>昭 和 村</t>
  </si>
  <si>
    <t>境　　町</t>
  </si>
  <si>
    <t>玉 村 町</t>
  </si>
  <si>
    <t>尾 島 町</t>
  </si>
  <si>
    <t>新 田 町</t>
  </si>
  <si>
    <t>藪塚本町</t>
  </si>
  <si>
    <t>大間々町</t>
  </si>
  <si>
    <t>板 倉 町</t>
  </si>
  <si>
    <t>大 泉 町</t>
  </si>
  <si>
    <t>邑 楽 町</t>
  </si>
  <si>
    <t>男</t>
  </si>
  <si>
    <t>女</t>
  </si>
  <si>
    <t>計</t>
  </si>
  <si>
    <t>進学率（％）</t>
  </si>
  <si>
    <t>Ｃ就職者（左記Ａ及びＢを除く）</t>
  </si>
  <si>
    <t>Ｄ無業者</t>
  </si>
  <si>
    <t>左記Ａ及びＢのうち就職している者（再掲）</t>
  </si>
  <si>
    <t>左記Ｂのうち</t>
  </si>
  <si>
    <t>公立市部計</t>
  </si>
  <si>
    <t>勢多郡</t>
  </si>
  <si>
    <t>公立郡部計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</si>
  <si>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</si>
  <si>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</si>
  <si>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</si>
  <si>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</si>
  <si>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</si>
  <si>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</si>
  <si>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</si>
  <si>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</si>
  <si>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</si>
  <si>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</si>
  <si>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</si>
  <si>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昭和54年３月</t>
  </si>
  <si>
    <t>中学校</t>
  </si>
  <si>
    <t>卒業者総数
（Ａ+Ｂ+Ｃ+Ｄ+Ｅ）</t>
  </si>
  <si>
    <t>Ａ進学者
（就職進学者を含む）</t>
  </si>
  <si>
    <t>Ｂ教育訓練機関等
入学者（就職して
進学した者を含む）</t>
  </si>
  <si>
    <t>左記Ａのうち
他県への進
学者（再掲）</t>
  </si>
  <si>
    <t>Ｅ死亡・不詳</t>
  </si>
  <si>
    <t>左記Ａのうち</t>
  </si>
  <si>
    <t>吉 岡 村</t>
  </si>
  <si>
    <t>中 里 町</t>
  </si>
  <si>
    <t>赤 堀 村</t>
  </si>
  <si>
    <t>笠 懸 村</t>
  </si>
  <si>
    <t>明 和村</t>
  </si>
  <si>
    <t>千代田村</t>
  </si>
  <si>
    <t>第64表　進路別卒業者数（中学校）</t>
  </si>
  <si>
    <t>昭和55年３月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</si>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</sst>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  <numFmt numFmtId="184" formatCode="0_);[Red]\(0\)"/>
    <numFmt numFmtId="185" formatCode="0.0_);[Red]\(0.0\)"/>
  </numFmts>
  <fonts count="10">
    <font>
      <sz val="11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2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Border="1">
      <alignment/>
      <protection/>
    </xf>
    <xf numFmtId="0" fontId="5" fillId="0" borderId="0" xfId="21" applyFont="1">
      <alignment/>
      <protection/>
    </xf>
    <xf numFmtId="185" fontId="0" fillId="0" borderId="0" xfId="0" applyNumberFormat="1" applyAlignment="1">
      <alignment/>
    </xf>
    <xf numFmtId="185" fontId="0" fillId="0" borderId="0" xfId="21" applyNumberFormat="1">
      <alignment/>
      <protection/>
    </xf>
    <xf numFmtId="0" fontId="6" fillId="0" borderId="0" xfId="21" applyFont="1" applyAlignment="1">
      <alignment horizontal="left" vertical="center"/>
      <protection/>
    </xf>
    <xf numFmtId="3" fontId="2" fillId="0" borderId="1" xfId="21" applyNumberFormat="1" applyFont="1" applyBorder="1" applyAlignment="1">
      <alignment horizontal="right" vertical="center"/>
      <protection/>
    </xf>
    <xf numFmtId="185" fontId="2" fillId="0" borderId="1" xfId="21" applyNumberFormat="1" applyFont="1" applyBorder="1">
      <alignment/>
      <protection/>
    </xf>
    <xf numFmtId="3" fontId="7" fillId="0" borderId="1" xfId="21" applyNumberFormat="1" applyFont="1" applyBorder="1" applyAlignment="1">
      <alignment horizontal="right" vertical="center"/>
      <protection/>
    </xf>
    <xf numFmtId="185" fontId="7" fillId="0" borderId="1" xfId="21" applyNumberFormat="1" applyFont="1" applyBorder="1">
      <alignment/>
      <protection/>
    </xf>
    <xf numFmtId="0" fontId="2" fillId="2" borderId="1" xfId="21" applyFont="1" applyFill="1" applyBorder="1" applyAlignment="1">
      <alignment horizontal="center" vertical="center"/>
      <protection/>
    </xf>
    <xf numFmtId="185" fontId="2" fillId="2" borderId="1" xfId="0" applyNumberFormat="1" applyFont="1" applyFill="1" applyBorder="1" applyAlignment="1">
      <alignment horizontal="center" vertical="center"/>
    </xf>
    <xf numFmtId="185" fontId="2" fillId="2" borderId="1" xfId="21" applyNumberFormat="1" applyFont="1" applyFill="1" applyBorder="1" applyAlignment="1">
      <alignment horizontal="center" vertical="center"/>
      <protection/>
    </xf>
    <xf numFmtId="3" fontId="7" fillId="0" borderId="2" xfId="21" applyNumberFormat="1" applyFont="1" applyBorder="1" applyAlignment="1">
      <alignment horizontal="right" vertical="center"/>
      <protection/>
    </xf>
    <xf numFmtId="3" fontId="2" fillId="0" borderId="2" xfId="21" applyNumberFormat="1" applyFont="1" applyBorder="1" applyAlignment="1">
      <alignment horizontal="right" vertical="center"/>
      <protection/>
    </xf>
    <xf numFmtId="0" fontId="2" fillId="3" borderId="3" xfId="21" applyFont="1" applyFill="1" applyBorder="1" applyAlignment="1">
      <alignment vertical="center"/>
      <protection/>
    </xf>
    <xf numFmtId="0" fontId="2" fillId="3" borderId="2" xfId="21" applyFont="1" applyFill="1" applyBorder="1" applyAlignment="1">
      <alignment horizontal="distributed" vertical="center"/>
      <protection/>
    </xf>
    <xf numFmtId="0" fontId="2" fillId="0" borderId="0" xfId="21" applyFont="1" applyFill="1" applyBorder="1" applyAlignment="1">
      <alignment vertical="center"/>
      <protection/>
    </xf>
    <xf numFmtId="179" fontId="2" fillId="0" borderId="4" xfId="21" applyNumberFormat="1" applyFont="1" applyBorder="1" applyAlignment="1">
      <alignment vertical="center"/>
      <protection/>
    </xf>
    <xf numFmtId="185" fontId="2" fillId="0" borderId="4" xfId="21" applyNumberFormat="1" applyFont="1" applyBorder="1">
      <alignment/>
      <protection/>
    </xf>
    <xf numFmtId="3" fontId="8" fillId="0" borderId="1" xfId="21" applyNumberFormat="1" applyFont="1" applyBorder="1" applyAlignment="1" applyProtection="1">
      <alignment horizontal="right" vertical="center"/>
      <protection locked="0"/>
    </xf>
    <xf numFmtId="183" fontId="8" fillId="0" borderId="1" xfId="21" applyNumberFormat="1" applyFont="1" applyBorder="1" applyAlignment="1" applyProtection="1">
      <alignment horizontal="right" vertical="center"/>
      <protection/>
    </xf>
    <xf numFmtId="185" fontId="8" fillId="0" borderId="1" xfId="21" applyNumberFormat="1" applyFont="1" applyBorder="1" applyAlignment="1" applyProtection="1">
      <alignment horizontal="right" vertical="center"/>
      <protection locked="0"/>
    </xf>
    <xf numFmtId="185" fontId="9" fillId="0" borderId="1" xfId="0" applyNumberFormat="1" applyFont="1" applyBorder="1" applyAlignment="1">
      <alignment/>
    </xf>
    <xf numFmtId="185" fontId="9" fillId="0" borderId="1" xfId="21" applyNumberFormat="1" applyFont="1" applyBorder="1">
      <alignment/>
      <protection/>
    </xf>
    <xf numFmtId="185" fontId="8" fillId="0" borderId="1" xfId="21" applyNumberFormat="1" applyFont="1" applyBorder="1">
      <alignment/>
      <protection/>
    </xf>
    <xf numFmtId="3" fontId="9" fillId="0" borderId="1" xfId="21" applyNumberFormat="1" applyFont="1" applyBorder="1" applyAlignment="1">
      <alignment horizontal="right" vertical="center"/>
      <protection/>
    </xf>
    <xf numFmtId="183" fontId="9" fillId="0" borderId="1" xfId="21" applyNumberFormat="1" applyFont="1" applyBorder="1" applyAlignment="1" applyProtection="1">
      <alignment horizontal="right" vertical="center"/>
      <protection/>
    </xf>
    <xf numFmtId="3" fontId="9" fillId="0" borderId="2" xfId="21" applyNumberFormat="1" applyFont="1" applyBorder="1" applyAlignment="1">
      <alignment horizontal="right" vertical="center"/>
      <protection/>
    </xf>
    <xf numFmtId="3" fontId="8" fillId="0" borderId="1" xfId="21" applyNumberFormat="1" applyFont="1" applyBorder="1" applyAlignment="1" applyProtection="1">
      <alignment horizontal="right" vertical="center" wrapText="1"/>
      <protection locked="0"/>
    </xf>
    <xf numFmtId="0" fontId="7" fillId="3" borderId="5" xfId="21" applyFont="1" applyFill="1" applyBorder="1" applyAlignment="1">
      <alignment horizontal="distributed" vertical="center"/>
      <protection/>
    </xf>
    <xf numFmtId="0" fontId="2" fillId="3" borderId="1" xfId="21" applyFont="1" applyFill="1" applyBorder="1" applyAlignment="1">
      <alignment horizontal="distributed" vertical="center"/>
      <protection/>
    </xf>
    <xf numFmtId="0" fontId="2" fillId="2" borderId="1" xfId="21" applyFont="1" applyFill="1" applyBorder="1" applyAlignment="1">
      <alignment horizontal="center" vertical="center"/>
      <protection/>
    </xf>
    <xf numFmtId="0" fontId="2" fillId="2" borderId="1" xfId="21" applyFont="1" applyFill="1" applyBorder="1" applyAlignment="1">
      <alignment horizontal="center" vertical="center" wrapText="1" shrinkToFit="1"/>
      <protection/>
    </xf>
    <xf numFmtId="0" fontId="2" fillId="2" borderId="1" xfId="21" applyFont="1" applyFill="1" applyBorder="1" applyAlignment="1">
      <alignment horizontal="center" vertical="center" shrinkToFit="1"/>
      <protection/>
    </xf>
    <xf numFmtId="0" fontId="2" fillId="0" borderId="0" xfId="21" applyFont="1">
      <alignment/>
      <protection/>
    </xf>
    <xf numFmtId="185" fontId="2" fillId="0" borderId="0" xfId="0" applyNumberFormat="1" applyFont="1" applyAlignment="1">
      <alignment/>
    </xf>
    <xf numFmtId="185" fontId="2" fillId="0" borderId="0" xfId="21" applyNumberFormat="1" applyFont="1">
      <alignment/>
      <protection/>
    </xf>
    <xf numFmtId="0" fontId="2" fillId="0" borderId="0" xfId="21" applyFont="1" applyAlignment="1">
      <alignment vertical="center"/>
      <protection/>
    </xf>
    <xf numFmtId="0" fontId="2" fillId="0" borderId="0" xfId="21" applyFont="1" applyAlignment="1">
      <alignment horizontal="right" vertical="center"/>
      <protection/>
    </xf>
    <xf numFmtId="0" fontId="2" fillId="0" borderId="0" xfId="21" applyFont="1" applyAlignment="1">
      <alignment horizontal="center" vertical="center"/>
      <protection/>
    </xf>
    <xf numFmtId="0" fontId="2" fillId="0" borderId="0" xfId="21" applyFont="1" applyBorder="1" applyAlignment="1">
      <alignment vertical="center"/>
      <protection/>
    </xf>
    <xf numFmtId="0" fontId="2" fillId="0" borderId="0" xfId="21" applyFont="1" applyBorder="1" applyAlignment="1">
      <alignment horizontal="right"/>
      <protection/>
    </xf>
    <xf numFmtId="0" fontId="7" fillId="3" borderId="6" xfId="21" applyFont="1" applyFill="1" applyBorder="1" applyAlignment="1">
      <alignment horizontal="distributed" vertical="center"/>
      <protection/>
    </xf>
    <xf numFmtId="0" fontId="7" fillId="3" borderId="3" xfId="21" applyFont="1" applyFill="1" applyBorder="1" applyAlignment="1">
      <alignment vertical="center"/>
      <protection/>
    </xf>
    <xf numFmtId="0" fontId="7" fillId="3" borderId="2" xfId="21" applyFont="1" applyFill="1" applyBorder="1" applyAlignment="1">
      <alignment horizontal="distributed" vertical="center"/>
      <protection/>
    </xf>
    <xf numFmtId="3" fontId="9" fillId="0" borderId="1" xfId="21" applyNumberFormat="1" applyFont="1" applyBorder="1" applyAlignment="1" applyProtection="1">
      <alignment horizontal="right" vertical="center"/>
      <protection locked="0"/>
    </xf>
    <xf numFmtId="0" fontId="7" fillId="3" borderId="7" xfId="21" applyFont="1" applyFill="1" applyBorder="1" applyAlignment="1">
      <alignment horizontal="distributed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６８表～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98"/>
  <sheetViews>
    <sheetView tabSelected="1" workbookViewId="0" topLeftCell="A1">
      <selection activeCell="A1" sqref="A1"/>
    </sheetView>
  </sheetViews>
  <sheetFormatPr defaultColWidth="8.796875" defaultRowHeight="14.25"/>
  <cols>
    <col min="1" max="1" width="2.59765625" style="1" customWidth="1"/>
    <col min="2" max="2" width="2.09765625" style="1" customWidth="1"/>
    <col min="3" max="3" width="13.09765625" style="1" customWidth="1"/>
    <col min="4" max="4" width="8.59765625" style="1" customWidth="1"/>
    <col min="5" max="6" width="8.09765625" style="1" customWidth="1"/>
    <col min="7" max="8" width="8.59765625" style="1" customWidth="1"/>
    <col min="9" max="9" width="7.3984375" style="1" customWidth="1"/>
    <col min="10" max="10" width="8.59765625" style="1" customWidth="1"/>
    <col min="11" max="11" width="7.3984375" style="1" customWidth="1"/>
    <col min="12" max="12" width="9.8984375" style="1" customWidth="1"/>
    <col min="13" max="13" width="8.59765625" style="1" customWidth="1"/>
    <col min="14" max="23" width="7.3984375" style="1" customWidth="1"/>
    <col min="24" max="24" width="9" style="5" customWidth="1"/>
    <col min="25" max="25" width="9" style="6" customWidth="1"/>
    <col min="26" max="16384" width="9" style="1" customWidth="1"/>
  </cols>
  <sheetData>
    <row r="1" spans="2:25" ht="13.5" customHeight="1"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8"/>
      <c r="Y1" s="39"/>
    </row>
    <row r="2" spans="2:25" ht="13.5" customHeight="1">
      <c r="B2" s="40"/>
      <c r="C2" s="40" t="s">
        <v>91</v>
      </c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1"/>
      <c r="X2" s="38"/>
      <c r="Y2" s="41"/>
    </row>
    <row r="3" spans="2:25" ht="14.25" customHeight="1">
      <c r="B3" s="37"/>
      <c r="C3" s="40"/>
      <c r="D3" s="40"/>
      <c r="E3" s="40"/>
      <c r="F3" s="40"/>
      <c r="G3" s="40"/>
      <c r="H3" s="40"/>
      <c r="I3" s="7" t="s">
        <v>104</v>
      </c>
      <c r="J3" s="42"/>
      <c r="K3" s="42"/>
      <c r="L3" s="42"/>
      <c r="M3" s="42"/>
      <c r="N3" s="42"/>
      <c r="O3" s="40"/>
      <c r="P3" s="40"/>
      <c r="Q3" s="40"/>
      <c r="R3" s="40"/>
      <c r="S3" s="40"/>
      <c r="T3" s="40"/>
      <c r="U3" s="40"/>
      <c r="V3" s="40"/>
      <c r="W3" s="40"/>
      <c r="X3" s="38"/>
      <c r="Y3" s="40"/>
    </row>
    <row r="4" spans="2:25" ht="13.5" customHeight="1"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4"/>
      <c r="X4" s="38"/>
      <c r="Y4" s="44"/>
    </row>
    <row r="5" spans="2:25" ht="12" customHeight="1">
      <c r="B5" s="34" t="s">
        <v>3</v>
      </c>
      <c r="C5" s="34"/>
      <c r="D5" s="35" t="s">
        <v>92</v>
      </c>
      <c r="E5" s="35"/>
      <c r="F5" s="35"/>
      <c r="G5" s="35" t="s">
        <v>93</v>
      </c>
      <c r="H5" s="35"/>
      <c r="I5" s="35" t="s">
        <v>94</v>
      </c>
      <c r="J5" s="35"/>
      <c r="K5" s="35" t="s">
        <v>72</v>
      </c>
      <c r="L5" s="35"/>
      <c r="M5" s="34" t="s">
        <v>73</v>
      </c>
      <c r="N5" s="34"/>
      <c r="O5" s="34" t="s">
        <v>96</v>
      </c>
      <c r="P5" s="34"/>
      <c r="Q5" s="35" t="s">
        <v>95</v>
      </c>
      <c r="R5" s="35"/>
      <c r="S5" s="36" t="s">
        <v>74</v>
      </c>
      <c r="T5" s="36"/>
      <c r="U5" s="36"/>
      <c r="V5" s="36"/>
      <c r="W5" s="34" t="s">
        <v>71</v>
      </c>
      <c r="X5" s="34"/>
      <c r="Y5" s="34"/>
    </row>
    <row r="6" spans="2:25" ht="12" customHeight="1">
      <c r="B6" s="34"/>
      <c r="C6" s="34"/>
      <c r="D6" s="35"/>
      <c r="E6" s="35"/>
      <c r="F6" s="35"/>
      <c r="G6" s="35"/>
      <c r="H6" s="35"/>
      <c r="I6" s="35"/>
      <c r="J6" s="35"/>
      <c r="K6" s="35"/>
      <c r="L6" s="35"/>
      <c r="M6" s="34"/>
      <c r="N6" s="34"/>
      <c r="O6" s="34"/>
      <c r="P6" s="34"/>
      <c r="Q6" s="35"/>
      <c r="R6" s="35"/>
      <c r="S6" s="34" t="s">
        <v>97</v>
      </c>
      <c r="T6" s="34"/>
      <c r="U6" s="34" t="s">
        <v>75</v>
      </c>
      <c r="V6" s="34"/>
      <c r="W6" s="34"/>
      <c r="X6" s="34"/>
      <c r="Y6" s="34"/>
    </row>
    <row r="7" spans="2:25" ht="12" customHeight="1">
      <c r="B7" s="34"/>
      <c r="C7" s="34"/>
      <c r="D7" s="12" t="s">
        <v>0</v>
      </c>
      <c r="E7" s="12" t="s">
        <v>1</v>
      </c>
      <c r="F7" s="12" t="s">
        <v>2</v>
      </c>
      <c r="G7" s="12" t="s">
        <v>1</v>
      </c>
      <c r="H7" s="12" t="s">
        <v>2</v>
      </c>
      <c r="I7" s="12" t="s">
        <v>1</v>
      </c>
      <c r="J7" s="12" t="s">
        <v>2</v>
      </c>
      <c r="K7" s="12" t="s">
        <v>1</v>
      </c>
      <c r="L7" s="12" t="s">
        <v>2</v>
      </c>
      <c r="M7" s="12" t="s">
        <v>1</v>
      </c>
      <c r="N7" s="12" t="s">
        <v>2</v>
      </c>
      <c r="O7" s="12" t="s">
        <v>1</v>
      </c>
      <c r="P7" s="12" t="s">
        <v>2</v>
      </c>
      <c r="Q7" s="12" t="s">
        <v>68</v>
      </c>
      <c r="R7" s="12" t="s">
        <v>69</v>
      </c>
      <c r="S7" s="12" t="s">
        <v>68</v>
      </c>
      <c r="T7" s="12" t="s">
        <v>69</v>
      </c>
      <c r="U7" s="12" t="s">
        <v>68</v>
      </c>
      <c r="V7" s="12" t="s">
        <v>69</v>
      </c>
      <c r="W7" s="12" t="s">
        <v>70</v>
      </c>
      <c r="X7" s="13" t="s">
        <v>68</v>
      </c>
      <c r="Y7" s="14" t="s">
        <v>69</v>
      </c>
    </row>
    <row r="8" spans="2:25" ht="12" customHeight="1">
      <c r="B8" s="33" t="s">
        <v>90</v>
      </c>
      <c r="C8" s="33"/>
      <c r="D8" s="8">
        <v>25671</v>
      </c>
      <c r="E8" s="8">
        <v>13107</v>
      </c>
      <c r="F8" s="8">
        <v>12564</v>
      </c>
      <c r="G8" s="22">
        <v>12255</v>
      </c>
      <c r="H8" s="22">
        <v>12154</v>
      </c>
      <c r="I8" s="22">
        <v>461</v>
      </c>
      <c r="J8" s="22">
        <v>117</v>
      </c>
      <c r="K8" s="22">
        <v>298</v>
      </c>
      <c r="L8" s="22">
        <v>226</v>
      </c>
      <c r="M8" s="22">
        <v>91</v>
      </c>
      <c r="N8" s="22">
        <v>66</v>
      </c>
      <c r="O8" s="22">
        <v>2</v>
      </c>
      <c r="P8" s="22">
        <v>1</v>
      </c>
      <c r="Q8" s="22">
        <v>701</v>
      </c>
      <c r="R8" s="22">
        <v>279</v>
      </c>
      <c r="S8" s="22">
        <v>128</v>
      </c>
      <c r="T8" s="22">
        <v>103</v>
      </c>
      <c r="U8" s="22">
        <v>3</v>
      </c>
      <c r="V8" s="22">
        <v>19</v>
      </c>
      <c r="W8" s="23">
        <v>95.1</v>
      </c>
      <c r="X8" s="24">
        <v>93.5</v>
      </c>
      <c r="Y8" s="9">
        <v>96.7</v>
      </c>
    </row>
    <row r="9" spans="2:25" s="4" customFormat="1" ht="12" customHeight="1">
      <c r="B9" s="45" t="s">
        <v>105</v>
      </c>
      <c r="C9" s="45"/>
      <c r="D9" s="10">
        <f>SUM(D10:D11)</f>
        <v>27003</v>
      </c>
      <c r="E9" s="10">
        <f aca="true" t="shared" si="0" ref="E9:F11">SUM(G9,I9,K9,M9,O9)</f>
        <v>13955</v>
      </c>
      <c r="F9" s="10">
        <f t="shared" si="0"/>
        <v>13048</v>
      </c>
      <c r="G9" s="28">
        <v>13063</v>
      </c>
      <c r="H9" s="28">
        <v>12673</v>
      </c>
      <c r="I9" s="28">
        <v>497</v>
      </c>
      <c r="J9" s="28">
        <v>127</v>
      </c>
      <c r="K9" s="28">
        <v>319</v>
      </c>
      <c r="L9" s="28">
        <v>176</v>
      </c>
      <c r="M9" s="28">
        <v>76</v>
      </c>
      <c r="N9" s="28">
        <v>72</v>
      </c>
      <c r="O9" s="28" t="s">
        <v>106</v>
      </c>
      <c r="P9" s="28" t="s">
        <v>106</v>
      </c>
      <c r="Q9" s="28">
        <v>860</v>
      </c>
      <c r="R9" s="28">
        <v>371</v>
      </c>
      <c r="S9" s="28">
        <v>168</v>
      </c>
      <c r="T9" s="28">
        <v>97</v>
      </c>
      <c r="U9" s="28">
        <v>1</v>
      </c>
      <c r="V9" s="28">
        <v>28</v>
      </c>
      <c r="W9" s="29">
        <v>95.3</v>
      </c>
      <c r="X9" s="25">
        <v>93.6</v>
      </c>
      <c r="Y9" s="11">
        <v>97.1</v>
      </c>
    </row>
    <row r="10" spans="2:25" s="4" customFormat="1" ht="12" customHeight="1">
      <c r="B10" s="46"/>
      <c r="C10" s="47" t="s">
        <v>4</v>
      </c>
      <c r="D10" s="15">
        <f>SUM(E10,F10)</f>
        <v>26857</v>
      </c>
      <c r="E10" s="10">
        <f t="shared" si="0"/>
        <v>13875</v>
      </c>
      <c r="F10" s="10">
        <f t="shared" si="0"/>
        <v>12982</v>
      </c>
      <c r="G10" s="48">
        <v>12984</v>
      </c>
      <c r="H10" s="48">
        <v>12610</v>
      </c>
      <c r="I10" s="48">
        <v>496</v>
      </c>
      <c r="J10" s="48">
        <v>125</v>
      </c>
      <c r="K10" s="48">
        <v>319</v>
      </c>
      <c r="L10" s="48">
        <v>176</v>
      </c>
      <c r="M10" s="48">
        <v>76</v>
      </c>
      <c r="N10" s="48">
        <v>71</v>
      </c>
      <c r="O10" s="48" t="s">
        <v>106</v>
      </c>
      <c r="P10" s="48" t="s">
        <v>106</v>
      </c>
      <c r="Q10" s="48">
        <v>860</v>
      </c>
      <c r="R10" s="48">
        <v>370</v>
      </c>
      <c r="S10" s="48">
        <v>168</v>
      </c>
      <c r="T10" s="48">
        <v>97</v>
      </c>
      <c r="U10" s="48">
        <v>1</v>
      </c>
      <c r="V10" s="48">
        <v>28</v>
      </c>
      <c r="W10" s="29">
        <v>95.3</v>
      </c>
      <c r="X10" s="26">
        <v>93.6</v>
      </c>
      <c r="Y10" s="11">
        <v>97.1</v>
      </c>
    </row>
    <row r="11" spans="2:25" s="4" customFormat="1" ht="12" customHeight="1">
      <c r="B11" s="46"/>
      <c r="C11" s="47" t="s">
        <v>5</v>
      </c>
      <c r="D11" s="15">
        <f>SUM(E11,F11)</f>
        <v>146</v>
      </c>
      <c r="E11" s="10">
        <f t="shared" si="0"/>
        <v>80</v>
      </c>
      <c r="F11" s="10">
        <f t="shared" si="0"/>
        <v>66</v>
      </c>
      <c r="G11" s="48">
        <v>79</v>
      </c>
      <c r="H11" s="48">
        <v>63</v>
      </c>
      <c r="I11" s="48">
        <v>1</v>
      </c>
      <c r="J11" s="48">
        <v>2</v>
      </c>
      <c r="K11" s="48" t="s">
        <v>106</v>
      </c>
      <c r="L11" s="48" t="s">
        <v>106</v>
      </c>
      <c r="M11" s="48" t="s">
        <v>106</v>
      </c>
      <c r="N11" s="48">
        <v>1</v>
      </c>
      <c r="O11" s="48" t="s">
        <v>106</v>
      </c>
      <c r="P11" s="48" t="s">
        <v>106</v>
      </c>
      <c r="Q11" s="48" t="s">
        <v>106</v>
      </c>
      <c r="R11" s="48">
        <v>1</v>
      </c>
      <c r="S11" s="48" t="s">
        <v>106</v>
      </c>
      <c r="T11" s="48" t="s">
        <v>106</v>
      </c>
      <c r="U11" s="48" t="s">
        <v>106</v>
      </c>
      <c r="V11" s="48" t="s">
        <v>106</v>
      </c>
      <c r="W11" s="29">
        <v>97.3</v>
      </c>
      <c r="X11" s="26">
        <v>98.8</v>
      </c>
      <c r="Y11" s="11">
        <v>95.5</v>
      </c>
    </row>
    <row r="12" spans="2:25" s="4" customFormat="1" ht="12" customHeight="1">
      <c r="B12" s="32" t="s">
        <v>76</v>
      </c>
      <c r="C12" s="32"/>
      <c r="D12" s="10">
        <f>SUM(D13:D23)</f>
        <v>16582</v>
      </c>
      <c r="E12" s="10">
        <f aca="true" t="shared" si="1" ref="E12:V12">SUM(E13:E23)</f>
        <v>8551</v>
      </c>
      <c r="F12" s="10">
        <f t="shared" si="1"/>
        <v>8031</v>
      </c>
      <c r="G12" s="28">
        <f t="shared" si="1"/>
        <v>8132</v>
      </c>
      <c r="H12" s="28">
        <f t="shared" si="1"/>
        <v>7805</v>
      </c>
      <c r="I12" s="28">
        <f t="shared" si="1"/>
        <v>227</v>
      </c>
      <c r="J12" s="28">
        <f t="shared" si="1"/>
        <v>74</v>
      </c>
      <c r="K12" s="28">
        <f t="shared" si="1"/>
        <v>156</v>
      </c>
      <c r="L12" s="28">
        <f t="shared" si="1"/>
        <v>106</v>
      </c>
      <c r="M12" s="28">
        <f t="shared" si="1"/>
        <v>36</v>
      </c>
      <c r="N12" s="28">
        <f t="shared" si="1"/>
        <v>46</v>
      </c>
      <c r="O12" s="28" t="str">
        <f>IF(SUM(O13:O23)&gt;0,SUM(O13:O23),"-")</f>
        <v>-</v>
      </c>
      <c r="P12" s="28" t="str">
        <f>IF(SUM(P13:P23)&gt;0,SUM(P13:P23),"-")</f>
        <v>-</v>
      </c>
      <c r="Q12" s="28">
        <f t="shared" si="1"/>
        <v>553</v>
      </c>
      <c r="R12" s="28">
        <f t="shared" si="1"/>
        <v>230</v>
      </c>
      <c r="S12" s="28">
        <f t="shared" si="1"/>
        <v>84</v>
      </c>
      <c r="T12" s="28">
        <f t="shared" si="1"/>
        <v>29</v>
      </c>
      <c r="U12" s="28" t="str">
        <f>IF(SUM(U13:U23)&gt;0,SUM(U13:U23),"-")</f>
        <v>-</v>
      </c>
      <c r="V12" s="28">
        <f t="shared" si="1"/>
        <v>18</v>
      </c>
      <c r="W12" s="29">
        <v>96.1</v>
      </c>
      <c r="X12" s="26">
        <v>95.1</v>
      </c>
      <c r="Y12" s="11">
        <v>97.2</v>
      </c>
    </row>
    <row r="13" spans="2:25" ht="12" customHeight="1">
      <c r="B13" s="17"/>
      <c r="C13" s="18" t="s">
        <v>6</v>
      </c>
      <c r="D13" s="16">
        <v>3638</v>
      </c>
      <c r="E13" s="8">
        <v>1857</v>
      </c>
      <c r="F13" s="8">
        <v>1781</v>
      </c>
      <c r="G13" s="22">
        <v>1752</v>
      </c>
      <c r="H13" s="22">
        <v>1742</v>
      </c>
      <c r="I13" s="22">
        <v>64</v>
      </c>
      <c r="J13" s="22">
        <v>20</v>
      </c>
      <c r="K13" s="22">
        <v>27</v>
      </c>
      <c r="L13" s="22">
        <v>15</v>
      </c>
      <c r="M13" s="22">
        <v>14</v>
      </c>
      <c r="N13" s="22">
        <v>4</v>
      </c>
      <c r="O13" s="22" t="s">
        <v>107</v>
      </c>
      <c r="P13" s="22" t="s">
        <v>107</v>
      </c>
      <c r="Q13" s="22">
        <v>36</v>
      </c>
      <c r="R13" s="22">
        <v>13</v>
      </c>
      <c r="S13" s="22">
        <v>8</v>
      </c>
      <c r="T13" s="22">
        <v>2</v>
      </c>
      <c r="U13" s="22" t="s">
        <v>107</v>
      </c>
      <c r="V13" s="22">
        <v>3</v>
      </c>
      <c r="W13" s="23">
        <v>96</v>
      </c>
      <c r="X13" s="27">
        <v>94.3</v>
      </c>
      <c r="Y13" s="9">
        <v>97.8</v>
      </c>
    </row>
    <row r="14" spans="2:25" ht="12" customHeight="1">
      <c r="B14" s="17"/>
      <c r="C14" s="18" t="s">
        <v>7</v>
      </c>
      <c r="D14" s="16">
        <v>3067</v>
      </c>
      <c r="E14" s="8">
        <v>1589</v>
      </c>
      <c r="F14" s="8">
        <v>1478</v>
      </c>
      <c r="G14" s="22">
        <v>1532</v>
      </c>
      <c r="H14" s="22">
        <v>1444</v>
      </c>
      <c r="I14" s="22">
        <v>33</v>
      </c>
      <c r="J14" s="22">
        <v>14</v>
      </c>
      <c r="K14" s="22">
        <v>20</v>
      </c>
      <c r="L14" s="22">
        <v>10</v>
      </c>
      <c r="M14" s="22">
        <v>4</v>
      </c>
      <c r="N14" s="22">
        <v>10</v>
      </c>
      <c r="O14" s="22" t="s">
        <v>107</v>
      </c>
      <c r="P14" s="22" t="s">
        <v>107</v>
      </c>
      <c r="Q14" s="22">
        <v>84</v>
      </c>
      <c r="R14" s="22">
        <v>18</v>
      </c>
      <c r="S14" s="22">
        <v>23</v>
      </c>
      <c r="T14" s="22">
        <v>3</v>
      </c>
      <c r="U14" s="22" t="s">
        <v>107</v>
      </c>
      <c r="V14" s="22" t="s">
        <v>107</v>
      </c>
      <c r="W14" s="23">
        <v>97</v>
      </c>
      <c r="X14" s="27">
        <v>96.4</v>
      </c>
      <c r="Y14" s="9">
        <v>97.7</v>
      </c>
    </row>
    <row r="15" spans="2:25" ht="12" customHeight="1">
      <c r="B15" s="17"/>
      <c r="C15" s="18" t="s">
        <v>8</v>
      </c>
      <c r="D15" s="16">
        <v>2079</v>
      </c>
      <c r="E15" s="8">
        <v>1046</v>
      </c>
      <c r="F15" s="8">
        <v>1033</v>
      </c>
      <c r="G15" s="22">
        <v>990</v>
      </c>
      <c r="H15" s="22">
        <v>1006</v>
      </c>
      <c r="I15" s="22">
        <v>30</v>
      </c>
      <c r="J15" s="22">
        <v>3</v>
      </c>
      <c r="K15" s="22">
        <v>21</v>
      </c>
      <c r="L15" s="22">
        <v>20</v>
      </c>
      <c r="M15" s="22">
        <v>5</v>
      </c>
      <c r="N15" s="22">
        <v>4</v>
      </c>
      <c r="O15" s="22" t="s">
        <v>107</v>
      </c>
      <c r="P15" s="22" t="s">
        <v>107</v>
      </c>
      <c r="Q15" s="22">
        <v>70</v>
      </c>
      <c r="R15" s="22">
        <v>14</v>
      </c>
      <c r="S15" s="22">
        <v>12</v>
      </c>
      <c r="T15" s="22">
        <v>8</v>
      </c>
      <c r="U15" s="22" t="s">
        <v>107</v>
      </c>
      <c r="V15" s="22">
        <v>1</v>
      </c>
      <c r="W15" s="23">
        <v>96</v>
      </c>
      <c r="X15" s="27">
        <v>94.6</v>
      </c>
      <c r="Y15" s="9">
        <v>97.4</v>
      </c>
    </row>
    <row r="16" spans="2:25" ht="12" customHeight="1">
      <c r="B16" s="17"/>
      <c r="C16" s="18" t="s">
        <v>9</v>
      </c>
      <c r="D16" s="16">
        <v>1544</v>
      </c>
      <c r="E16" s="8">
        <v>787</v>
      </c>
      <c r="F16" s="8">
        <v>757</v>
      </c>
      <c r="G16" s="22">
        <v>765</v>
      </c>
      <c r="H16" s="22">
        <v>740</v>
      </c>
      <c r="I16" s="22">
        <v>8</v>
      </c>
      <c r="J16" s="22">
        <v>3</v>
      </c>
      <c r="K16" s="22">
        <v>10</v>
      </c>
      <c r="L16" s="22">
        <v>11</v>
      </c>
      <c r="M16" s="22">
        <v>4</v>
      </c>
      <c r="N16" s="22">
        <v>3</v>
      </c>
      <c r="O16" s="22" t="s">
        <v>107</v>
      </c>
      <c r="P16" s="22" t="s">
        <v>107</v>
      </c>
      <c r="Q16" s="22">
        <v>60</v>
      </c>
      <c r="R16" s="22">
        <v>20</v>
      </c>
      <c r="S16" s="22">
        <v>1</v>
      </c>
      <c r="T16" s="22" t="s">
        <v>107</v>
      </c>
      <c r="U16" s="22" t="s">
        <v>107</v>
      </c>
      <c r="V16" s="22">
        <v>1</v>
      </c>
      <c r="W16" s="23">
        <v>97.5</v>
      </c>
      <c r="X16" s="27">
        <v>97.2</v>
      </c>
      <c r="Y16" s="9">
        <v>97.8</v>
      </c>
    </row>
    <row r="17" spans="2:25" ht="12" customHeight="1">
      <c r="B17" s="17"/>
      <c r="C17" s="18" t="s">
        <v>10</v>
      </c>
      <c r="D17" s="16">
        <v>1675</v>
      </c>
      <c r="E17" s="8">
        <v>849</v>
      </c>
      <c r="F17" s="8">
        <v>826</v>
      </c>
      <c r="G17" s="22">
        <v>804</v>
      </c>
      <c r="H17" s="22">
        <v>808</v>
      </c>
      <c r="I17" s="22">
        <v>21</v>
      </c>
      <c r="J17" s="22">
        <v>4</v>
      </c>
      <c r="K17" s="22">
        <v>22</v>
      </c>
      <c r="L17" s="22">
        <v>10</v>
      </c>
      <c r="M17" s="22">
        <v>2</v>
      </c>
      <c r="N17" s="22">
        <v>4</v>
      </c>
      <c r="O17" s="22" t="s">
        <v>107</v>
      </c>
      <c r="P17" s="22" t="s">
        <v>107</v>
      </c>
      <c r="Q17" s="22">
        <v>170</v>
      </c>
      <c r="R17" s="22">
        <v>90</v>
      </c>
      <c r="S17" s="22">
        <v>5</v>
      </c>
      <c r="T17" s="22">
        <v>2</v>
      </c>
      <c r="U17" s="22" t="s">
        <v>107</v>
      </c>
      <c r="V17" s="22" t="s">
        <v>107</v>
      </c>
      <c r="W17" s="23">
        <v>96.2</v>
      </c>
      <c r="X17" s="27">
        <v>94.7</v>
      </c>
      <c r="Y17" s="9">
        <v>97.8</v>
      </c>
    </row>
    <row r="18" spans="2:25" ht="12" customHeight="1">
      <c r="B18" s="17"/>
      <c r="C18" s="18" t="s">
        <v>11</v>
      </c>
      <c r="D18" s="16">
        <v>816</v>
      </c>
      <c r="E18" s="8">
        <v>427</v>
      </c>
      <c r="F18" s="8">
        <v>389</v>
      </c>
      <c r="G18" s="22">
        <v>384</v>
      </c>
      <c r="H18" s="22">
        <v>368</v>
      </c>
      <c r="I18" s="22">
        <v>21</v>
      </c>
      <c r="J18" s="22">
        <v>6</v>
      </c>
      <c r="K18" s="22">
        <v>18</v>
      </c>
      <c r="L18" s="22">
        <v>12</v>
      </c>
      <c r="M18" s="22">
        <v>4</v>
      </c>
      <c r="N18" s="22">
        <v>3</v>
      </c>
      <c r="O18" s="22" t="s">
        <v>107</v>
      </c>
      <c r="P18" s="22" t="s">
        <v>107</v>
      </c>
      <c r="Q18" s="22">
        <v>2</v>
      </c>
      <c r="R18" s="22">
        <v>1</v>
      </c>
      <c r="S18" s="22">
        <v>7</v>
      </c>
      <c r="T18" s="22">
        <v>4</v>
      </c>
      <c r="U18" s="22" t="s">
        <v>107</v>
      </c>
      <c r="V18" s="22">
        <v>3</v>
      </c>
      <c r="W18" s="23">
        <v>92.2</v>
      </c>
      <c r="X18" s="27">
        <v>89.9</v>
      </c>
      <c r="Y18" s="9">
        <v>94.6</v>
      </c>
    </row>
    <row r="19" spans="2:25" ht="12" customHeight="1">
      <c r="B19" s="17"/>
      <c r="C19" s="18" t="s">
        <v>12</v>
      </c>
      <c r="D19" s="16">
        <v>1007</v>
      </c>
      <c r="E19" s="8">
        <v>506</v>
      </c>
      <c r="F19" s="8">
        <v>501</v>
      </c>
      <c r="G19" s="22">
        <v>487</v>
      </c>
      <c r="H19" s="22">
        <v>487</v>
      </c>
      <c r="I19" s="22">
        <v>11</v>
      </c>
      <c r="J19" s="22">
        <v>6</v>
      </c>
      <c r="K19" s="22">
        <v>6</v>
      </c>
      <c r="L19" s="22">
        <v>5</v>
      </c>
      <c r="M19" s="22">
        <v>2</v>
      </c>
      <c r="N19" s="22">
        <v>3</v>
      </c>
      <c r="O19" s="22" t="s">
        <v>107</v>
      </c>
      <c r="P19" s="22" t="s">
        <v>107</v>
      </c>
      <c r="Q19" s="22">
        <v>101</v>
      </c>
      <c r="R19" s="22">
        <v>63</v>
      </c>
      <c r="S19" s="22">
        <v>6</v>
      </c>
      <c r="T19" s="22">
        <v>3</v>
      </c>
      <c r="U19" s="22" t="s">
        <v>107</v>
      </c>
      <c r="V19" s="22" t="s">
        <v>107</v>
      </c>
      <c r="W19" s="23">
        <v>96.7</v>
      </c>
      <c r="X19" s="27">
        <v>96.2</v>
      </c>
      <c r="Y19" s="9">
        <v>97.2</v>
      </c>
    </row>
    <row r="20" spans="2:25" ht="12" customHeight="1">
      <c r="B20" s="17"/>
      <c r="C20" s="18" t="s">
        <v>13</v>
      </c>
      <c r="D20" s="16">
        <v>717</v>
      </c>
      <c r="E20" s="8">
        <v>399</v>
      </c>
      <c r="F20" s="8">
        <v>318</v>
      </c>
      <c r="G20" s="22">
        <v>376</v>
      </c>
      <c r="H20" s="22">
        <v>300</v>
      </c>
      <c r="I20" s="22">
        <v>8</v>
      </c>
      <c r="J20" s="22">
        <v>3</v>
      </c>
      <c r="K20" s="22">
        <v>14</v>
      </c>
      <c r="L20" s="22">
        <v>10</v>
      </c>
      <c r="M20" s="22">
        <v>1</v>
      </c>
      <c r="N20" s="22">
        <v>5</v>
      </c>
      <c r="O20" s="22" t="s">
        <v>107</v>
      </c>
      <c r="P20" s="22" t="s">
        <v>107</v>
      </c>
      <c r="Q20" s="22">
        <v>4</v>
      </c>
      <c r="R20" s="22">
        <v>3</v>
      </c>
      <c r="S20" s="22">
        <v>8</v>
      </c>
      <c r="T20" s="22">
        <v>1</v>
      </c>
      <c r="U20" s="22" t="s">
        <v>107</v>
      </c>
      <c r="V20" s="22" t="s">
        <v>107</v>
      </c>
      <c r="W20" s="23">
        <v>94.3</v>
      </c>
      <c r="X20" s="27">
        <v>94.2</v>
      </c>
      <c r="Y20" s="9">
        <v>94.3</v>
      </c>
    </row>
    <row r="21" spans="2:25" ht="12" customHeight="1">
      <c r="B21" s="17"/>
      <c r="C21" s="18" t="s">
        <v>14</v>
      </c>
      <c r="D21" s="16">
        <v>716</v>
      </c>
      <c r="E21" s="8">
        <v>388</v>
      </c>
      <c r="F21" s="8">
        <v>328</v>
      </c>
      <c r="G21" s="22">
        <v>369</v>
      </c>
      <c r="H21" s="22">
        <v>310</v>
      </c>
      <c r="I21" s="22">
        <v>12</v>
      </c>
      <c r="J21" s="22">
        <v>8</v>
      </c>
      <c r="K21" s="22">
        <v>7</v>
      </c>
      <c r="L21" s="22">
        <v>2</v>
      </c>
      <c r="M21" s="22" t="s">
        <v>107</v>
      </c>
      <c r="N21" s="22">
        <v>8</v>
      </c>
      <c r="O21" s="22" t="s">
        <v>107</v>
      </c>
      <c r="P21" s="22" t="s">
        <v>107</v>
      </c>
      <c r="Q21" s="22">
        <v>18</v>
      </c>
      <c r="R21" s="22">
        <v>4</v>
      </c>
      <c r="S21" s="22">
        <v>4</v>
      </c>
      <c r="T21" s="22">
        <v>4</v>
      </c>
      <c r="U21" s="22" t="s">
        <v>107</v>
      </c>
      <c r="V21" s="22">
        <v>7</v>
      </c>
      <c r="W21" s="23">
        <v>94.8</v>
      </c>
      <c r="X21" s="27">
        <v>95.1</v>
      </c>
      <c r="Y21" s="9">
        <v>94.5</v>
      </c>
    </row>
    <row r="22" spans="2:25" ht="12" customHeight="1">
      <c r="B22" s="17"/>
      <c r="C22" s="18" t="s">
        <v>15</v>
      </c>
      <c r="D22" s="16">
        <v>685</v>
      </c>
      <c r="E22" s="8">
        <v>352</v>
      </c>
      <c r="F22" s="8">
        <v>333</v>
      </c>
      <c r="G22" s="22">
        <v>332</v>
      </c>
      <c r="H22" s="22">
        <v>320</v>
      </c>
      <c r="I22" s="22">
        <v>12</v>
      </c>
      <c r="J22" s="22">
        <v>6</v>
      </c>
      <c r="K22" s="22">
        <v>8</v>
      </c>
      <c r="L22" s="22">
        <v>6</v>
      </c>
      <c r="M22" s="22" t="s">
        <v>107</v>
      </c>
      <c r="N22" s="22">
        <v>1</v>
      </c>
      <c r="O22" s="22" t="s">
        <v>107</v>
      </c>
      <c r="P22" s="22" t="s">
        <v>107</v>
      </c>
      <c r="Q22" s="22">
        <v>2</v>
      </c>
      <c r="R22" s="22">
        <v>1</v>
      </c>
      <c r="S22" s="22">
        <v>10</v>
      </c>
      <c r="T22" s="22">
        <v>2</v>
      </c>
      <c r="U22" s="22" t="s">
        <v>107</v>
      </c>
      <c r="V22" s="22">
        <v>2</v>
      </c>
      <c r="W22" s="23">
        <v>95.2</v>
      </c>
      <c r="X22" s="27">
        <v>94.3</v>
      </c>
      <c r="Y22" s="9">
        <v>96.1</v>
      </c>
    </row>
    <row r="23" spans="2:25" ht="12" customHeight="1">
      <c r="B23" s="17"/>
      <c r="C23" s="18" t="s">
        <v>16</v>
      </c>
      <c r="D23" s="16">
        <v>638</v>
      </c>
      <c r="E23" s="8">
        <v>351</v>
      </c>
      <c r="F23" s="8">
        <v>287</v>
      </c>
      <c r="G23" s="22">
        <v>341</v>
      </c>
      <c r="H23" s="22">
        <v>280</v>
      </c>
      <c r="I23" s="22">
        <v>7</v>
      </c>
      <c r="J23" s="22">
        <v>1</v>
      </c>
      <c r="K23" s="22">
        <v>3</v>
      </c>
      <c r="L23" s="22">
        <v>5</v>
      </c>
      <c r="M23" s="22" t="s">
        <v>107</v>
      </c>
      <c r="N23" s="22">
        <v>1</v>
      </c>
      <c r="O23" s="22" t="s">
        <v>107</v>
      </c>
      <c r="P23" s="22" t="s">
        <v>107</v>
      </c>
      <c r="Q23" s="22">
        <v>6</v>
      </c>
      <c r="R23" s="22">
        <v>3</v>
      </c>
      <c r="S23" s="22" t="s">
        <v>107</v>
      </c>
      <c r="T23" s="22" t="s">
        <v>107</v>
      </c>
      <c r="U23" s="22" t="s">
        <v>107</v>
      </c>
      <c r="V23" s="22">
        <v>1</v>
      </c>
      <c r="W23" s="23">
        <v>97.3</v>
      </c>
      <c r="X23" s="27">
        <v>97.2</v>
      </c>
      <c r="Y23" s="9">
        <v>97.6</v>
      </c>
    </row>
    <row r="24" spans="2:25" s="4" customFormat="1" ht="12" customHeight="1">
      <c r="B24" s="49" t="s">
        <v>78</v>
      </c>
      <c r="C24" s="49"/>
      <c r="D24" s="10">
        <f aca="true" t="shared" si="2" ref="D24:I24">SUM(D25+D35+D40+D46+D53+D58+D60+D69+D78+D83+D88+D90)</f>
        <v>10275</v>
      </c>
      <c r="E24" s="10">
        <f t="shared" si="2"/>
        <v>5325</v>
      </c>
      <c r="F24" s="10">
        <f t="shared" si="2"/>
        <v>5832</v>
      </c>
      <c r="G24" s="28">
        <f t="shared" si="2"/>
        <v>4852</v>
      </c>
      <c r="H24" s="28">
        <f t="shared" si="2"/>
        <v>4805</v>
      </c>
      <c r="I24" s="28">
        <f t="shared" si="2"/>
        <v>269</v>
      </c>
      <c r="J24" s="28">
        <f>SUM(J25+J35+J40+J46+J53+J60+J69+J78+J83+J88+J90)</f>
        <v>51</v>
      </c>
      <c r="K24" s="28">
        <f>SUM(K25+K35+K40+K46+K53+K58+K60+K69+K78+K83+K88+K90)</f>
        <v>163</v>
      </c>
      <c r="L24" s="28">
        <f>SUM(L25+L35+L40+L46+L53+L60+L69+L78+L83+L88+L90)</f>
        <v>70</v>
      </c>
      <c r="M24" s="28">
        <f>SUM(M25+M35+M40+M46+M60+M69+M78+M83+M88+M90)</f>
        <v>40</v>
      </c>
      <c r="N24" s="28">
        <f>SUM(N25+N35+N40+N46+N58+N60+N69+N78+N83+N88+N90)</f>
        <v>25</v>
      </c>
      <c r="O24" s="22" t="s">
        <v>107</v>
      </c>
      <c r="P24" s="22" t="s">
        <v>107</v>
      </c>
      <c r="Q24" s="28">
        <f>SUM(Q25+Q35+Q40+Q46+Q53+Q60+Q69+Q78+Q83+Q88+Q90)</f>
        <v>307</v>
      </c>
      <c r="R24" s="28">
        <f>SUM(R25+R35+R46+R53+R60+R69+R78+R83+R88+R90)</f>
        <v>140</v>
      </c>
      <c r="S24" s="28">
        <f>SUM(S25+S35+S40+S46+S53+S60+S69+S78+S83+S88+S90)</f>
        <v>84</v>
      </c>
      <c r="T24" s="28">
        <f>SUM(T25+T35+T46+T53+T60+T69+T78+T83+T88+T90)</f>
        <v>68</v>
      </c>
      <c r="U24" s="28">
        <f>SUM(U69)</f>
        <v>1</v>
      </c>
      <c r="V24" s="28">
        <f>SUM(V53+V60+V69+V88)</f>
        <v>10</v>
      </c>
      <c r="W24" s="29">
        <v>94</v>
      </c>
      <c r="X24" s="26">
        <v>91.1</v>
      </c>
      <c r="Y24" s="11">
        <v>97.1</v>
      </c>
    </row>
    <row r="25" spans="2:25" s="4" customFormat="1" ht="12" customHeight="1">
      <c r="B25" s="45" t="s">
        <v>77</v>
      </c>
      <c r="C25" s="45"/>
      <c r="D25" s="10">
        <f>SUM(D26:D34)</f>
        <v>1312</v>
      </c>
      <c r="E25" s="10">
        <f aca="true" t="shared" si="3" ref="E25:T25">SUM(E26:E34)</f>
        <v>700</v>
      </c>
      <c r="F25" s="10">
        <f t="shared" si="3"/>
        <v>612</v>
      </c>
      <c r="G25" s="28">
        <f t="shared" si="3"/>
        <v>636</v>
      </c>
      <c r="H25" s="28">
        <f t="shared" si="3"/>
        <v>597</v>
      </c>
      <c r="I25" s="28">
        <f t="shared" si="3"/>
        <v>37</v>
      </c>
      <c r="J25" s="28">
        <f t="shared" si="3"/>
        <v>2</v>
      </c>
      <c r="K25" s="28">
        <f t="shared" si="3"/>
        <v>19</v>
      </c>
      <c r="L25" s="28">
        <f t="shared" si="3"/>
        <v>8</v>
      </c>
      <c r="M25" s="28">
        <f t="shared" si="3"/>
        <v>8</v>
      </c>
      <c r="N25" s="28">
        <f t="shared" si="3"/>
        <v>5</v>
      </c>
      <c r="O25" s="28" t="str">
        <f>IF(SUM(O26:O34)&gt;0,SUM(O26:O34),"-")</f>
        <v>-</v>
      </c>
      <c r="P25" s="28" t="str">
        <f>IF(SUM(P26:P34)&gt;0,SUM(P26:P34),"-")</f>
        <v>-</v>
      </c>
      <c r="Q25" s="28">
        <f t="shared" si="3"/>
        <v>21</v>
      </c>
      <c r="R25" s="28">
        <f t="shared" si="3"/>
        <v>6</v>
      </c>
      <c r="S25" s="28">
        <f t="shared" si="3"/>
        <v>9</v>
      </c>
      <c r="T25" s="28">
        <f t="shared" si="3"/>
        <v>11</v>
      </c>
      <c r="U25" s="28" t="s">
        <v>108</v>
      </c>
      <c r="V25" s="28" t="s">
        <v>108</v>
      </c>
      <c r="W25" s="29">
        <v>94</v>
      </c>
      <c r="X25" s="26">
        <v>90.9</v>
      </c>
      <c r="Y25" s="11">
        <v>97.5</v>
      </c>
    </row>
    <row r="26" spans="2:25" ht="12" customHeight="1">
      <c r="B26" s="17"/>
      <c r="C26" s="18" t="s">
        <v>17</v>
      </c>
      <c r="D26" s="16">
        <v>142</v>
      </c>
      <c r="E26" s="8">
        <v>82</v>
      </c>
      <c r="F26" s="8">
        <v>60</v>
      </c>
      <c r="G26" s="22">
        <v>77</v>
      </c>
      <c r="H26" s="22">
        <v>60</v>
      </c>
      <c r="I26" s="22">
        <v>4</v>
      </c>
      <c r="J26" s="22" t="s">
        <v>108</v>
      </c>
      <c r="K26" s="22" t="s">
        <v>108</v>
      </c>
      <c r="L26" s="22" t="s">
        <v>108</v>
      </c>
      <c r="M26" s="22">
        <v>1</v>
      </c>
      <c r="N26" s="22" t="s">
        <v>108</v>
      </c>
      <c r="O26" s="22" t="s">
        <v>108</v>
      </c>
      <c r="P26" s="22" t="s">
        <v>108</v>
      </c>
      <c r="Q26" s="22" t="s">
        <v>108</v>
      </c>
      <c r="R26" s="22" t="s">
        <v>108</v>
      </c>
      <c r="S26" s="22">
        <v>1</v>
      </c>
      <c r="T26" s="22" t="s">
        <v>108</v>
      </c>
      <c r="U26" s="22" t="s">
        <v>108</v>
      </c>
      <c r="V26" s="22" t="s">
        <v>108</v>
      </c>
      <c r="W26" s="23">
        <v>96.5</v>
      </c>
      <c r="X26" s="27">
        <v>93.9</v>
      </c>
      <c r="Y26" s="9">
        <v>100</v>
      </c>
    </row>
    <row r="27" spans="2:25" ht="12" customHeight="1">
      <c r="B27" s="17"/>
      <c r="C27" s="18" t="s">
        <v>18</v>
      </c>
      <c r="D27" s="16">
        <v>236</v>
      </c>
      <c r="E27" s="8">
        <v>117</v>
      </c>
      <c r="F27" s="8">
        <v>119</v>
      </c>
      <c r="G27" s="22">
        <v>88</v>
      </c>
      <c r="H27" s="22">
        <v>112</v>
      </c>
      <c r="I27" s="22">
        <v>20</v>
      </c>
      <c r="J27" s="22">
        <v>2</v>
      </c>
      <c r="K27" s="22">
        <v>3</v>
      </c>
      <c r="L27" s="22">
        <v>3</v>
      </c>
      <c r="M27" s="22">
        <v>6</v>
      </c>
      <c r="N27" s="22">
        <v>2</v>
      </c>
      <c r="O27" s="22" t="s">
        <v>108</v>
      </c>
      <c r="P27" s="22" t="s">
        <v>108</v>
      </c>
      <c r="Q27" s="22">
        <v>5</v>
      </c>
      <c r="R27" s="22">
        <v>4</v>
      </c>
      <c r="S27" s="22">
        <v>4</v>
      </c>
      <c r="T27" s="22">
        <v>6</v>
      </c>
      <c r="U27" s="22" t="s">
        <v>108</v>
      </c>
      <c r="V27" s="22" t="s">
        <v>108</v>
      </c>
      <c r="W27" s="23">
        <v>84.7</v>
      </c>
      <c r="X27" s="27">
        <v>75.2</v>
      </c>
      <c r="Y27" s="9">
        <v>94.1</v>
      </c>
    </row>
    <row r="28" spans="2:25" ht="12" customHeight="1">
      <c r="B28" s="17"/>
      <c r="C28" s="18" t="s">
        <v>19</v>
      </c>
      <c r="D28" s="16">
        <v>241</v>
      </c>
      <c r="E28" s="8">
        <v>116</v>
      </c>
      <c r="F28" s="8">
        <v>125</v>
      </c>
      <c r="G28" s="22">
        <v>106</v>
      </c>
      <c r="H28" s="22">
        <v>125</v>
      </c>
      <c r="I28" s="22">
        <v>7</v>
      </c>
      <c r="J28" s="22" t="s">
        <v>108</v>
      </c>
      <c r="K28" s="22">
        <v>2</v>
      </c>
      <c r="L28" s="22" t="s">
        <v>108</v>
      </c>
      <c r="M28" s="22">
        <v>1</v>
      </c>
      <c r="N28" s="22" t="s">
        <v>108</v>
      </c>
      <c r="O28" s="22" t="s">
        <v>108</v>
      </c>
      <c r="P28" s="22" t="s">
        <v>108</v>
      </c>
      <c r="Q28" s="22">
        <v>1</v>
      </c>
      <c r="R28" s="22" t="s">
        <v>108</v>
      </c>
      <c r="S28" s="22" t="s">
        <v>108</v>
      </c>
      <c r="T28" s="22" t="s">
        <v>108</v>
      </c>
      <c r="U28" s="22" t="s">
        <v>108</v>
      </c>
      <c r="V28" s="22" t="s">
        <v>108</v>
      </c>
      <c r="W28" s="23">
        <v>95.9</v>
      </c>
      <c r="X28" s="27">
        <v>91.4</v>
      </c>
      <c r="Y28" s="9">
        <v>100</v>
      </c>
    </row>
    <row r="29" spans="2:25" ht="12" customHeight="1">
      <c r="B29" s="17"/>
      <c r="C29" s="18" t="s">
        <v>20</v>
      </c>
      <c r="D29" s="16">
        <v>171</v>
      </c>
      <c r="E29" s="8">
        <v>97</v>
      </c>
      <c r="F29" s="8">
        <v>74</v>
      </c>
      <c r="G29" s="22">
        <v>92</v>
      </c>
      <c r="H29" s="22">
        <v>74</v>
      </c>
      <c r="I29" s="22">
        <v>2</v>
      </c>
      <c r="J29" s="22" t="s">
        <v>108</v>
      </c>
      <c r="K29" s="22">
        <v>3</v>
      </c>
      <c r="L29" s="22" t="s">
        <v>108</v>
      </c>
      <c r="M29" s="22" t="s">
        <v>108</v>
      </c>
      <c r="N29" s="22" t="s">
        <v>108</v>
      </c>
      <c r="O29" s="22" t="s">
        <v>108</v>
      </c>
      <c r="P29" s="22" t="s">
        <v>108</v>
      </c>
      <c r="Q29" s="22" t="s">
        <v>108</v>
      </c>
      <c r="R29" s="22" t="s">
        <v>108</v>
      </c>
      <c r="S29" s="22">
        <v>1</v>
      </c>
      <c r="T29" s="22">
        <v>3</v>
      </c>
      <c r="U29" s="22" t="s">
        <v>108</v>
      </c>
      <c r="V29" s="22" t="s">
        <v>108</v>
      </c>
      <c r="W29" s="23">
        <v>97.1</v>
      </c>
      <c r="X29" s="27">
        <v>94.8</v>
      </c>
      <c r="Y29" s="9">
        <v>100</v>
      </c>
    </row>
    <row r="30" spans="2:25" ht="12" customHeight="1">
      <c r="B30" s="17"/>
      <c r="C30" s="18" t="s">
        <v>21</v>
      </c>
      <c r="D30" s="16">
        <v>96</v>
      </c>
      <c r="E30" s="8">
        <v>54</v>
      </c>
      <c r="F30" s="8">
        <v>42</v>
      </c>
      <c r="G30" s="22">
        <v>49</v>
      </c>
      <c r="H30" s="22">
        <v>42</v>
      </c>
      <c r="I30" s="22">
        <v>2</v>
      </c>
      <c r="J30" s="22" t="s">
        <v>108</v>
      </c>
      <c r="K30" s="22">
        <v>3</v>
      </c>
      <c r="L30" s="22" t="s">
        <v>108</v>
      </c>
      <c r="M30" s="22" t="s">
        <v>108</v>
      </c>
      <c r="N30" s="22" t="s">
        <v>108</v>
      </c>
      <c r="O30" s="22" t="s">
        <v>108</v>
      </c>
      <c r="P30" s="22" t="s">
        <v>108</v>
      </c>
      <c r="Q30" s="22" t="s">
        <v>108</v>
      </c>
      <c r="R30" s="22" t="s">
        <v>108</v>
      </c>
      <c r="S30" s="22" t="s">
        <v>108</v>
      </c>
      <c r="T30" s="22" t="s">
        <v>108</v>
      </c>
      <c r="U30" s="22" t="s">
        <v>108</v>
      </c>
      <c r="V30" s="22" t="s">
        <v>108</v>
      </c>
      <c r="W30" s="23">
        <v>94.8</v>
      </c>
      <c r="X30" s="27">
        <v>90.7</v>
      </c>
      <c r="Y30" s="9">
        <v>100</v>
      </c>
    </row>
    <row r="31" spans="2:25" ht="12" customHeight="1">
      <c r="B31" s="17"/>
      <c r="C31" s="18" t="s">
        <v>22</v>
      </c>
      <c r="D31" s="16">
        <v>150</v>
      </c>
      <c r="E31" s="8">
        <v>88</v>
      </c>
      <c r="F31" s="8">
        <v>62</v>
      </c>
      <c r="G31" s="22">
        <v>84</v>
      </c>
      <c r="H31" s="22">
        <v>60</v>
      </c>
      <c r="I31" s="22">
        <v>1</v>
      </c>
      <c r="J31" s="22" t="s">
        <v>108</v>
      </c>
      <c r="K31" s="22">
        <v>3</v>
      </c>
      <c r="L31" s="22">
        <v>1</v>
      </c>
      <c r="M31" s="22" t="s">
        <v>108</v>
      </c>
      <c r="N31" s="22">
        <v>1</v>
      </c>
      <c r="O31" s="22" t="s">
        <v>108</v>
      </c>
      <c r="P31" s="22" t="s">
        <v>108</v>
      </c>
      <c r="Q31" s="22">
        <v>2</v>
      </c>
      <c r="R31" s="22" t="s">
        <v>108</v>
      </c>
      <c r="S31" s="22" t="s">
        <v>108</v>
      </c>
      <c r="T31" s="22" t="s">
        <v>108</v>
      </c>
      <c r="U31" s="22" t="s">
        <v>108</v>
      </c>
      <c r="V31" s="22" t="s">
        <v>108</v>
      </c>
      <c r="W31" s="23">
        <v>96</v>
      </c>
      <c r="X31" s="27">
        <v>95.5</v>
      </c>
      <c r="Y31" s="9">
        <v>96.8</v>
      </c>
    </row>
    <row r="32" spans="2:25" ht="12" customHeight="1">
      <c r="B32" s="17"/>
      <c r="C32" s="18" t="s">
        <v>23</v>
      </c>
      <c r="D32" s="16">
        <v>151</v>
      </c>
      <c r="E32" s="8">
        <v>76</v>
      </c>
      <c r="F32" s="8">
        <v>75</v>
      </c>
      <c r="G32" s="22">
        <v>73</v>
      </c>
      <c r="H32" s="22">
        <v>71</v>
      </c>
      <c r="I32" s="22">
        <v>1</v>
      </c>
      <c r="J32" s="22" t="s">
        <v>108</v>
      </c>
      <c r="K32" s="22">
        <v>2</v>
      </c>
      <c r="L32" s="22">
        <v>2</v>
      </c>
      <c r="M32" s="22" t="s">
        <v>108</v>
      </c>
      <c r="N32" s="22">
        <v>2</v>
      </c>
      <c r="O32" s="22" t="s">
        <v>108</v>
      </c>
      <c r="P32" s="22" t="s">
        <v>108</v>
      </c>
      <c r="Q32" s="22" t="s">
        <v>108</v>
      </c>
      <c r="R32" s="22" t="s">
        <v>108</v>
      </c>
      <c r="S32" s="22">
        <v>3</v>
      </c>
      <c r="T32" s="22">
        <v>2</v>
      </c>
      <c r="U32" s="22" t="s">
        <v>108</v>
      </c>
      <c r="V32" s="22" t="s">
        <v>108</v>
      </c>
      <c r="W32" s="23">
        <v>95.4</v>
      </c>
      <c r="X32" s="27">
        <v>96.1</v>
      </c>
      <c r="Y32" s="9">
        <v>94.7</v>
      </c>
    </row>
    <row r="33" spans="2:25" ht="12" customHeight="1">
      <c r="B33" s="17"/>
      <c r="C33" s="18" t="s">
        <v>24</v>
      </c>
      <c r="D33" s="16">
        <v>48</v>
      </c>
      <c r="E33" s="8">
        <v>28</v>
      </c>
      <c r="F33" s="8">
        <v>20</v>
      </c>
      <c r="G33" s="22">
        <v>27</v>
      </c>
      <c r="H33" s="22">
        <v>20</v>
      </c>
      <c r="I33" s="22" t="s">
        <v>108</v>
      </c>
      <c r="J33" s="22" t="s">
        <v>108</v>
      </c>
      <c r="K33" s="22">
        <v>1</v>
      </c>
      <c r="L33" s="22" t="s">
        <v>108</v>
      </c>
      <c r="M33" s="22" t="s">
        <v>108</v>
      </c>
      <c r="N33" s="22" t="s">
        <v>108</v>
      </c>
      <c r="O33" s="22" t="s">
        <v>108</v>
      </c>
      <c r="P33" s="22" t="s">
        <v>108</v>
      </c>
      <c r="Q33" s="22">
        <v>3</v>
      </c>
      <c r="R33" s="22" t="s">
        <v>108</v>
      </c>
      <c r="S33" s="22" t="s">
        <v>108</v>
      </c>
      <c r="T33" s="22" t="s">
        <v>108</v>
      </c>
      <c r="U33" s="22" t="s">
        <v>108</v>
      </c>
      <c r="V33" s="22" t="s">
        <v>108</v>
      </c>
      <c r="W33" s="23">
        <v>97.9</v>
      </c>
      <c r="X33" s="27">
        <v>96.4</v>
      </c>
      <c r="Y33" s="9">
        <v>100</v>
      </c>
    </row>
    <row r="34" spans="2:25" ht="12" customHeight="1">
      <c r="B34" s="17"/>
      <c r="C34" s="18" t="s">
        <v>25</v>
      </c>
      <c r="D34" s="16">
        <v>77</v>
      </c>
      <c r="E34" s="8">
        <v>42</v>
      </c>
      <c r="F34" s="8">
        <v>35</v>
      </c>
      <c r="G34" s="22">
        <v>40</v>
      </c>
      <c r="H34" s="22">
        <v>33</v>
      </c>
      <c r="I34" s="22" t="s">
        <v>108</v>
      </c>
      <c r="J34" s="22" t="s">
        <v>108</v>
      </c>
      <c r="K34" s="22">
        <v>2</v>
      </c>
      <c r="L34" s="22">
        <v>2</v>
      </c>
      <c r="M34" s="22" t="s">
        <v>108</v>
      </c>
      <c r="N34" s="22" t="s">
        <v>108</v>
      </c>
      <c r="O34" s="22" t="s">
        <v>108</v>
      </c>
      <c r="P34" s="22" t="s">
        <v>108</v>
      </c>
      <c r="Q34" s="22">
        <v>10</v>
      </c>
      <c r="R34" s="22">
        <v>2</v>
      </c>
      <c r="S34" s="22" t="s">
        <v>108</v>
      </c>
      <c r="T34" s="22" t="s">
        <v>108</v>
      </c>
      <c r="U34" s="22" t="s">
        <v>108</v>
      </c>
      <c r="V34" s="22" t="s">
        <v>108</v>
      </c>
      <c r="W34" s="23">
        <v>94.8</v>
      </c>
      <c r="X34" s="27">
        <v>95.2</v>
      </c>
      <c r="Y34" s="9">
        <v>94.3</v>
      </c>
    </row>
    <row r="35" spans="2:25" s="4" customFormat="1" ht="12" customHeight="1">
      <c r="B35" s="32" t="s">
        <v>79</v>
      </c>
      <c r="C35" s="32"/>
      <c r="D35" s="10">
        <f>SUM(D36:D39)</f>
        <v>913</v>
      </c>
      <c r="E35" s="10">
        <f aca="true" t="shared" si="4" ref="E35:T35">SUM(E36:E39)</f>
        <v>468</v>
      </c>
      <c r="F35" s="10">
        <f t="shared" si="4"/>
        <v>445</v>
      </c>
      <c r="G35" s="28">
        <f t="shared" si="4"/>
        <v>424</v>
      </c>
      <c r="H35" s="28">
        <f t="shared" si="4"/>
        <v>434</v>
      </c>
      <c r="I35" s="28">
        <f t="shared" si="4"/>
        <v>30</v>
      </c>
      <c r="J35" s="28">
        <f t="shared" si="4"/>
        <v>5</v>
      </c>
      <c r="K35" s="28">
        <f t="shared" si="4"/>
        <v>12</v>
      </c>
      <c r="L35" s="28">
        <f t="shared" si="4"/>
        <v>4</v>
      </c>
      <c r="M35" s="28">
        <f t="shared" si="4"/>
        <v>2</v>
      </c>
      <c r="N35" s="28">
        <f t="shared" si="4"/>
        <v>2</v>
      </c>
      <c r="O35" s="28" t="str">
        <f>IF(SUM(O36:O39)&gt;0,SUM(O36:O39),"-")</f>
        <v>-</v>
      </c>
      <c r="P35" s="28" t="str">
        <f>IF(SUM(P36:P39)&gt;0,SUM(P36:P39),"-")</f>
        <v>-</v>
      </c>
      <c r="Q35" s="28">
        <f t="shared" si="4"/>
        <v>2</v>
      </c>
      <c r="R35" s="28">
        <f t="shared" si="4"/>
        <v>2</v>
      </c>
      <c r="S35" s="28">
        <f t="shared" si="4"/>
        <v>9</v>
      </c>
      <c r="T35" s="28">
        <f t="shared" si="4"/>
        <v>3</v>
      </c>
      <c r="U35" s="22" t="s">
        <v>109</v>
      </c>
      <c r="V35" s="22" t="s">
        <v>109</v>
      </c>
      <c r="W35" s="29">
        <v>94</v>
      </c>
      <c r="X35" s="26">
        <v>90.6</v>
      </c>
      <c r="Y35" s="11">
        <v>97.5</v>
      </c>
    </row>
    <row r="36" spans="2:25" ht="12" customHeight="1">
      <c r="B36" s="17"/>
      <c r="C36" s="18" t="s">
        <v>26</v>
      </c>
      <c r="D36" s="16">
        <v>289</v>
      </c>
      <c r="E36" s="8">
        <v>146</v>
      </c>
      <c r="F36" s="8">
        <v>143</v>
      </c>
      <c r="G36" s="22">
        <v>131</v>
      </c>
      <c r="H36" s="22">
        <v>138</v>
      </c>
      <c r="I36" s="22">
        <v>10</v>
      </c>
      <c r="J36" s="22">
        <v>3</v>
      </c>
      <c r="K36" s="22">
        <v>5</v>
      </c>
      <c r="L36" s="22">
        <v>1</v>
      </c>
      <c r="M36" s="22" t="s">
        <v>109</v>
      </c>
      <c r="N36" s="22">
        <v>1</v>
      </c>
      <c r="O36" s="22" t="s">
        <v>109</v>
      </c>
      <c r="P36" s="22" t="s">
        <v>109</v>
      </c>
      <c r="Q36" s="22" t="s">
        <v>109</v>
      </c>
      <c r="R36" s="22">
        <v>1</v>
      </c>
      <c r="S36" s="22">
        <v>7</v>
      </c>
      <c r="T36" s="22">
        <v>3</v>
      </c>
      <c r="U36" s="22" t="s">
        <v>109</v>
      </c>
      <c r="V36" s="22" t="s">
        <v>109</v>
      </c>
      <c r="W36" s="23">
        <v>93.1</v>
      </c>
      <c r="X36" s="27">
        <v>89.7</v>
      </c>
      <c r="Y36" s="9">
        <v>96.5</v>
      </c>
    </row>
    <row r="37" spans="2:25" ht="12" customHeight="1">
      <c r="B37" s="17"/>
      <c r="C37" s="18" t="s">
        <v>27</v>
      </c>
      <c r="D37" s="16">
        <v>100</v>
      </c>
      <c r="E37" s="8">
        <v>50</v>
      </c>
      <c r="F37" s="8">
        <v>50</v>
      </c>
      <c r="G37" s="22">
        <v>48</v>
      </c>
      <c r="H37" s="22">
        <v>48</v>
      </c>
      <c r="I37" s="22">
        <v>2</v>
      </c>
      <c r="J37" s="22">
        <v>2</v>
      </c>
      <c r="K37" s="22" t="s">
        <v>109</v>
      </c>
      <c r="L37" s="22" t="s">
        <v>109</v>
      </c>
      <c r="M37" s="22" t="s">
        <v>109</v>
      </c>
      <c r="N37" s="22" t="s">
        <v>109</v>
      </c>
      <c r="O37" s="22" t="s">
        <v>109</v>
      </c>
      <c r="P37" s="22" t="s">
        <v>109</v>
      </c>
      <c r="Q37" s="22" t="s">
        <v>109</v>
      </c>
      <c r="R37" s="22">
        <v>1</v>
      </c>
      <c r="S37" s="22">
        <v>1</v>
      </c>
      <c r="T37" s="22" t="s">
        <v>109</v>
      </c>
      <c r="U37" s="22" t="s">
        <v>109</v>
      </c>
      <c r="V37" s="22" t="s">
        <v>109</v>
      </c>
      <c r="W37" s="23">
        <v>96</v>
      </c>
      <c r="X37" s="27">
        <v>96</v>
      </c>
      <c r="Y37" s="9">
        <v>96</v>
      </c>
    </row>
    <row r="38" spans="2:25" ht="12" customHeight="1">
      <c r="B38" s="17"/>
      <c r="C38" s="18" t="s">
        <v>28</v>
      </c>
      <c r="D38" s="16">
        <v>194</v>
      </c>
      <c r="E38" s="8">
        <v>93</v>
      </c>
      <c r="F38" s="8">
        <v>101</v>
      </c>
      <c r="G38" s="22">
        <v>82</v>
      </c>
      <c r="H38" s="22">
        <v>98</v>
      </c>
      <c r="I38" s="22">
        <v>8</v>
      </c>
      <c r="J38" s="22" t="s">
        <v>109</v>
      </c>
      <c r="K38" s="22">
        <v>2</v>
      </c>
      <c r="L38" s="22">
        <v>2</v>
      </c>
      <c r="M38" s="22">
        <v>1</v>
      </c>
      <c r="N38" s="22">
        <v>1</v>
      </c>
      <c r="O38" s="22" t="s">
        <v>109</v>
      </c>
      <c r="P38" s="22" t="s">
        <v>109</v>
      </c>
      <c r="Q38" s="22">
        <v>1</v>
      </c>
      <c r="R38" s="22" t="s">
        <v>109</v>
      </c>
      <c r="S38" s="22">
        <v>1</v>
      </c>
      <c r="T38" s="22" t="s">
        <v>109</v>
      </c>
      <c r="U38" s="22" t="s">
        <v>109</v>
      </c>
      <c r="V38" s="22" t="s">
        <v>109</v>
      </c>
      <c r="W38" s="23">
        <v>92.8</v>
      </c>
      <c r="X38" s="27">
        <v>88.2</v>
      </c>
      <c r="Y38" s="9">
        <v>97</v>
      </c>
    </row>
    <row r="39" spans="2:25" ht="12" customHeight="1">
      <c r="B39" s="17"/>
      <c r="C39" s="18" t="s">
        <v>29</v>
      </c>
      <c r="D39" s="16">
        <v>330</v>
      </c>
      <c r="E39" s="8">
        <v>179</v>
      </c>
      <c r="F39" s="8">
        <v>151</v>
      </c>
      <c r="G39" s="22">
        <v>163</v>
      </c>
      <c r="H39" s="22">
        <v>150</v>
      </c>
      <c r="I39" s="22">
        <v>10</v>
      </c>
      <c r="J39" s="22" t="s">
        <v>109</v>
      </c>
      <c r="K39" s="22">
        <v>5</v>
      </c>
      <c r="L39" s="22">
        <v>1</v>
      </c>
      <c r="M39" s="22">
        <v>1</v>
      </c>
      <c r="N39" s="22" t="s">
        <v>109</v>
      </c>
      <c r="O39" s="22" t="s">
        <v>109</v>
      </c>
      <c r="P39" s="22" t="s">
        <v>109</v>
      </c>
      <c r="Q39" s="22">
        <v>1</v>
      </c>
      <c r="R39" s="22" t="s">
        <v>109</v>
      </c>
      <c r="S39" s="22" t="s">
        <v>109</v>
      </c>
      <c r="T39" s="22" t="s">
        <v>109</v>
      </c>
      <c r="U39" s="22" t="s">
        <v>109</v>
      </c>
      <c r="V39" s="22" t="s">
        <v>109</v>
      </c>
      <c r="W39" s="23">
        <v>94.8</v>
      </c>
      <c r="X39" s="27">
        <v>91.1</v>
      </c>
      <c r="Y39" s="9">
        <v>99.3</v>
      </c>
    </row>
    <row r="40" spans="2:25" s="4" customFormat="1" ht="12" customHeight="1">
      <c r="B40" s="32" t="s">
        <v>80</v>
      </c>
      <c r="C40" s="32"/>
      <c r="D40" s="10">
        <f>SUM(D41:D45)</f>
        <v>622</v>
      </c>
      <c r="E40" s="10">
        <f aca="true" t="shared" si="5" ref="E40:S40">SUM(E41:E45)</f>
        <v>349</v>
      </c>
      <c r="F40" s="10">
        <f t="shared" si="5"/>
        <v>273</v>
      </c>
      <c r="G40" s="28">
        <f t="shared" si="5"/>
        <v>299</v>
      </c>
      <c r="H40" s="28">
        <f t="shared" si="5"/>
        <v>265</v>
      </c>
      <c r="I40" s="28">
        <f t="shared" si="5"/>
        <v>31</v>
      </c>
      <c r="J40" s="28">
        <f t="shared" si="5"/>
        <v>3</v>
      </c>
      <c r="K40" s="28">
        <f t="shared" si="5"/>
        <v>11</v>
      </c>
      <c r="L40" s="28">
        <f t="shared" si="5"/>
        <v>4</v>
      </c>
      <c r="M40" s="28">
        <f t="shared" si="5"/>
        <v>8</v>
      </c>
      <c r="N40" s="28">
        <f t="shared" si="5"/>
        <v>1</v>
      </c>
      <c r="O40" s="28" t="str">
        <f>IF(SUM(O41:O45)&gt;0,SUM(O41:O45),"-")</f>
        <v>-</v>
      </c>
      <c r="P40" s="28" t="str">
        <f>IF(SUM(P41:P45)&gt;0,SUM(P41:P45),"-")</f>
        <v>-</v>
      </c>
      <c r="Q40" s="28">
        <f t="shared" si="5"/>
        <v>2</v>
      </c>
      <c r="R40" s="28" t="s">
        <v>110</v>
      </c>
      <c r="S40" s="28">
        <f t="shared" si="5"/>
        <v>4</v>
      </c>
      <c r="T40" s="28" t="s">
        <v>110</v>
      </c>
      <c r="U40" s="22" t="s">
        <v>110</v>
      </c>
      <c r="V40" s="22" t="s">
        <v>110</v>
      </c>
      <c r="W40" s="29">
        <v>90.7</v>
      </c>
      <c r="X40" s="26">
        <v>85.7</v>
      </c>
      <c r="Y40" s="11">
        <v>97.1</v>
      </c>
    </row>
    <row r="41" spans="2:25" ht="12" customHeight="1">
      <c r="B41" s="17"/>
      <c r="C41" s="18" t="s">
        <v>30</v>
      </c>
      <c r="D41" s="16">
        <v>188</v>
      </c>
      <c r="E41" s="8">
        <v>105</v>
      </c>
      <c r="F41" s="8">
        <v>83</v>
      </c>
      <c r="G41" s="22">
        <v>90</v>
      </c>
      <c r="H41" s="22">
        <v>79</v>
      </c>
      <c r="I41" s="22">
        <v>9</v>
      </c>
      <c r="J41" s="22">
        <v>1</v>
      </c>
      <c r="K41" s="22">
        <v>5</v>
      </c>
      <c r="L41" s="22">
        <v>3</v>
      </c>
      <c r="M41" s="22">
        <v>1</v>
      </c>
      <c r="N41" s="22" t="s">
        <v>110</v>
      </c>
      <c r="O41" s="22" t="s">
        <v>110</v>
      </c>
      <c r="P41" s="22" t="s">
        <v>110</v>
      </c>
      <c r="Q41" s="22" t="s">
        <v>110</v>
      </c>
      <c r="R41" s="22" t="s">
        <v>110</v>
      </c>
      <c r="S41" s="22" t="s">
        <v>110</v>
      </c>
      <c r="T41" s="22" t="s">
        <v>110</v>
      </c>
      <c r="U41" s="22" t="s">
        <v>110</v>
      </c>
      <c r="V41" s="22" t="s">
        <v>110</v>
      </c>
      <c r="W41" s="23">
        <v>89.9</v>
      </c>
      <c r="X41" s="27">
        <v>85.7</v>
      </c>
      <c r="Y41" s="9">
        <v>95.2</v>
      </c>
    </row>
    <row r="42" spans="2:25" ht="12" customHeight="1">
      <c r="B42" s="17"/>
      <c r="C42" s="18" t="s">
        <v>31</v>
      </c>
      <c r="D42" s="16">
        <v>37</v>
      </c>
      <c r="E42" s="8">
        <v>19</v>
      </c>
      <c r="F42" s="8">
        <v>18</v>
      </c>
      <c r="G42" s="22">
        <v>13</v>
      </c>
      <c r="H42" s="22">
        <v>17</v>
      </c>
      <c r="I42" s="22">
        <v>6</v>
      </c>
      <c r="J42" s="22">
        <v>1</v>
      </c>
      <c r="K42" s="22" t="s">
        <v>110</v>
      </c>
      <c r="L42" s="22" t="s">
        <v>110</v>
      </c>
      <c r="M42" s="22" t="s">
        <v>110</v>
      </c>
      <c r="N42" s="22" t="s">
        <v>110</v>
      </c>
      <c r="O42" s="22" t="s">
        <v>110</v>
      </c>
      <c r="P42" s="22" t="s">
        <v>110</v>
      </c>
      <c r="Q42" s="22" t="s">
        <v>110</v>
      </c>
      <c r="R42" s="22" t="s">
        <v>110</v>
      </c>
      <c r="S42" s="22">
        <v>1</v>
      </c>
      <c r="T42" s="22" t="s">
        <v>110</v>
      </c>
      <c r="U42" s="22" t="s">
        <v>110</v>
      </c>
      <c r="V42" s="22" t="s">
        <v>110</v>
      </c>
      <c r="W42" s="23">
        <v>81.1</v>
      </c>
      <c r="X42" s="27">
        <v>68.4</v>
      </c>
      <c r="Y42" s="9">
        <v>94.4</v>
      </c>
    </row>
    <row r="43" spans="2:25" ht="12" customHeight="1">
      <c r="B43" s="17"/>
      <c r="C43" s="18" t="s">
        <v>32</v>
      </c>
      <c r="D43" s="16">
        <v>84</v>
      </c>
      <c r="E43" s="8">
        <v>44</v>
      </c>
      <c r="F43" s="8">
        <v>40</v>
      </c>
      <c r="G43" s="22">
        <v>33</v>
      </c>
      <c r="H43" s="22">
        <v>37</v>
      </c>
      <c r="I43" s="22">
        <v>2</v>
      </c>
      <c r="J43" s="22">
        <v>1</v>
      </c>
      <c r="K43" s="22">
        <v>5</v>
      </c>
      <c r="L43" s="22">
        <v>1</v>
      </c>
      <c r="M43" s="22">
        <v>4</v>
      </c>
      <c r="N43" s="22">
        <v>1</v>
      </c>
      <c r="O43" s="22" t="s">
        <v>110</v>
      </c>
      <c r="P43" s="22" t="s">
        <v>110</v>
      </c>
      <c r="Q43" s="22" t="s">
        <v>110</v>
      </c>
      <c r="R43" s="22" t="s">
        <v>110</v>
      </c>
      <c r="S43" s="22">
        <v>1</v>
      </c>
      <c r="T43" s="22" t="s">
        <v>110</v>
      </c>
      <c r="U43" s="22" t="s">
        <v>110</v>
      </c>
      <c r="V43" s="22" t="s">
        <v>110</v>
      </c>
      <c r="W43" s="23">
        <v>83.3</v>
      </c>
      <c r="X43" s="27">
        <v>75</v>
      </c>
      <c r="Y43" s="9">
        <v>92.5</v>
      </c>
    </row>
    <row r="44" spans="2:25" ht="12" customHeight="1">
      <c r="B44" s="17"/>
      <c r="C44" s="18" t="s">
        <v>33</v>
      </c>
      <c r="D44" s="16">
        <v>149</v>
      </c>
      <c r="E44" s="8">
        <v>89</v>
      </c>
      <c r="F44" s="8">
        <v>60</v>
      </c>
      <c r="G44" s="22">
        <v>78</v>
      </c>
      <c r="H44" s="22">
        <v>60</v>
      </c>
      <c r="I44" s="22">
        <v>10</v>
      </c>
      <c r="J44" s="22" t="s">
        <v>110</v>
      </c>
      <c r="K44" s="22" t="s">
        <v>110</v>
      </c>
      <c r="L44" s="22" t="s">
        <v>110</v>
      </c>
      <c r="M44" s="22">
        <v>1</v>
      </c>
      <c r="N44" s="22" t="s">
        <v>110</v>
      </c>
      <c r="O44" s="22" t="s">
        <v>110</v>
      </c>
      <c r="P44" s="22" t="s">
        <v>110</v>
      </c>
      <c r="Q44" s="22" t="s">
        <v>110</v>
      </c>
      <c r="R44" s="22" t="s">
        <v>110</v>
      </c>
      <c r="S44" s="22">
        <v>2</v>
      </c>
      <c r="T44" s="22" t="s">
        <v>110</v>
      </c>
      <c r="U44" s="22" t="s">
        <v>110</v>
      </c>
      <c r="V44" s="22" t="s">
        <v>110</v>
      </c>
      <c r="W44" s="23">
        <v>92.6</v>
      </c>
      <c r="X44" s="27">
        <v>87.6</v>
      </c>
      <c r="Y44" s="9">
        <v>100</v>
      </c>
    </row>
    <row r="45" spans="2:25" ht="12" customHeight="1">
      <c r="B45" s="17"/>
      <c r="C45" s="18" t="s">
        <v>98</v>
      </c>
      <c r="D45" s="16">
        <v>164</v>
      </c>
      <c r="E45" s="8">
        <v>92</v>
      </c>
      <c r="F45" s="8">
        <v>72</v>
      </c>
      <c r="G45" s="22">
        <v>85</v>
      </c>
      <c r="H45" s="22">
        <v>72</v>
      </c>
      <c r="I45" s="22">
        <v>4</v>
      </c>
      <c r="J45" s="22" t="s">
        <v>111</v>
      </c>
      <c r="K45" s="22">
        <v>1</v>
      </c>
      <c r="L45" s="22" t="s">
        <v>111</v>
      </c>
      <c r="M45" s="22">
        <v>2</v>
      </c>
      <c r="N45" s="22" t="s">
        <v>111</v>
      </c>
      <c r="O45" s="22" t="s">
        <v>111</v>
      </c>
      <c r="P45" s="22" t="s">
        <v>111</v>
      </c>
      <c r="Q45" s="22">
        <v>2</v>
      </c>
      <c r="R45" s="22" t="s">
        <v>111</v>
      </c>
      <c r="S45" s="22" t="s">
        <v>111</v>
      </c>
      <c r="T45" s="22" t="s">
        <v>111</v>
      </c>
      <c r="U45" s="22" t="s">
        <v>111</v>
      </c>
      <c r="V45" s="22" t="s">
        <v>111</v>
      </c>
      <c r="W45" s="23">
        <v>95.7</v>
      </c>
      <c r="X45" s="27">
        <v>92.4</v>
      </c>
      <c r="Y45" s="9">
        <v>100</v>
      </c>
    </row>
    <row r="46" spans="2:25" s="4" customFormat="1" ht="12" customHeight="1">
      <c r="B46" s="32" t="s">
        <v>81</v>
      </c>
      <c r="C46" s="32"/>
      <c r="D46" s="15">
        <f>SUM(D47:D52)</f>
        <v>919</v>
      </c>
      <c r="E46" s="15">
        <f aca="true" t="shared" si="6" ref="E46:T46">SUM(E47:E52)</f>
        <v>477</v>
      </c>
      <c r="F46" s="15">
        <f t="shared" si="6"/>
        <v>442</v>
      </c>
      <c r="G46" s="30">
        <f t="shared" si="6"/>
        <v>441</v>
      </c>
      <c r="H46" s="30">
        <f t="shared" si="6"/>
        <v>424</v>
      </c>
      <c r="I46" s="30">
        <f t="shared" si="6"/>
        <v>16</v>
      </c>
      <c r="J46" s="30">
        <f t="shared" si="6"/>
        <v>3</v>
      </c>
      <c r="K46" s="30">
        <f t="shared" si="6"/>
        <v>12</v>
      </c>
      <c r="L46" s="30">
        <f t="shared" si="6"/>
        <v>12</v>
      </c>
      <c r="M46" s="30">
        <f t="shared" si="6"/>
        <v>8</v>
      </c>
      <c r="N46" s="30">
        <f t="shared" si="6"/>
        <v>3</v>
      </c>
      <c r="O46" s="28" t="str">
        <f>IF(SUM(O47:O52)&gt;0,SUM(O47:O52),"-")</f>
        <v>-</v>
      </c>
      <c r="P46" s="28" t="str">
        <f>IF(SUM(P47:P52)&gt;0,SUM(P47:P52),"-")</f>
        <v>-</v>
      </c>
      <c r="Q46" s="30">
        <f t="shared" si="6"/>
        <v>33</v>
      </c>
      <c r="R46" s="30">
        <f t="shared" si="6"/>
        <v>28</v>
      </c>
      <c r="S46" s="30">
        <f t="shared" si="6"/>
        <v>8</v>
      </c>
      <c r="T46" s="30">
        <f t="shared" si="6"/>
        <v>6</v>
      </c>
      <c r="U46" s="28" t="str">
        <f>IF(SUM(U47:U52)&gt;0,SUM(U47:U52),"-")</f>
        <v>-</v>
      </c>
      <c r="V46" s="28" t="str">
        <f>IF(SUM(V47:V52)&gt;0,SUM(V47:V52),"-")</f>
        <v>-</v>
      </c>
      <c r="W46" s="29">
        <v>94.1</v>
      </c>
      <c r="X46" s="26">
        <v>92.5</v>
      </c>
      <c r="Y46" s="11">
        <v>95.9</v>
      </c>
    </row>
    <row r="47" spans="2:25" ht="12" customHeight="1">
      <c r="B47" s="17"/>
      <c r="C47" s="18" t="s">
        <v>34</v>
      </c>
      <c r="D47" s="16">
        <v>239</v>
      </c>
      <c r="E47" s="8">
        <v>117</v>
      </c>
      <c r="F47" s="8">
        <v>122</v>
      </c>
      <c r="G47" s="22">
        <v>107</v>
      </c>
      <c r="H47" s="22">
        <v>116</v>
      </c>
      <c r="I47" s="22">
        <v>1</v>
      </c>
      <c r="J47" s="22" t="s">
        <v>112</v>
      </c>
      <c r="K47" s="22">
        <v>4</v>
      </c>
      <c r="L47" s="22">
        <v>3</v>
      </c>
      <c r="M47" s="22">
        <v>5</v>
      </c>
      <c r="N47" s="22">
        <v>3</v>
      </c>
      <c r="O47" s="22" t="s">
        <v>112</v>
      </c>
      <c r="P47" s="22" t="s">
        <v>112</v>
      </c>
      <c r="Q47" s="22">
        <v>9</v>
      </c>
      <c r="R47" s="22">
        <v>10</v>
      </c>
      <c r="S47" s="22" t="s">
        <v>112</v>
      </c>
      <c r="T47" s="22">
        <v>1</v>
      </c>
      <c r="U47" s="22" t="s">
        <v>112</v>
      </c>
      <c r="V47" s="22" t="s">
        <v>112</v>
      </c>
      <c r="W47" s="23">
        <v>93.3</v>
      </c>
      <c r="X47" s="27">
        <v>91.5</v>
      </c>
      <c r="Y47" s="9">
        <v>95.1</v>
      </c>
    </row>
    <row r="48" spans="2:25" ht="12" customHeight="1">
      <c r="B48" s="17"/>
      <c r="C48" s="18" t="s">
        <v>35</v>
      </c>
      <c r="D48" s="16">
        <v>197</v>
      </c>
      <c r="E48" s="8">
        <v>103</v>
      </c>
      <c r="F48" s="8">
        <v>94</v>
      </c>
      <c r="G48" s="22">
        <v>97</v>
      </c>
      <c r="H48" s="22">
        <v>90</v>
      </c>
      <c r="I48" s="22">
        <v>4</v>
      </c>
      <c r="J48" s="22" t="s">
        <v>112</v>
      </c>
      <c r="K48" s="22" t="s">
        <v>112</v>
      </c>
      <c r="L48" s="22">
        <v>4</v>
      </c>
      <c r="M48" s="22">
        <v>2</v>
      </c>
      <c r="N48" s="22" t="s">
        <v>112</v>
      </c>
      <c r="O48" s="22" t="s">
        <v>112</v>
      </c>
      <c r="P48" s="22" t="s">
        <v>112</v>
      </c>
      <c r="Q48" s="22">
        <v>22</v>
      </c>
      <c r="R48" s="22">
        <v>17</v>
      </c>
      <c r="S48" s="22">
        <v>3</v>
      </c>
      <c r="T48" s="22">
        <v>3</v>
      </c>
      <c r="U48" s="22" t="s">
        <v>112</v>
      </c>
      <c r="V48" s="22" t="s">
        <v>112</v>
      </c>
      <c r="W48" s="23">
        <v>94.9</v>
      </c>
      <c r="X48" s="27">
        <v>94.2</v>
      </c>
      <c r="Y48" s="9">
        <v>95.7</v>
      </c>
    </row>
    <row r="49" spans="2:25" s="3" customFormat="1" ht="12" customHeight="1">
      <c r="B49" s="17"/>
      <c r="C49" s="18" t="s">
        <v>36</v>
      </c>
      <c r="D49" s="16">
        <v>316</v>
      </c>
      <c r="E49" s="8">
        <v>167</v>
      </c>
      <c r="F49" s="8">
        <v>149</v>
      </c>
      <c r="G49" s="22">
        <v>159</v>
      </c>
      <c r="H49" s="22">
        <v>146</v>
      </c>
      <c r="I49" s="22">
        <v>5</v>
      </c>
      <c r="J49" s="22">
        <v>2</v>
      </c>
      <c r="K49" s="22">
        <v>2</v>
      </c>
      <c r="L49" s="31">
        <v>1</v>
      </c>
      <c r="M49" s="22">
        <v>1</v>
      </c>
      <c r="N49" s="22" t="s">
        <v>112</v>
      </c>
      <c r="O49" s="22" t="s">
        <v>112</v>
      </c>
      <c r="P49" s="22" t="s">
        <v>112</v>
      </c>
      <c r="Q49" s="22" t="s">
        <v>112</v>
      </c>
      <c r="R49" s="22">
        <v>1</v>
      </c>
      <c r="S49" s="22">
        <v>1</v>
      </c>
      <c r="T49" s="22" t="s">
        <v>112</v>
      </c>
      <c r="U49" s="22" t="s">
        <v>112</v>
      </c>
      <c r="V49" s="22" t="s">
        <v>112</v>
      </c>
      <c r="W49" s="23">
        <v>96.5</v>
      </c>
      <c r="X49" s="27">
        <v>95.2</v>
      </c>
      <c r="Y49" s="9">
        <v>98</v>
      </c>
    </row>
    <row r="50" spans="2:25" ht="12" customHeight="1">
      <c r="B50" s="17"/>
      <c r="C50" s="18" t="s">
        <v>37</v>
      </c>
      <c r="D50" s="16">
        <v>92</v>
      </c>
      <c r="E50" s="8">
        <v>50</v>
      </c>
      <c r="F50" s="8">
        <v>42</v>
      </c>
      <c r="G50" s="22">
        <v>42</v>
      </c>
      <c r="H50" s="22">
        <v>40</v>
      </c>
      <c r="I50" s="22">
        <v>5</v>
      </c>
      <c r="J50" s="22" t="s">
        <v>112</v>
      </c>
      <c r="K50" s="22">
        <v>3</v>
      </c>
      <c r="L50" s="22">
        <v>2</v>
      </c>
      <c r="M50" s="22" t="s">
        <v>112</v>
      </c>
      <c r="N50" s="22" t="s">
        <v>112</v>
      </c>
      <c r="O50" s="22" t="s">
        <v>112</v>
      </c>
      <c r="P50" s="22" t="s">
        <v>112</v>
      </c>
      <c r="Q50" s="22">
        <v>2</v>
      </c>
      <c r="R50" s="22" t="s">
        <v>112</v>
      </c>
      <c r="S50" s="22" t="s">
        <v>112</v>
      </c>
      <c r="T50" s="22" t="s">
        <v>112</v>
      </c>
      <c r="U50" s="22" t="s">
        <v>112</v>
      </c>
      <c r="V50" s="22" t="s">
        <v>112</v>
      </c>
      <c r="W50" s="23">
        <v>89.1</v>
      </c>
      <c r="X50" s="27">
        <v>84</v>
      </c>
      <c r="Y50" s="9">
        <v>95.2</v>
      </c>
    </row>
    <row r="51" spans="2:25" ht="12" customHeight="1">
      <c r="B51" s="17"/>
      <c r="C51" s="18" t="s">
        <v>99</v>
      </c>
      <c r="D51" s="16">
        <v>31</v>
      </c>
      <c r="E51" s="8">
        <v>15</v>
      </c>
      <c r="F51" s="8">
        <v>16</v>
      </c>
      <c r="G51" s="22">
        <v>14</v>
      </c>
      <c r="H51" s="22">
        <v>15</v>
      </c>
      <c r="I51" s="22">
        <v>1</v>
      </c>
      <c r="J51" s="22">
        <v>1</v>
      </c>
      <c r="K51" s="22" t="s">
        <v>113</v>
      </c>
      <c r="L51" s="22" t="s">
        <v>113</v>
      </c>
      <c r="M51" s="22" t="s">
        <v>113</v>
      </c>
      <c r="N51" s="22" t="s">
        <v>113</v>
      </c>
      <c r="O51" s="22" t="s">
        <v>113</v>
      </c>
      <c r="P51" s="22" t="s">
        <v>113</v>
      </c>
      <c r="Q51" s="22" t="s">
        <v>113</v>
      </c>
      <c r="R51" s="22" t="s">
        <v>113</v>
      </c>
      <c r="S51" s="22">
        <v>1</v>
      </c>
      <c r="T51" s="22" t="s">
        <v>113</v>
      </c>
      <c r="U51" s="22" t="s">
        <v>113</v>
      </c>
      <c r="V51" s="22" t="s">
        <v>113</v>
      </c>
      <c r="W51" s="23">
        <v>93.5</v>
      </c>
      <c r="X51" s="27">
        <v>93.3</v>
      </c>
      <c r="Y51" s="9">
        <v>93.8</v>
      </c>
    </row>
    <row r="52" spans="2:25" ht="12" customHeight="1">
      <c r="B52" s="17"/>
      <c r="C52" s="18" t="s">
        <v>38</v>
      </c>
      <c r="D52" s="16">
        <v>44</v>
      </c>
      <c r="E52" s="8">
        <v>25</v>
      </c>
      <c r="F52" s="8">
        <v>19</v>
      </c>
      <c r="G52" s="22">
        <v>22</v>
      </c>
      <c r="H52" s="22">
        <v>17</v>
      </c>
      <c r="I52" s="22" t="s">
        <v>113</v>
      </c>
      <c r="J52" s="22" t="s">
        <v>113</v>
      </c>
      <c r="K52" s="22">
        <v>3</v>
      </c>
      <c r="L52" s="22">
        <v>2</v>
      </c>
      <c r="M52" s="22" t="s">
        <v>113</v>
      </c>
      <c r="N52" s="22" t="s">
        <v>113</v>
      </c>
      <c r="O52" s="22" t="s">
        <v>113</v>
      </c>
      <c r="P52" s="22" t="s">
        <v>113</v>
      </c>
      <c r="Q52" s="22" t="s">
        <v>113</v>
      </c>
      <c r="R52" s="22" t="s">
        <v>113</v>
      </c>
      <c r="S52" s="22">
        <v>3</v>
      </c>
      <c r="T52" s="22">
        <v>2</v>
      </c>
      <c r="U52" s="22" t="s">
        <v>113</v>
      </c>
      <c r="V52" s="22" t="s">
        <v>113</v>
      </c>
      <c r="W52" s="23">
        <v>88.6</v>
      </c>
      <c r="X52" s="27">
        <v>88</v>
      </c>
      <c r="Y52" s="9">
        <v>89.5</v>
      </c>
    </row>
    <row r="53" spans="2:25" s="4" customFormat="1" ht="12" customHeight="1">
      <c r="B53" s="32" t="s">
        <v>82</v>
      </c>
      <c r="C53" s="32"/>
      <c r="D53" s="15">
        <f>SUM(D54:D57)</f>
        <v>656</v>
      </c>
      <c r="E53" s="15">
        <f aca="true" t="shared" si="7" ref="E53:V53">SUM(E54:E57)</f>
        <v>339</v>
      </c>
      <c r="F53" s="15">
        <f t="shared" si="7"/>
        <v>317</v>
      </c>
      <c r="G53" s="30">
        <f t="shared" si="7"/>
        <v>305</v>
      </c>
      <c r="H53" s="30">
        <f t="shared" si="7"/>
        <v>308</v>
      </c>
      <c r="I53" s="30">
        <f t="shared" si="7"/>
        <v>25</v>
      </c>
      <c r="J53" s="30">
        <f t="shared" si="7"/>
        <v>6</v>
      </c>
      <c r="K53" s="30">
        <f t="shared" si="7"/>
        <v>9</v>
      </c>
      <c r="L53" s="30">
        <f>SUM(L54:L57)</f>
        <v>3</v>
      </c>
      <c r="M53" s="30" t="s">
        <v>114</v>
      </c>
      <c r="N53" s="30" t="s">
        <v>114</v>
      </c>
      <c r="O53" s="28" t="str">
        <f>IF(SUM(O54:O57)&gt;0,SUM(O54:O57),"-")</f>
        <v>-</v>
      </c>
      <c r="P53" s="28" t="str">
        <f>IF(SUM(P54:P57)&gt;0,SUM(P54:P57),"-")</f>
        <v>-</v>
      </c>
      <c r="Q53" s="30">
        <f t="shared" si="7"/>
        <v>6</v>
      </c>
      <c r="R53" s="30">
        <f t="shared" si="7"/>
        <v>1</v>
      </c>
      <c r="S53" s="30">
        <f t="shared" si="7"/>
        <v>16</v>
      </c>
      <c r="T53" s="30">
        <f t="shared" si="7"/>
        <v>8</v>
      </c>
      <c r="U53" s="28" t="str">
        <f>IF(SUM(U54:U57)&gt;0,SUM(U54:U57),"-")</f>
        <v>-</v>
      </c>
      <c r="V53" s="30">
        <f t="shared" si="7"/>
        <v>3</v>
      </c>
      <c r="W53" s="29">
        <v>93.4</v>
      </c>
      <c r="X53" s="26">
        <v>90</v>
      </c>
      <c r="Y53" s="11">
        <v>97.2</v>
      </c>
    </row>
    <row r="54" spans="2:25" ht="12" customHeight="1">
      <c r="B54" s="17"/>
      <c r="C54" s="18" t="s">
        <v>39</v>
      </c>
      <c r="D54" s="16">
        <v>72</v>
      </c>
      <c r="E54" s="8">
        <v>33</v>
      </c>
      <c r="F54" s="8">
        <v>39</v>
      </c>
      <c r="G54" s="22">
        <v>30</v>
      </c>
      <c r="H54" s="22">
        <v>39</v>
      </c>
      <c r="I54" s="22">
        <v>1</v>
      </c>
      <c r="J54" s="22" t="s">
        <v>114</v>
      </c>
      <c r="K54" s="22">
        <v>2</v>
      </c>
      <c r="L54" s="22" t="s">
        <v>114</v>
      </c>
      <c r="M54" s="22" t="s">
        <v>114</v>
      </c>
      <c r="N54" s="22" t="s">
        <v>114</v>
      </c>
      <c r="O54" s="22" t="s">
        <v>114</v>
      </c>
      <c r="P54" s="22" t="s">
        <v>114</v>
      </c>
      <c r="Q54" s="22" t="s">
        <v>114</v>
      </c>
      <c r="R54" s="22" t="s">
        <v>114</v>
      </c>
      <c r="S54" s="22" t="s">
        <v>114</v>
      </c>
      <c r="T54" s="22" t="s">
        <v>114</v>
      </c>
      <c r="U54" s="22" t="s">
        <v>114</v>
      </c>
      <c r="V54" s="22" t="s">
        <v>114</v>
      </c>
      <c r="W54" s="23">
        <v>95.8</v>
      </c>
      <c r="X54" s="27">
        <v>90.9</v>
      </c>
      <c r="Y54" s="9">
        <v>100</v>
      </c>
    </row>
    <row r="55" spans="2:25" ht="12" customHeight="1">
      <c r="B55" s="17"/>
      <c r="C55" s="18" t="s">
        <v>40</v>
      </c>
      <c r="D55" s="16">
        <v>256</v>
      </c>
      <c r="E55" s="8">
        <v>135</v>
      </c>
      <c r="F55" s="8">
        <v>121</v>
      </c>
      <c r="G55" s="22">
        <v>121</v>
      </c>
      <c r="H55" s="22">
        <v>117</v>
      </c>
      <c r="I55" s="22">
        <v>12</v>
      </c>
      <c r="J55" s="22">
        <v>3</v>
      </c>
      <c r="K55" s="22">
        <v>2</v>
      </c>
      <c r="L55" s="22">
        <v>1</v>
      </c>
      <c r="M55" s="22" t="s">
        <v>114</v>
      </c>
      <c r="N55" s="22" t="s">
        <v>114</v>
      </c>
      <c r="O55" s="22" t="s">
        <v>114</v>
      </c>
      <c r="P55" s="22" t="s">
        <v>114</v>
      </c>
      <c r="Q55" s="22">
        <v>4</v>
      </c>
      <c r="R55" s="22">
        <v>1</v>
      </c>
      <c r="S55" s="22">
        <v>8</v>
      </c>
      <c r="T55" s="22">
        <v>3</v>
      </c>
      <c r="U55" s="22" t="s">
        <v>114</v>
      </c>
      <c r="V55" s="22">
        <v>3</v>
      </c>
      <c r="W55" s="23">
        <v>93</v>
      </c>
      <c r="X55" s="27">
        <v>89.6</v>
      </c>
      <c r="Y55" s="9">
        <v>96.7</v>
      </c>
    </row>
    <row r="56" spans="2:25" ht="12" customHeight="1">
      <c r="B56" s="17"/>
      <c r="C56" s="18" t="s">
        <v>41</v>
      </c>
      <c r="D56" s="16">
        <v>127</v>
      </c>
      <c r="E56" s="8">
        <v>71</v>
      </c>
      <c r="F56" s="8">
        <v>56</v>
      </c>
      <c r="G56" s="22">
        <v>64</v>
      </c>
      <c r="H56" s="22">
        <v>54</v>
      </c>
      <c r="I56" s="22">
        <v>5</v>
      </c>
      <c r="J56" s="22">
        <v>1</v>
      </c>
      <c r="K56" s="22">
        <v>2</v>
      </c>
      <c r="L56" s="22">
        <v>1</v>
      </c>
      <c r="M56" s="22" t="s">
        <v>114</v>
      </c>
      <c r="N56" s="22" t="s">
        <v>114</v>
      </c>
      <c r="O56" s="22" t="s">
        <v>114</v>
      </c>
      <c r="P56" s="22" t="s">
        <v>114</v>
      </c>
      <c r="Q56" s="22">
        <v>2</v>
      </c>
      <c r="R56" s="22" t="s">
        <v>114</v>
      </c>
      <c r="S56" s="22">
        <v>4</v>
      </c>
      <c r="T56" s="22">
        <v>1</v>
      </c>
      <c r="U56" s="22" t="s">
        <v>114</v>
      </c>
      <c r="V56" s="22" t="s">
        <v>114</v>
      </c>
      <c r="W56" s="23">
        <v>92.9</v>
      </c>
      <c r="X56" s="27">
        <v>90.1</v>
      </c>
      <c r="Y56" s="9">
        <v>96.4</v>
      </c>
    </row>
    <row r="57" spans="2:25" ht="12" customHeight="1">
      <c r="B57" s="17"/>
      <c r="C57" s="18" t="s">
        <v>42</v>
      </c>
      <c r="D57" s="16">
        <v>201</v>
      </c>
      <c r="E57" s="8">
        <v>100</v>
      </c>
      <c r="F57" s="8">
        <v>101</v>
      </c>
      <c r="G57" s="22">
        <v>90</v>
      </c>
      <c r="H57" s="22">
        <v>98</v>
      </c>
      <c r="I57" s="22">
        <v>7</v>
      </c>
      <c r="J57" s="22">
        <v>2</v>
      </c>
      <c r="K57" s="22">
        <v>3</v>
      </c>
      <c r="L57" s="22">
        <v>1</v>
      </c>
      <c r="M57" s="22" t="s">
        <v>114</v>
      </c>
      <c r="N57" s="22" t="s">
        <v>114</v>
      </c>
      <c r="O57" s="22" t="s">
        <v>114</v>
      </c>
      <c r="P57" s="22" t="s">
        <v>114</v>
      </c>
      <c r="Q57" s="22" t="s">
        <v>114</v>
      </c>
      <c r="R57" s="22" t="s">
        <v>114</v>
      </c>
      <c r="S57" s="22">
        <v>4</v>
      </c>
      <c r="T57" s="22">
        <v>4</v>
      </c>
      <c r="U57" s="22" t="s">
        <v>114</v>
      </c>
      <c r="V57" s="22" t="s">
        <v>114</v>
      </c>
      <c r="W57" s="23">
        <v>93.5</v>
      </c>
      <c r="X57" s="27">
        <v>90</v>
      </c>
      <c r="Y57" s="9">
        <v>97</v>
      </c>
    </row>
    <row r="58" spans="2:25" s="4" customFormat="1" ht="12" customHeight="1">
      <c r="B58" s="32" t="s">
        <v>83</v>
      </c>
      <c r="C58" s="32"/>
      <c r="D58" s="15">
        <f aca="true" t="shared" si="8" ref="D58:I58">SUM(D59)</f>
        <v>268</v>
      </c>
      <c r="E58" s="15">
        <f t="shared" si="8"/>
        <v>154</v>
      </c>
      <c r="F58" s="15">
        <f t="shared" si="8"/>
        <v>114</v>
      </c>
      <c r="G58" s="30">
        <f t="shared" si="8"/>
        <v>140</v>
      </c>
      <c r="H58" s="30">
        <f t="shared" si="8"/>
        <v>113</v>
      </c>
      <c r="I58" s="30">
        <f t="shared" si="8"/>
        <v>6</v>
      </c>
      <c r="J58" s="28" t="s">
        <v>115</v>
      </c>
      <c r="K58" s="30">
        <f>SUM(K59)</f>
        <v>8</v>
      </c>
      <c r="L58" s="28" t="s">
        <v>115</v>
      </c>
      <c r="M58" s="28" t="s">
        <v>115</v>
      </c>
      <c r="N58" s="30">
        <f>SUM(N59)</f>
        <v>1</v>
      </c>
      <c r="O58" s="22" t="s">
        <v>115</v>
      </c>
      <c r="P58" s="22" t="s">
        <v>115</v>
      </c>
      <c r="Q58" s="22" t="s">
        <v>115</v>
      </c>
      <c r="R58" s="22" t="s">
        <v>115</v>
      </c>
      <c r="S58" s="22" t="s">
        <v>115</v>
      </c>
      <c r="T58" s="22" t="s">
        <v>115</v>
      </c>
      <c r="U58" s="22" t="s">
        <v>115</v>
      </c>
      <c r="V58" s="22" t="s">
        <v>115</v>
      </c>
      <c r="W58" s="29">
        <v>94.4</v>
      </c>
      <c r="X58" s="26">
        <v>90.9</v>
      </c>
      <c r="Y58" s="11">
        <v>99.1</v>
      </c>
    </row>
    <row r="59" spans="2:25" ht="12" customHeight="1">
      <c r="B59" s="17"/>
      <c r="C59" s="18" t="s">
        <v>43</v>
      </c>
      <c r="D59" s="16">
        <v>268</v>
      </c>
      <c r="E59" s="8">
        <v>154</v>
      </c>
      <c r="F59" s="8">
        <v>114</v>
      </c>
      <c r="G59" s="22">
        <v>140</v>
      </c>
      <c r="H59" s="22">
        <v>113</v>
      </c>
      <c r="I59" s="22">
        <v>6</v>
      </c>
      <c r="J59" s="22" t="s">
        <v>115</v>
      </c>
      <c r="K59" s="22">
        <v>8</v>
      </c>
      <c r="L59" s="22" t="s">
        <v>115</v>
      </c>
      <c r="M59" s="22" t="s">
        <v>115</v>
      </c>
      <c r="N59" s="22">
        <v>1</v>
      </c>
      <c r="O59" s="22" t="s">
        <v>115</v>
      </c>
      <c r="P59" s="22" t="s">
        <v>115</v>
      </c>
      <c r="Q59" s="22" t="s">
        <v>115</v>
      </c>
      <c r="R59" s="22" t="s">
        <v>115</v>
      </c>
      <c r="S59" s="22" t="s">
        <v>115</v>
      </c>
      <c r="T59" s="22" t="s">
        <v>115</v>
      </c>
      <c r="U59" s="22" t="s">
        <v>115</v>
      </c>
      <c r="V59" s="22" t="s">
        <v>115</v>
      </c>
      <c r="W59" s="23">
        <v>94.4</v>
      </c>
      <c r="X59" s="27">
        <v>90.9</v>
      </c>
      <c r="Y59" s="9">
        <v>99.1</v>
      </c>
    </row>
    <row r="60" spans="2:25" s="4" customFormat="1" ht="12" customHeight="1">
      <c r="B60" s="32" t="s">
        <v>84</v>
      </c>
      <c r="C60" s="32"/>
      <c r="D60" s="15">
        <f>SUM(D61:D68)</f>
        <v>1233</v>
      </c>
      <c r="E60" s="15">
        <f aca="true" t="shared" si="9" ref="E60:V60">SUM(E61:E68)</f>
        <v>630</v>
      </c>
      <c r="F60" s="15">
        <f t="shared" si="9"/>
        <v>1484</v>
      </c>
      <c r="G60" s="30">
        <f t="shared" si="9"/>
        <v>560</v>
      </c>
      <c r="H60" s="30">
        <f t="shared" si="9"/>
        <v>577</v>
      </c>
      <c r="I60" s="30">
        <f t="shared" si="9"/>
        <v>38</v>
      </c>
      <c r="J60" s="30">
        <f t="shared" si="9"/>
        <v>10</v>
      </c>
      <c r="K60" s="30">
        <f t="shared" si="9"/>
        <v>26</v>
      </c>
      <c r="L60" s="30">
        <f t="shared" si="9"/>
        <v>14</v>
      </c>
      <c r="M60" s="30">
        <f t="shared" si="9"/>
        <v>6</v>
      </c>
      <c r="N60" s="30">
        <f t="shared" si="9"/>
        <v>2</v>
      </c>
      <c r="O60" s="28" t="str">
        <f>IF(SUM(O61:O68)&gt;0,SUM(O61:O68),"-")</f>
        <v>-</v>
      </c>
      <c r="P60" s="28" t="str">
        <f>IF(SUM(P61:P68)&gt;0,SUM(P61:P68),"-")</f>
        <v>-</v>
      </c>
      <c r="Q60" s="30">
        <f t="shared" si="9"/>
        <v>7</v>
      </c>
      <c r="R60" s="30">
        <f t="shared" si="9"/>
        <v>2</v>
      </c>
      <c r="S60" s="30">
        <f t="shared" si="9"/>
        <v>19</v>
      </c>
      <c r="T60" s="30">
        <f t="shared" si="9"/>
        <v>12</v>
      </c>
      <c r="U60" s="28" t="str">
        <f>IF(SUM(U61:U68)&gt;0,SUM(U61:U68),"-")</f>
        <v>-</v>
      </c>
      <c r="V60" s="30">
        <f t="shared" si="9"/>
        <v>4</v>
      </c>
      <c r="W60" s="29">
        <v>92.2</v>
      </c>
      <c r="X60" s="26">
        <v>88.9</v>
      </c>
      <c r="Y60" s="11">
        <v>95.7</v>
      </c>
    </row>
    <row r="61" spans="2:25" ht="12" customHeight="1">
      <c r="B61" s="17"/>
      <c r="C61" s="18" t="s">
        <v>44</v>
      </c>
      <c r="D61" s="16">
        <v>368</v>
      </c>
      <c r="E61" s="8">
        <v>175</v>
      </c>
      <c r="F61" s="8">
        <v>193</v>
      </c>
      <c r="G61" s="22">
        <v>154</v>
      </c>
      <c r="H61" s="22">
        <v>187</v>
      </c>
      <c r="I61" s="22">
        <v>10</v>
      </c>
      <c r="J61" s="22">
        <v>2</v>
      </c>
      <c r="K61" s="22">
        <v>10</v>
      </c>
      <c r="L61" s="22">
        <v>4</v>
      </c>
      <c r="M61" s="22">
        <v>1</v>
      </c>
      <c r="N61" s="22" t="s">
        <v>116</v>
      </c>
      <c r="O61" s="22" t="s">
        <v>116</v>
      </c>
      <c r="P61" s="22" t="s">
        <v>116</v>
      </c>
      <c r="Q61" s="22">
        <v>1</v>
      </c>
      <c r="R61" s="22">
        <v>1</v>
      </c>
      <c r="S61" s="22">
        <v>3</v>
      </c>
      <c r="T61" s="22">
        <v>4</v>
      </c>
      <c r="U61" s="22" t="s">
        <v>116</v>
      </c>
      <c r="V61" s="22" t="s">
        <v>116</v>
      </c>
      <c r="W61" s="23">
        <v>92.7</v>
      </c>
      <c r="X61" s="27">
        <v>88</v>
      </c>
      <c r="Y61" s="9">
        <v>96.9</v>
      </c>
    </row>
    <row r="62" spans="2:25" ht="12" customHeight="1">
      <c r="B62" s="17"/>
      <c r="C62" s="18" t="s">
        <v>25</v>
      </c>
      <c r="D62" s="16">
        <v>33</v>
      </c>
      <c r="E62" s="8">
        <v>19</v>
      </c>
      <c r="F62" s="8">
        <v>14</v>
      </c>
      <c r="G62" s="22">
        <v>15</v>
      </c>
      <c r="H62" s="22">
        <v>13</v>
      </c>
      <c r="I62" s="22">
        <v>3</v>
      </c>
      <c r="J62" s="22">
        <v>1</v>
      </c>
      <c r="K62" s="22">
        <v>1</v>
      </c>
      <c r="L62" s="22" t="s">
        <v>116</v>
      </c>
      <c r="M62" s="22" t="s">
        <v>116</v>
      </c>
      <c r="N62" s="22" t="s">
        <v>116</v>
      </c>
      <c r="O62" s="22" t="s">
        <v>116</v>
      </c>
      <c r="P62" s="22" t="s">
        <v>116</v>
      </c>
      <c r="Q62" s="22" t="s">
        <v>116</v>
      </c>
      <c r="R62" s="22" t="s">
        <v>116</v>
      </c>
      <c r="S62" s="22" t="s">
        <v>116</v>
      </c>
      <c r="T62" s="22" t="s">
        <v>116</v>
      </c>
      <c r="U62" s="22" t="s">
        <v>116</v>
      </c>
      <c r="V62" s="22">
        <v>1</v>
      </c>
      <c r="W62" s="23">
        <v>84.8</v>
      </c>
      <c r="X62" s="27">
        <v>78.9</v>
      </c>
      <c r="Y62" s="9">
        <v>92.9</v>
      </c>
    </row>
    <row r="63" spans="2:25" ht="12" customHeight="1">
      <c r="B63" s="17"/>
      <c r="C63" s="18" t="s">
        <v>45</v>
      </c>
      <c r="D63" s="16">
        <v>264</v>
      </c>
      <c r="E63" s="8">
        <v>147</v>
      </c>
      <c r="F63" s="8">
        <v>117</v>
      </c>
      <c r="G63" s="22">
        <v>138</v>
      </c>
      <c r="H63" s="22">
        <v>114</v>
      </c>
      <c r="I63" s="22">
        <v>3</v>
      </c>
      <c r="J63" s="22">
        <v>2</v>
      </c>
      <c r="K63" s="22">
        <v>5</v>
      </c>
      <c r="L63" s="22" t="s">
        <v>116</v>
      </c>
      <c r="M63" s="22">
        <v>1</v>
      </c>
      <c r="N63" s="22">
        <v>1</v>
      </c>
      <c r="O63" s="22" t="s">
        <v>116</v>
      </c>
      <c r="P63" s="22" t="s">
        <v>116</v>
      </c>
      <c r="Q63" s="22">
        <v>2</v>
      </c>
      <c r="R63" s="22" t="s">
        <v>116</v>
      </c>
      <c r="S63" s="22">
        <v>6</v>
      </c>
      <c r="T63" s="22">
        <v>4</v>
      </c>
      <c r="U63" s="22" t="s">
        <v>116</v>
      </c>
      <c r="V63" s="22">
        <v>2</v>
      </c>
      <c r="W63" s="23">
        <v>95.5</v>
      </c>
      <c r="X63" s="27">
        <v>93.9</v>
      </c>
      <c r="Y63" s="9">
        <v>97.4</v>
      </c>
    </row>
    <row r="64" spans="2:25" ht="12" customHeight="1">
      <c r="B64" s="17"/>
      <c r="C64" s="18" t="s">
        <v>46</v>
      </c>
      <c r="D64" s="16">
        <v>131</v>
      </c>
      <c r="E64" s="8">
        <v>72</v>
      </c>
      <c r="F64" s="8">
        <v>59</v>
      </c>
      <c r="G64" s="22">
        <v>65</v>
      </c>
      <c r="H64" s="22">
        <v>59</v>
      </c>
      <c r="I64" s="22">
        <v>2</v>
      </c>
      <c r="J64" s="22" t="s">
        <v>116</v>
      </c>
      <c r="K64" s="22">
        <v>3</v>
      </c>
      <c r="L64" s="22" t="s">
        <v>116</v>
      </c>
      <c r="M64" s="22">
        <v>2</v>
      </c>
      <c r="N64" s="22" t="s">
        <v>116</v>
      </c>
      <c r="O64" s="22" t="s">
        <v>116</v>
      </c>
      <c r="P64" s="22" t="s">
        <v>116</v>
      </c>
      <c r="Q64" s="22">
        <v>1</v>
      </c>
      <c r="R64" s="22" t="s">
        <v>116</v>
      </c>
      <c r="S64" s="22">
        <v>3</v>
      </c>
      <c r="T64" s="22" t="s">
        <v>116</v>
      </c>
      <c r="U64" s="22" t="s">
        <v>116</v>
      </c>
      <c r="V64" s="22" t="s">
        <v>116</v>
      </c>
      <c r="W64" s="23">
        <v>94.7</v>
      </c>
      <c r="X64" s="27">
        <v>90.3</v>
      </c>
      <c r="Y64" s="9">
        <v>100</v>
      </c>
    </row>
    <row r="65" spans="2:25" ht="12" customHeight="1">
      <c r="B65" s="17"/>
      <c r="C65" s="18" t="s">
        <v>47</v>
      </c>
      <c r="D65" s="16">
        <v>185</v>
      </c>
      <c r="E65" s="8">
        <v>88</v>
      </c>
      <c r="F65" s="8">
        <v>978</v>
      </c>
      <c r="G65" s="22">
        <v>75</v>
      </c>
      <c r="H65" s="22">
        <v>95</v>
      </c>
      <c r="I65" s="22">
        <v>11</v>
      </c>
      <c r="J65" s="22" t="s">
        <v>116</v>
      </c>
      <c r="K65" s="22">
        <v>2</v>
      </c>
      <c r="L65" s="22">
        <v>2</v>
      </c>
      <c r="M65" s="22" t="s">
        <v>116</v>
      </c>
      <c r="N65" s="22" t="s">
        <v>116</v>
      </c>
      <c r="O65" s="22" t="s">
        <v>116</v>
      </c>
      <c r="P65" s="22" t="s">
        <v>116</v>
      </c>
      <c r="Q65" s="22" t="s">
        <v>116</v>
      </c>
      <c r="R65" s="22">
        <v>1</v>
      </c>
      <c r="S65" s="22">
        <v>1</v>
      </c>
      <c r="T65" s="22">
        <v>3</v>
      </c>
      <c r="U65" s="22" t="s">
        <v>116</v>
      </c>
      <c r="V65" s="22" t="s">
        <v>116</v>
      </c>
      <c r="W65" s="23">
        <v>91.9</v>
      </c>
      <c r="X65" s="27">
        <v>85.2</v>
      </c>
      <c r="Y65" s="9">
        <v>97.9</v>
      </c>
    </row>
    <row r="66" spans="2:25" ht="12" customHeight="1">
      <c r="B66" s="17"/>
      <c r="C66" s="18" t="s">
        <v>48</v>
      </c>
      <c r="D66" s="16">
        <v>141</v>
      </c>
      <c r="E66" s="8">
        <v>76</v>
      </c>
      <c r="F66" s="8">
        <v>65</v>
      </c>
      <c r="G66" s="22">
        <v>63</v>
      </c>
      <c r="H66" s="22">
        <v>59</v>
      </c>
      <c r="I66" s="22">
        <v>7</v>
      </c>
      <c r="J66" s="22">
        <v>2</v>
      </c>
      <c r="K66" s="22">
        <v>4</v>
      </c>
      <c r="L66" s="22">
        <v>3</v>
      </c>
      <c r="M66" s="22">
        <v>2</v>
      </c>
      <c r="N66" s="22">
        <v>1</v>
      </c>
      <c r="O66" s="22" t="s">
        <v>116</v>
      </c>
      <c r="P66" s="22" t="s">
        <v>116</v>
      </c>
      <c r="Q66" s="22">
        <v>2</v>
      </c>
      <c r="R66" s="22" t="s">
        <v>116</v>
      </c>
      <c r="S66" s="22">
        <v>1</v>
      </c>
      <c r="T66" s="22" t="s">
        <v>116</v>
      </c>
      <c r="U66" s="22" t="s">
        <v>116</v>
      </c>
      <c r="V66" s="22" t="s">
        <v>116</v>
      </c>
      <c r="W66" s="23">
        <v>86.5</v>
      </c>
      <c r="X66" s="27">
        <v>82.9</v>
      </c>
      <c r="Y66" s="9">
        <v>90.8</v>
      </c>
    </row>
    <row r="67" spans="2:25" ht="12" customHeight="1">
      <c r="B67" s="17"/>
      <c r="C67" s="18" t="s">
        <v>49</v>
      </c>
      <c r="D67" s="16">
        <v>41</v>
      </c>
      <c r="E67" s="8">
        <v>15</v>
      </c>
      <c r="F67" s="8">
        <v>26</v>
      </c>
      <c r="G67" s="22">
        <v>14</v>
      </c>
      <c r="H67" s="22">
        <v>23</v>
      </c>
      <c r="I67" s="22">
        <v>1</v>
      </c>
      <c r="J67" s="22">
        <v>2</v>
      </c>
      <c r="K67" s="22" t="s">
        <v>116</v>
      </c>
      <c r="L67" s="22">
        <v>1</v>
      </c>
      <c r="M67" s="22" t="s">
        <v>116</v>
      </c>
      <c r="N67" s="22" t="s">
        <v>116</v>
      </c>
      <c r="O67" s="22" t="s">
        <v>116</v>
      </c>
      <c r="P67" s="22" t="s">
        <v>116</v>
      </c>
      <c r="Q67" s="22">
        <v>1</v>
      </c>
      <c r="R67" s="22" t="s">
        <v>116</v>
      </c>
      <c r="S67" s="22">
        <v>1</v>
      </c>
      <c r="T67" s="22" t="s">
        <v>116</v>
      </c>
      <c r="U67" s="22" t="s">
        <v>116</v>
      </c>
      <c r="V67" s="22" t="s">
        <v>116</v>
      </c>
      <c r="W67" s="23">
        <v>90.2</v>
      </c>
      <c r="X67" s="27">
        <v>93.3</v>
      </c>
      <c r="Y67" s="9">
        <v>88.5</v>
      </c>
    </row>
    <row r="68" spans="2:25" ht="12" customHeight="1">
      <c r="B68" s="17"/>
      <c r="C68" s="18" t="s">
        <v>50</v>
      </c>
      <c r="D68" s="16">
        <v>70</v>
      </c>
      <c r="E68" s="8">
        <v>38</v>
      </c>
      <c r="F68" s="8">
        <v>32</v>
      </c>
      <c r="G68" s="22">
        <v>36</v>
      </c>
      <c r="H68" s="22">
        <v>27</v>
      </c>
      <c r="I68" s="22">
        <v>1</v>
      </c>
      <c r="J68" s="22">
        <v>1</v>
      </c>
      <c r="K68" s="22">
        <v>1</v>
      </c>
      <c r="L68" s="22">
        <v>4</v>
      </c>
      <c r="M68" s="22" t="s">
        <v>116</v>
      </c>
      <c r="N68" s="22" t="s">
        <v>116</v>
      </c>
      <c r="O68" s="22" t="s">
        <v>116</v>
      </c>
      <c r="P68" s="22" t="s">
        <v>116</v>
      </c>
      <c r="Q68" s="22" t="s">
        <v>116</v>
      </c>
      <c r="R68" s="22" t="s">
        <v>116</v>
      </c>
      <c r="S68" s="22">
        <v>4</v>
      </c>
      <c r="T68" s="22">
        <v>1</v>
      </c>
      <c r="U68" s="22" t="s">
        <v>116</v>
      </c>
      <c r="V68" s="22">
        <v>1</v>
      </c>
      <c r="W68" s="23">
        <v>90</v>
      </c>
      <c r="X68" s="27">
        <v>94.7</v>
      </c>
      <c r="Y68" s="9">
        <v>84.4</v>
      </c>
    </row>
    <row r="69" spans="2:25" s="4" customFormat="1" ht="12" customHeight="1">
      <c r="B69" s="32" t="s">
        <v>85</v>
      </c>
      <c r="C69" s="32"/>
      <c r="D69" s="15">
        <f>SUM(D70:D77)</f>
        <v>963</v>
      </c>
      <c r="E69" s="15">
        <f aca="true" t="shared" si="10" ref="E69:V69">SUM(E70:E77)</f>
        <v>492</v>
      </c>
      <c r="F69" s="15">
        <f t="shared" si="10"/>
        <v>471</v>
      </c>
      <c r="G69" s="30">
        <f t="shared" si="10"/>
        <v>414</v>
      </c>
      <c r="H69" s="30">
        <f t="shared" si="10"/>
        <v>454</v>
      </c>
      <c r="I69" s="30">
        <f t="shared" si="10"/>
        <v>41</v>
      </c>
      <c r="J69" s="30">
        <f t="shared" si="10"/>
        <v>8</v>
      </c>
      <c r="K69" s="30">
        <f t="shared" si="10"/>
        <v>36</v>
      </c>
      <c r="L69" s="30">
        <f t="shared" si="10"/>
        <v>8</v>
      </c>
      <c r="M69" s="30">
        <f t="shared" si="10"/>
        <v>1</v>
      </c>
      <c r="N69" s="30">
        <f t="shared" si="10"/>
        <v>1</v>
      </c>
      <c r="O69" s="28" t="str">
        <f>IF(SUM(O70:O77)&gt;0,SUM(O70:O77),"-")</f>
        <v>-</v>
      </c>
      <c r="P69" s="28" t="str">
        <f>IF(SUM(P70:P77)&gt;0,SUM(P70:P77),"-")</f>
        <v>-</v>
      </c>
      <c r="Q69" s="30">
        <f t="shared" si="10"/>
        <v>8</v>
      </c>
      <c r="R69" s="30">
        <f t="shared" si="10"/>
        <v>6</v>
      </c>
      <c r="S69" s="30">
        <f t="shared" si="10"/>
        <v>12</v>
      </c>
      <c r="T69" s="30">
        <f t="shared" si="10"/>
        <v>20</v>
      </c>
      <c r="U69" s="30">
        <f t="shared" si="10"/>
        <v>1</v>
      </c>
      <c r="V69" s="30">
        <f t="shared" si="10"/>
        <v>2</v>
      </c>
      <c r="W69" s="29">
        <v>90.1</v>
      </c>
      <c r="X69" s="26">
        <v>84.1</v>
      </c>
      <c r="Y69" s="11">
        <v>96.4</v>
      </c>
    </row>
    <row r="70" spans="2:25" ht="12" customHeight="1">
      <c r="B70" s="17"/>
      <c r="C70" s="18" t="s">
        <v>51</v>
      </c>
      <c r="D70" s="16">
        <v>49</v>
      </c>
      <c r="E70" s="8">
        <v>25</v>
      </c>
      <c r="F70" s="8">
        <v>24</v>
      </c>
      <c r="G70" s="22">
        <v>20</v>
      </c>
      <c r="H70" s="22">
        <v>23</v>
      </c>
      <c r="I70" s="22">
        <v>3</v>
      </c>
      <c r="J70" s="22" t="s">
        <v>117</v>
      </c>
      <c r="K70" s="22">
        <v>2</v>
      </c>
      <c r="L70" s="22">
        <v>1</v>
      </c>
      <c r="M70" s="22" t="s">
        <v>117</v>
      </c>
      <c r="N70" s="22" t="s">
        <v>117</v>
      </c>
      <c r="O70" s="22" t="s">
        <v>117</v>
      </c>
      <c r="P70" s="22" t="s">
        <v>117</v>
      </c>
      <c r="Q70" s="22" t="s">
        <v>117</v>
      </c>
      <c r="R70" s="22" t="s">
        <v>117</v>
      </c>
      <c r="S70" s="22" t="s">
        <v>117</v>
      </c>
      <c r="T70" s="22" t="s">
        <v>117</v>
      </c>
      <c r="U70" s="22" t="s">
        <v>117</v>
      </c>
      <c r="V70" s="22" t="s">
        <v>117</v>
      </c>
      <c r="W70" s="23">
        <v>87.8</v>
      </c>
      <c r="X70" s="27">
        <v>80</v>
      </c>
      <c r="Y70" s="9">
        <v>95.8</v>
      </c>
    </row>
    <row r="71" spans="2:25" ht="12" customHeight="1">
      <c r="B71" s="17"/>
      <c r="C71" s="18" t="s">
        <v>52</v>
      </c>
      <c r="D71" s="16">
        <v>117</v>
      </c>
      <c r="E71" s="8">
        <v>60</v>
      </c>
      <c r="F71" s="8">
        <v>57</v>
      </c>
      <c r="G71" s="22">
        <v>45</v>
      </c>
      <c r="H71" s="22">
        <v>56</v>
      </c>
      <c r="I71" s="22">
        <v>2</v>
      </c>
      <c r="J71" s="22">
        <v>1</v>
      </c>
      <c r="K71" s="22">
        <v>13</v>
      </c>
      <c r="L71" s="22" t="s">
        <v>117</v>
      </c>
      <c r="M71" s="22" t="s">
        <v>117</v>
      </c>
      <c r="N71" s="22" t="s">
        <v>117</v>
      </c>
      <c r="O71" s="22" t="s">
        <v>117</v>
      </c>
      <c r="P71" s="22" t="s">
        <v>117</v>
      </c>
      <c r="Q71" s="22">
        <v>1</v>
      </c>
      <c r="R71" s="22" t="s">
        <v>117</v>
      </c>
      <c r="S71" s="22">
        <v>1</v>
      </c>
      <c r="T71" s="22">
        <v>1</v>
      </c>
      <c r="U71" s="22" t="s">
        <v>117</v>
      </c>
      <c r="V71" s="22">
        <v>1</v>
      </c>
      <c r="W71" s="23">
        <v>86.3</v>
      </c>
      <c r="X71" s="27">
        <v>75</v>
      </c>
      <c r="Y71" s="9">
        <v>98.2</v>
      </c>
    </row>
    <row r="72" spans="2:25" ht="12" customHeight="1">
      <c r="B72" s="17"/>
      <c r="C72" s="18" t="s">
        <v>53</v>
      </c>
      <c r="D72" s="16">
        <v>121</v>
      </c>
      <c r="E72" s="8">
        <v>62</v>
      </c>
      <c r="F72" s="8">
        <v>59</v>
      </c>
      <c r="G72" s="22">
        <v>56</v>
      </c>
      <c r="H72" s="22">
        <v>57</v>
      </c>
      <c r="I72" s="22">
        <v>2</v>
      </c>
      <c r="J72" s="22" t="s">
        <v>117</v>
      </c>
      <c r="K72" s="22">
        <v>4</v>
      </c>
      <c r="L72" s="22">
        <v>2</v>
      </c>
      <c r="M72" s="22" t="s">
        <v>117</v>
      </c>
      <c r="N72" s="22" t="s">
        <v>117</v>
      </c>
      <c r="O72" s="22" t="s">
        <v>117</v>
      </c>
      <c r="P72" s="22" t="s">
        <v>117</v>
      </c>
      <c r="Q72" s="22">
        <v>2</v>
      </c>
      <c r="R72" s="22">
        <v>3</v>
      </c>
      <c r="S72" s="22">
        <v>6</v>
      </c>
      <c r="T72" s="22">
        <v>4</v>
      </c>
      <c r="U72" s="22" t="s">
        <v>117</v>
      </c>
      <c r="V72" s="22" t="s">
        <v>117</v>
      </c>
      <c r="W72" s="23">
        <v>93.4</v>
      </c>
      <c r="X72" s="27">
        <v>90.3</v>
      </c>
      <c r="Y72" s="9">
        <v>96.6</v>
      </c>
    </row>
    <row r="73" spans="2:25" ht="12" customHeight="1">
      <c r="B73" s="17"/>
      <c r="C73" s="18" t="s">
        <v>54</v>
      </c>
      <c r="D73" s="16">
        <v>60</v>
      </c>
      <c r="E73" s="8">
        <v>35</v>
      </c>
      <c r="F73" s="8">
        <v>25</v>
      </c>
      <c r="G73" s="22">
        <v>33</v>
      </c>
      <c r="H73" s="22">
        <v>25</v>
      </c>
      <c r="I73" s="22">
        <v>1</v>
      </c>
      <c r="J73" s="22" t="s">
        <v>117</v>
      </c>
      <c r="K73" s="22">
        <v>1</v>
      </c>
      <c r="L73" s="22" t="s">
        <v>117</v>
      </c>
      <c r="M73" s="22" t="s">
        <v>117</v>
      </c>
      <c r="N73" s="22" t="s">
        <v>117</v>
      </c>
      <c r="O73" s="22" t="s">
        <v>117</v>
      </c>
      <c r="P73" s="22" t="s">
        <v>117</v>
      </c>
      <c r="Q73" s="22">
        <v>1</v>
      </c>
      <c r="R73" s="22" t="s">
        <v>117</v>
      </c>
      <c r="S73" s="22" t="s">
        <v>117</v>
      </c>
      <c r="T73" s="22">
        <v>2</v>
      </c>
      <c r="U73" s="22" t="s">
        <v>117</v>
      </c>
      <c r="V73" s="22" t="s">
        <v>117</v>
      </c>
      <c r="W73" s="23">
        <v>96.7</v>
      </c>
      <c r="X73" s="27">
        <v>94.3</v>
      </c>
      <c r="Y73" s="9">
        <v>100</v>
      </c>
    </row>
    <row r="74" spans="2:25" ht="12" customHeight="1">
      <c r="B74" s="17"/>
      <c r="C74" s="18" t="s">
        <v>55</v>
      </c>
      <c r="D74" s="16">
        <v>175</v>
      </c>
      <c r="E74" s="8">
        <v>97</v>
      </c>
      <c r="F74" s="8">
        <v>78</v>
      </c>
      <c r="G74" s="22">
        <v>81</v>
      </c>
      <c r="H74" s="22">
        <v>75</v>
      </c>
      <c r="I74" s="22">
        <v>13</v>
      </c>
      <c r="J74" s="22" t="s">
        <v>117</v>
      </c>
      <c r="K74" s="22">
        <v>2</v>
      </c>
      <c r="L74" s="22">
        <v>3</v>
      </c>
      <c r="M74" s="22">
        <v>1</v>
      </c>
      <c r="N74" s="22" t="s">
        <v>117</v>
      </c>
      <c r="O74" s="22" t="s">
        <v>117</v>
      </c>
      <c r="P74" s="22" t="s">
        <v>117</v>
      </c>
      <c r="Q74" s="22">
        <v>1</v>
      </c>
      <c r="R74" s="22" t="s">
        <v>117</v>
      </c>
      <c r="S74" s="22" t="s">
        <v>117</v>
      </c>
      <c r="T74" s="22">
        <v>1</v>
      </c>
      <c r="U74" s="22" t="s">
        <v>117</v>
      </c>
      <c r="V74" s="22" t="s">
        <v>117</v>
      </c>
      <c r="W74" s="23">
        <v>89.1</v>
      </c>
      <c r="X74" s="27">
        <v>83.5</v>
      </c>
      <c r="Y74" s="9">
        <v>96.2</v>
      </c>
    </row>
    <row r="75" spans="2:25" ht="12" customHeight="1">
      <c r="B75" s="17"/>
      <c r="C75" s="18" t="s">
        <v>56</v>
      </c>
      <c r="D75" s="16">
        <v>136</v>
      </c>
      <c r="E75" s="8">
        <v>70</v>
      </c>
      <c r="F75" s="8">
        <v>66</v>
      </c>
      <c r="G75" s="22">
        <v>57</v>
      </c>
      <c r="H75" s="22">
        <v>60</v>
      </c>
      <c r="I75" s="22">
        <v>7</v>
      </c>
      <c r="J75" s="22">
        <v>4</v>
      </c>
      <c r="K75" s="22">
        <v>6</v>
      </c>
      <c r="L75" s="22">
        <v>1</v>
      </c>
      <c r="M75" s="22" t="s">
        <v>117</v>
      </c>
      <c r="N75" s="22">
        <v>1</v>
      </c>
      <c r="O75" s="22" t="s">
        <v>117</v>
      </c>
      <c r="P75" s="22" t="s">
        <v>117</v>
      </c>
      <c r="Q75" s="22" t="s">
        <v>117</v>
      </c>
      <c r="R75" s="22" t="s">
        <v>117</v>
      </c>
      <c r="S75" s="22">
        <v>1</v>
      </c>
      <c r="T75" s="22" t="s">
        <v>117</v>
      </c>
      <c r="U75" s="22">
        <v>1</v>
      </c>
      <c r="V75" s="22" t="s">
        <v>117</v>
      </c>
      <c r="W75" s="23">
        <v>86</v>
      </c>
      <c r="X75" s="27">
        <v>81.4</v>
      </c>
      <c r="Y75" s="9">
        <v>90.9</v>
      </c>
    </row>
    <row r="76" spans="2:25" ht="12" customHeight="1">
      <c r="B76" s="17"/>
      <c r="C76" s="18" t="s">
        <v>57</v>
      </c>
      <c r="D76" s="16">
        <v>160</v>
      </c>
      <c r="E76" s="8">
        <v>73</v>
      </c>
      <c r="F76" s="8">
        <v>87</v>
      </c>
      <c r="G76" s="22">
        <v>59</v>
      </c>
      <c r="H76" s="22">
        <v>86</v>
      </c>
      <c r="I76" s="22">
        <v>11</v>
      </c>
      <c r="J76" s="22">
        <v>1</v>
      </c>
      <c r="K76" s="22">
        <v>3</v>
      </c>
      <c r="L76" s="22" t="s">
        <v>117</v>
      </c>
      <c r="M76" s="22" t="s">
        <v>117</v>
      </c>
      <c r="N76" s="22" t="s">
        <v>117</v>
      </c>
      <c r="O76" s="22" t="s">
        <v>117</v>
      </c>
      <c r="P76" s="22" t="s">
        <v>117</v>
      </c>
      <c r="Q76" s="22">
        <v>2</v>
      </c>
      <c r="R76" s="22">
        <v>2</v>
      </c>
      <c r="S76" s="22">
        <v>2</v>
      </c>
      <c r="T76" s="22">
        <v>6</v>
      </c>
      <c r="U76" s="22" t="s">
        <v>117</v>
      </c>
      <c r="V76" s="22">
        <v>1</v>
      </c>
      <c r="W76" s="23">
        <v>90.6</v>
      </c>
      <c r="X76" s="27">
        <v>80.8</v>
      </c>
      <c r="Y76" s="9">
        <v>98.9</v>
      </c>
    </row>
    <row r="77" spans="2:25" ht="12" customHeight="1">
      <c r="B77" s="17"/>
      <c r="C77" s="18" t="s">
        <v>58</v>
      </c>
      <c r="D77" s="16">
        <v>145</v>
      </c>
      <c r="E77" s="8">
        <v>70</v>
      </c>
      <c r="F77" s="8">
        <v>75</v>
      </c>
      <c r="G77" s="22">
        <v>63</v>
      </c>
      <c r="H77" s="22">
        <v>72</v>
      </c>
      <c r="I77" s="22">
        <v>2</v>
      </c>
      <c r="J77" s="22">
        <v>2</v>
      </c>
      <c r="K77" s="22">
        <v>5</v>
      </c>
      <c r="L77" s="22">
        <v>1</v>
      </c>
      <c r="M77" s="22" t="s">
        <v>117</v>
      </c>
      <c r="N77" s="22" t="s">
        <v>117</v>
      </c>
      <c r="O77" s="22" t="s">
        <v>117</v>
      </c>
      <c r="P77" s="22" t="s">
        <v>117</v>
      </c>
      <c r="Q77" s="22">
        <v>1</v>
      </c>
      <c r="R77" s="22">
        <v>1</v>
      </c>
      <c r="S77" s="22">
        <v>2</v>
      </c>
      <c r="T77" s="22">
        <v>6</v>
      </c>
      <c r="U77" s="22" t="s">
        <v>117</v>
      </c>
      <c r="V77" s="22" t="s">
        <v>117</v>
      </c>
      <c r="W77" s="23">
        <v>93.1</v>
      </c>
      <c r="X77" s="27">
        <v>90</v>
      </c>
      <c r="Y77" s="9">
        <v>96</v>
      </c>
    </row>
    <row r="78" spans="2:25" s="4" customFormat="1" ht="12" customHeight="1">
      <c r="B78" s="32" t="s">
        <v>86</v>
      </c>
      <c r="C78" s="32"/>
      <c r="D78" s="15">
        <f>SUM(D79:D82)</f>
        <v>996</v>
      </c>
      <c r="E78" s="15">
        <f aca="true" t="shared" si="11" ref="E78:T78">SUM(E79:E82)</f>
        <v>504</v>
      </c>
      <c r="F78" s="15">
        <f t="shared" si="11"/>
        <v>493</v>
      </c>
      <c r="G78" s="30">
        <f t="shared" si="11"/>
        <v>476</v>
      </c>
      <c r="H78" s="30">
        <f t="shared" si="11"/>
        <v>486</v>
      </c>
      <c r="I78" s="30">
        <f t="shared" si="11"/>
        <v>14</v>
      </c>
      <c r="J78" s="30">
        <f t="shared" si="11"/>
        <v>1</v>
      </c>
      <c r="K78" s="30">
        <f t="shared" si="11"/>
        <v>11</v>
      </c>
      <c r="L78" s="30">
        <f t="shared" si="11"/>
        <v>4</v>
      </c>
      <c r="M78" s="30">
        <f t="shared" si="11"/>
        <v>2</v>
      </c>
      <c r="N78" s="30">
        <f t="shared" si="11"/>
        <v>2</v>
      </c>
      <c r="O78" s="28" t="str">
        <f>IF(SUM(O79:O82)&gt;0,SUM(O79:O82),"-")</f>
        <v>-</v>
      </c>
      <c r="P78" s="28" t="str">
        <f>IF(SUM(P79:P82)&gt;0,SUM(P79:P82),"-")</f>
        <v>-</v>
      </c>
      <c r="Q78" s="30">
        <f t="shared" si="11"/>
        <v>55</v>
      </c>
      <c r="R78" s="30">
        <f t="shared" si="11"/>
        <v>9</v>
      </c>
      <c r="S78" s="30">
        <f t="shared" si="11"/>
        <v>1</v>
      </c>
      <c r="T78" s="30">
        <f t="shared" si="11"/>
        <v>1</v>
      </c>
      <c r="U78" s="28" t="str">
        <f>IF(SUM(U79:U82)&gt;0,SUM(U79:U82),"-")</f>
        <v>-</v>
      </c>
      <c r="V78" s="28" t="str">
        <f>IF(SUM(V79:V82)&gt;0,SUM(V79:V82),"-")</f>
        <v>-</v>
      </c>
      <c r="W78" s="29">
        <v>96.6</v>
      </c>
      <c r="X78" s="26">
        <v>94.6</v>
      </c>
      <c r="Y78" s="11">
        <v>98.6</v>
      </c>
    </row>
    <row r="79" spans="2:25" ht="12" customHeight="1">
      <c r="B79" s="17"/>
      <c r="C79" s="18" t="s">
        <v>100</v>
      </c>
      <c r="D79" s="16">
        <v>145</v>
      </c>
      <c r="E79" s="8">
        <v>77</v>
      </c>
      <c r="F79" s="8">
        <v>68</v>
      </c>
      <c r="G79" s="22">
        <v>73</v>
      </c>
      <c r="H79" s="22">
        <v>67</v>
      </c>
      <c r="I79" s="22">
        <v>3</v>
      </c>
      <c r="J79" s="22" t="s">
        <v>111</v>
      </c>
      <c r="K79" s="22">
        <v>1</v>
      </c>
      <c r="L79" s="22">
        <v>1</v>
      </c>
      <c r="M79" s="22" t="s">
        <v>111</v>
      </c>
      <c r="N79" s="22" t="s">
        <v>111</v>
      </c>
      <c r="O79" s="22" t="s">
        <v>111</v>
      </c>
      <c r="P79" s="22" t="s">
        <v>111</v>
      </c>
      <c r="Q79" s="22">
        <v>3</v>
      </c>
      <c r="R79" s="22" t="s">
        <v>111</v>
      </c>
      <c r="S79" s="22" t="s">
        <v>111</v>
      </c>
      <c r="T79" s="22" t="s">
        <v>111</v>
      </c>
      <c r="U79" s="22" t="s">
        <v>111</v>
      </c>
      <c r="V79" s="22" t="s">
        <v>111</v>
      </c>
      <c r="W79" s="23">
        <v>96.6</v>
      </c>
      <c r="X79" s="27">
        <v>947.8</v>
      </c>
      <c r="Y79" s="9">
        <v>98.5</v>
      </c>
    </row>
    <row r="80" spans="2:25" ht="12" customHeight="1">
      <c r="B80" s="17"/>
      <c r="C80" s="18" t="s">
        <v>25</v>
      </c>
      <c r="D80" s="16">
        <v>162</v>
      </c>
      <c r="E80" s="8">
        <v>76</v>
      </c>
      <c r="F80" s="8">
        <v>86</v>
      </c>
      <c r="G80" s="22">
        <v>72</v>
      </c>
      <c r="H80" s="22">
        <v>84</v>
      </c>
      <c r="I80" s="22">
        <v>1</v>
      </c>
      <c r="J80" s="22" t="s">
        <v>111</v>
      </c>
      <c r="K80" s="22">
        <v>3</v>
      </c>
      <c r="L80" s="22">
        <v>1</v>
      </c>
      <c r="M80" s="22" t="s">
        <v>111</v>
      </c>
      <c r="N80" s="22">
        <v>1</v>
      </c>
      <c r="O80" s="22" t="s">
        <v>111</v>
      </c>
      <c r="P80" s="22" t="s">
        <v>111</v>
      </c>
      <c r="Q80" s="22">
        <v>11</v>
      </c>
      <c r="R80" s="22" t="s">
        <v>111</v>
      </c>
      <c r="S80" s="22">
        <v>1</v>
      </c>
      <c r="T80" s="22" t="s">
        <v>111</v>
      </c>
      <c r="U80" s="22" t="s">
        <v>111</v>
      </c>
      <c r="V80" s="22" t="s">
        <v>111</v>
      </c>
      <c r="W80" s="23">
        <v>96.3</v>
      </c>
      <c r="X80" s="27">
        <v>94.7</v>
      </c>
      <c r="Y80" s="9">
        <v>97.7</v>
      </c>
    </row>
    <row r="81" spans="2:25" ht="12" customHeight="1">
      <c r="B81" s="17"/>
      <c r="C81" s="18" t="s">
        <v>59</v>
      </c>
      <c r="D81" s="16">
        <v>454</v>
      </c>
      <c r="E81" s="8">
        <v>229</v>
      </c>
      <c r="F81" s="8">
        <v>226</v>
      </c>
      <c r="G81" s="22">
        <v>217</v>
      </c>
      <c r="H81" s="22">
        <v>224</v>
      </c>
      <c r="I81" s="22">
        <v>4</v>
      </c>
      <c r="J81" s="22">
        <v>1</v>
      </c>
      <c r="K81" s="22">
        <v>7</v>
      </c>
      <c r="L81" s="22" t="s">
        <v>111</v>
      </c>
      <c r="M81" s="22" t="s">
        <v>111</v>
      </c>
      <c r="N81" s="22">
        <v>1</v>
      </c>
      <c r="O81" s="22" t="s">
        <v>111</v>
      </c>
      <c r="P81" s="22" t="s">
        <v>111</v>
      </c>
      <c r="Q81" s="22">
        <v>40</v>
      </c>
      <c r="R81" s="22">
        <v>9</v>
      </c>
      <c r="S81" s="22" t="s">
        <v>111</v>
      </c>
      <c r="T81" s="22" t="s">
        <v>111</v>
      </c>
      <c r="U81" s="22" t="s">
        <v>111</v>
      </c>
      <c r="V81" s="22" t="s">
        <v>111</v>
      </c>
      <c r="W81" s="23">
        <v>97.1</v>
      </c>
      <c r="X81" s="27">
        <v>95.2</v>
      </c>
      <c r="Y81" s="9">
        <v>99.1</v>
      </c>
    </row>
    <row r="82" spans="2:25" ht="12" customHeight="1">
      <c r="B82" s="17"/>
      <c r="C82" s="18" t="s">
        <v>60</v>
      </c>
      <c r="D82" s="16">
        <v>235</v>
      </c>
      <c r="E82" s="8">
        <v>122</v>
      </c>
      <c r="F82" s="8">
        <v>113</v>
      </c>
      <c r="G82" s="22">
        <v>114</v>
      </c>
      <c r="H82" s="22">
        <v>111</v>
      </c>
      <c r="I82" s="22">
        <v>6</v>
      </c>
      <c r="J82" s="22" t="s">
        <v>111</v>
      </c>
      <c r="K82" s="22" t="s">
        <v>111</v>
      </c>
      <c r="L82" s="22">
        <v>2</v>
      </c>
      <c r="M82" s="22">
        <v>2</v>
      </c>
      <c r="N82" s="22" t="s">
        <v>111</v>
      </c>
      <c r="O82" s="22" t="s">
        <v>111</v>
      </c>
      <c r="P82" s="22" t="s">
        <v>111</v>
      </c>
      <c r="Q82" s="22">
        <v>1</v>
      </c>
      <c r="R82" s="22" t="s">
        <v>111</v>
      </c>
      <c r="S82" s="22" t="s">
        <v>111</v>
      </c>
      <c r="T82" s="22">
        <v>1</v>
      </c>
      <c r="U82" s="22" t="s">
        <v>111</v>
      </c>
      <c r="V82" s="22" t="s">
        <v>111</v>
      </c>
      <c r="W82" s="23">
        <v>95.7</v>
      </c>
      <c r="X82" s="27">
        <v>93.4</v>
      </c>
      <c r="Y82" s="9">
        <v>98.2</v>
      </c>
    </row>
    <row r="83" spans="2:25" s="4" customFormat="1" ht="12" customHeight="1">
      <c r="B83" s="32" t="s">
        <v>87</v>
      </c>
      <c r="C83" s="32"/>
      <c r="D83" s="15">
        <f>SUM(D84:D87)</f>
        <v>922</v>
      </c>
      <c r="E83" s="15">
        <f aca="true" t="shared" si="12" ref="E83:T83">SUM(E84:E87)</f>
        <v>472</v>
      </c>
      <c r="F83" s="15">
        <f t="shared" si="12"/>
        <v>450</v>
      </c>
      <c r="G83" s="30">
        <f t="shared" si="12"/>
        <v>452</v>
      </c>
      <c r="H83" s="30">
        <f t="shared" si="12"/>
        <v>437</v>
      </c>
      <c r="I83" s="30">
        <f t="shared" si="12"/>
        <v>12</v>
      </c>
      <c r="J83" s="30">
        <f t="shared" si="12"/>
        <v>4</v>
      </c>
      <c r="K83" s="30">
        <f t="shared" si="12"/>
        <v>6</v>
      </c>
      <c r="L83" s="30">
        <f t="shared" si="12"/>
        <v>4</v>
      </c>
      <c r="M83" s="30">
        <f t="shared" si="12"/>
        <v>2</v>
      </c>
      <c r="N83" s="30">
        <f t="shared" si="12"/>
        <v>5</v>
      </c>
      <c r="O83" s="28" t="str">
        <f>IF(SUM(O84:O87)&gt;0,SUM(O84:O87),"-")</f>
        <v>-</v>
      </c>
      <c r="P83" s="28" t="str">
        <f>IF(SUM(P84:P87)&gt;0,SUM(P84:P87),"-")</f>
        <v>-</v>
      </c>
      <c r="Q83" s="30">
        <f t="shared" si="12"/>
        <v>67</v>
      </c>
      <c r="R83" s="30">
        <f t="shared" si="12"/>
        <v>26</v>
      </c>
      <c r="S83" s="30">
        <f t="shared" si="12"/>
        <v>2</v>
      </c>
      <c r="T83" s="30">
        <f t="shared" si="12"/>
        <v>1</v>
      </c>
      <c r="U83" s="28" t="str">
        <f>IF(SUM(U84:U87)&gt;0,SUM(U84:U87),"-")</f>
        <v>-</v>
      </c>
      <c r="V83" s="28" t="str">
        <f>IF(SUM(V84:V87)&gt;0,SUM(V84:V87),"-")</f>
        <v>-</v>
      </c>
      <c r="W83" s="29">
        <v>96.4</v>
      </c>
      <c r="X83" s="26">
        <v>95.8</v>
      </c>
      <c r="Y83" s="11">
        <v>97.1</v>
      </c>
    </row>
    <row r="84" spans="2:25" ht="12" customHeight="1">
      <c r="B84" s="17"/>
      <c r="C84" s="18" t="s">
        <v>61</v>
      </c>
      <c r="D84" s="16">
        <v>226</v>
      </c>
      <c r="E84" s="8">
        <v>117</v>
      </c>
      <c r="F84" s="8">
        <v>109</v>
      </c>
      <c r="G84" s="22">
        <v>111</v>
      </c>
      <c r="H84" s="22">
        <v>105</v>
      </c>
      <c r="I84" s="22">
        <v>5</v>
      </c>
      <c r="J84" s="22">
        <v>1</v>
      </c>
      <c r="K84" s="22" t="s">
        <v>118</v>
      </c>
      <c r="L84" s="22">
        <v>2</v>
      </c>
      <c r="M84" s="22">
        <v>1</v>
      </c>
      <c r="N84" s="22">
        <v>1</v>
      </c>
      <c r="O84" s="22" t="s">
        <v>118</v>
      </c>
      <c r="P84" s="22" t="s">
        <v>118</v>
      </c>
      <c r="Q84" s="22">
        <v>17</v>
      </c>
      <c r="R84" s="22">
        <v>4</v>
      </c>
      <c r="S84" s="22" t="s">
        <v>118</v>
      </c>
      <c r="T84" s="22" t="s">
        <v>118</v>
      </c>
      <c r="U84" s="22" t="s">
        <v>118</v>
      </c>
      <c r="V84" s="22" t="s">
        <v>118</v>
      </c>
      <c r="W84" s="23">
        <v>95.6</v>
      </c>
      <c r="X84" s="27">
        <v>94.9</v>
      </c>
      <c r="Y84" s="9">
        <v>96.3</v>
      </c>
    </row>
    <row r="85" spans="2:25" ht="12" customHeight="1">
      <c r="B85" s="17"/>
      <c r="C85" s="18" t="s">
        <v>62</v>
      </c>
      <c r="D85" s="16">
        <v>322</v>
      </c>
      <c r="E85" s="8">
        <v>156</v>
      </c>
      <c r="F85" s="8">
        <v>166</v>
      </c>
      <c r="G85" s="22">
        <v>150</v>
      </c>
      <c r="H85" s="22">
        <v>160</v>
      </c>
      <c r="I85" s="22">
        <v>4</v>
      </c>
      <c r="J85" s="22">
        <v>1</v>
      </c>
      <c r="K85" s="22">
        <v>1</v>
      </c>
      <c r="L85" s="22">
        <v>1</v>
      </c>
      <c r="M85" s="22">
        <v>1</v>
      </c>
      <c r="N85" s="22">
        <v>4</v>
      </c>
      <c r="O85" s="22" t="s">
        <v>118</v>
      </c>
      <c r="P85" s="22" t="s">
        <v>118</v>
      </c>
      <c r="Q85" s="22">
        <v>29</v>
      </c>
      <c r="R85" s="22">
        <v>17</v>
      </c>
      <c r="S85" s="22">
        <v>1</v>
      </c>
      <c r="T85" s="22" t="s">
        <v>118</v>
      </c>
      <c r="U85" s="22" t="s">
        <v>118</v>
      </c>
      <c r="V85" s="22" t="s">
        <v>118</v>
      </c>
      <c r="W85" s="23">
        <v>96.3</v>
      </c>
      <c r="X85" s="27">
        <v>96.2</v>
      </c>
      <c r="Y85" s="9">
        <v>96.4</v>
      </c>
    </row>
    <row r="86" spans="2:25" ht="12" customHeight="1">
      <c r="B86" s="17"/>
      <c r="C86" s="18" t="s">
        <v>63</v>
      </c>
      <c r="D86" s="16">
        <v>185</v>
      </c>
      <c r="E86" s="8">
        <v>95</v>
      </c>
      <c r="F86" s="8">
        <v>90</v>
      </c>
      <c r="G86" s="22">
        <v>91</v>
      </c>
      <c r="H86" s="22">
        <v>89</v>
      </c>
      <c r="I86" s="22">
        <v>3</v>
      </c>
      <c r="J86" s="22">
        <v>1</v>
      </c>
      <c r="K86" s="22">
        <v>1</v>
      </c>
      <c r="L86" s="22" t="s">
        <v>118</v>
      </c>
      <c r="M86" s="22" t="s">
        <v>118</v>
      </c>
      <c r="N86" s="22" t="s">
        <v>118</v>
      </c>
      <c r="O86" s="22" t="s">
        <v>118</v>
      </c>
      <c r="P86" s="22" t="s">
        <v>118</v>
      </c>
      <c r="Q86" s="22">
        <v>14</v>
      </c>
      <c r="R86" s="22">
        <v>4</v>
      </c>
      <c r="S86" s="22">
        <v>1</v>
      </c>
      <c r="T86" s="22" t="s">
        <v>118</v>
      </c>
      <c r="U86" s="22" t="s">
        <v>118</v>
      </c>
      <c r="V86" s="22" t="s">
        <v>118</v>
      </c>
      <c r="W86" s="23">
        <v>97.3</v>
      </c>
      <c r="X86" s="27">
        <v>95.8</v>
      </c>
      <c r="Y86" s="9">
        <v>98.9</v>
      </c>
    </row>
    <row r="87" spans="2:25" ht="12" customHeight="1">
      <c r="B87" s="17"/>
      <c r="C87" s="18" t="s">
        <v>101</v>
      </c>
      <c r="D87" s="16">
        <v>189</v>
      </c>
      <c r="E87" s="8">
        <v>104</v>
      </c>
      <c r="F87" s="8">
        <v>85</v>
      </c>
      <c r="G87" s="22">
        <v>100</v>
      </c>
      <c r="H87" s="22">
        <v>83</v>
      </c>
      <c r="I87" s="22" t="s">
        <v>111</v>
      </c>
      <c r="J87" s="22">
        <v>1</v>
      </c>
      <c r="K87" s="22">
        <v>4</v>
      </c>
      <c r="L87" s="22">
        <v>1</v>
      </c>
      <c r="M87" s="22" t="s">
        <v>111</v>
      </c>
      <c r="N87" s="22" t="s">
        <v>111</v>
      </c>
      <c r="O87" s="22" t="s">
        <v>111</v>
      </c>
      <c r="P87" s="22" t="s">
        <v>111</v>
      </c>
      <c r="Q87" s="22">
        <v>7</v>
      </c>
      <c r="R87" s="22">
        <v>1</v>
      </c>
      <c r="S87" s="22" t="s">
        <v>111</v>
      </c>
      <c r="T87" s="22">
        <v>1</v>
      </c>
      <c r="U87" s="22" t="s">
        <v>111</v>
      </c>
      <c r="V87" s="22" t="s">
        <v>111</v>
      </c>
      <c r="W87" s="23">
        <v>96.8</v>
      </c>
      <c r="X87" s="27">
        <v>96.2</v>
      </c>
      <c r="Y87" s="9">
        <v>97.6</v>
      </c>
    </row>
    <row r="88" spans="2:25" s="4" customFormat="1" ht="12" customHeight="1">
      <c r="B88" s="32" t="s">
        <v>88</v>
      </c>
      <c r="C88" s="32"/>
      <c r="D88" s="15">
        <f aca="true" t="shared" si="13" ref="D88:V88">SUM(D89)</f>
        <v>338</v>
      </c>
      <c r="E88" s="15">
        <f t="shared" si="13"/>
        <v>172</v>
      </c>
      <c r="F88" s="15">
        <f t="shared" si="13"/>
        <v>166</v>
      </c>
      <c r="G88" s="30">
        <f t="shared" si="13"/>
        <v>156</v>
      </c>
      <c r="H88" s="30">
        <f t="shared" si="13"/>
        <v>162</v>
      </c>
      <c r="I88" s="30">
        <f t="shared" si="13"/>
        <v>8</v>
      </c>
      <c r="J88" s="30">
        <f t="shared" si="13"/>
        <v>2</v>
      </c>
      <c r="K88" s="30">
        <f t="shared" si="13"/>
        <v>6</v>
      </c>
      <c r="L88" s="30">
        <f t="shared" si="13"/>
        <v>1</v>
      </c>
      <c r="M88" s="30">
        <f t="shared" si="13"/>
        <v>2</v>
      </c>
      <c r="N88" s="30">
        <f t="shared" si="13"/>
        <v>1</v>
      </c>
      <c r="O88" s="28" t="str">
        <f>IF(SUM(O89)&gt;0,SUM(O89),"-")</f>
        <v>-</v>
      </c>
      <c r="P88" s="28" t="str">
        <f>IF(SUM(P89)&gt;0,SUM(P89),"-")</f>
        <v>-</v>
      </c>
      <c r="Q88" s="30">
        <f t="shared" si="13"/>
        <v>22</v>
      </c>
      <c r="R88" s="30">
        <f t="shared" si="13"/>
        <v>1</v>
      </c>
      <c r="S88" s="30">
        <f t="shared" si="13"/>
        <v>3</v>
      </c>
      <c r="T88" s="30">
        <f t="shared" si="13"/>
        <v>5</v>
      </c>
      <c r="U88" s="28" t="str">
        <f>IF(SUM(U89)&gt;0,SUM(U89),"-")</f>
        <v>-</v>
      </c>
      <c r="V88" s="30">
        <f t="shared" si="13"/>
        <v>1</v>
      </c>
      <c r="W88" s="29">
        <v>94.1</v>
      </c>
      <c r="X88" s="26">
        <v>90.7</v>
      </c>
      <c r="Y88" s="11">
        <v>97.6</v>
      </c>
    </row>
    <row r="89" spans="2:25" ht="12" customHeight="1">
      <c r="B89" s="17"/>
      <c r="C89" s="18" t="s">
        <v>64</v>
      </c>
      <c r="D89" s="16">
        <v>338</v>
      </c>
      <c r="E89" s="8">
        <v>172</v>
      </c>
      <c r="F89" s="8">
        <v>166</v>
      </c>
      <c r="G89" s="22">
        <v>156</v>
      </c>
      <c r="H89" s="22">
        <v>162</v>
      </c>
      <c r="I89" s="22">
        <v>8</v>
      </c>
      <c r="J89" s="22">
        <v>2</v>
      </c>
      <c r="K89" s="22">
        <v>6</v>
      </c>
      <c r="L89" s="22">
        <v>1</v>
      </c>
      <c r="M89" s="22">
        <v>2</v>
      </c>
      <c r="N89" s="22">
        <v>1</v>
      </c>
      <c r="O89" s="22" t="s">
        <v>119</v>
      </c>
      <c r="P89" s="22" t="s">
        <v>119</v>
      </c>
      <c r="Q89" s="22">
        <v>22</v>
      </c>
      <c r="R89" s="22">
        <v>1</v>
      </c>
      <c r="S89" s="22">
        <v>3</v>
      </c>
      <c r="T89" s="22">
        <v>5</v>
      </c>
      <c r="U89" s="22" t="s">
        <v>119</v>
      </c>
      <c r="V89" s="22">
        <v>1</v>
      </c>
      <c r="W89" s="23">
        <v>94.1</v>
      </c>
      <c r="X89" s="27">
        <v>90.7</v>
      </c>
      <c r="Y89" s="9">
        <v>97.6</v>
      </c>
    </row>
    <row r="90" spans="2:25" s="4" customFormat="1" ht="12" customHeight="1">
      <c r="B90" s="32" t="s">
        <v>89</v>
      </c>
      <c r="C90" s="32"/>
      <c r="D90" s="15">
        <f>SUM(D91:D95)</f>
        <v>1133</v>
      </c>
      <c r="E90" s="15">
        <f aca="true" t="shared" si="14" ref="E90:T90">SUM(E91:E95)</f>
        <v>568</v>
      </c>
      <c r="F90" s="15">
        <f t="shared" si="14"/>
        <v>565</v>
      </c>
      <c r="G90" s="30">
        <f t="shared" si="14"/>
        <v>549</v>
      </c>
      <c r="H90" s="30">
        <f t="shared" si="14"/>
        <v>548</v>
      </c>
      <c r="I90" s="30">
        <f t="shared" si="14"/>
        <v>11</v>
      </c>
      <c r="J90" s="30">
        <f t="shared" si="14"/>
        <v>7</v>
      </c>
      <c r="K90" s="30">
        <f t="shared" si="14"/>
        <v>7</v>
      </c>
      <c r="L90" s="30">
        <f t="shared" si="14"/>
        <v>8</v>
      </c>
      <c r="M90" s="30">
        <f t="shared" si="14"/>
        <v>1</v>
      </c>
      <c r="N90" s="30">
        <f t="shared" si="14"/>
        <v>2</v>
      </c>
      <c r="O90" s="28" t="str">
        <f>IF(SUM(O91:O95)&gt;0,SUM(O91:O95),"-")</f>
        <v>-</v>
      </c>
      <c r="P90" s="28" t="str">
        <f>IF(SUM(P91:P95)&gt;0,SUM(P91:P95),"-")</f>
        <v>-</v>
      </c>
      <c r="Q90" s="30">
        <f t="shared" si="14"/>
        <v>84</v>
      </c>
      <c r="R90" s="30">
        <f t="shared" si="14"/>
        <v>59</v>
      </c>
      <c r="S90" s="30">
        <f t="shared" si="14"/>
        <v>1</v>
      </c>
      <c r="T90" s="30">
        <f t="shared" si="14"/>
        <v>1</v>
      </c>
      <c r="U90" s="28" t="str">
        <f>IF(SUM(U91:U95)&gt;0,SUM(U91:U95),"-")</f>
        <v>-</v>
      </c>
      <c r="V90" s="28" t="str">
        <f>IF(SUM(V91:V95)&gt;0,SUM(V91:V95),"-")</f>
        <v>-</v>
      </c>
      <c r="W90" s="29">
        <v>96.8</v>
      </c>
      <c r="X90" s="26">
        <v>96.7</v>
      </c>
      <c r="Y90" s="11">
        <v>97</v>
      </c>
    </row>
    <row r="91" spans="2:25" ht="12" customHeight="1">
      <c r="B91" s="17"/>
      <c r="C91" s="18" t="s">
        <v>65</v>
      </c>
      <c r="D91" s="16">
        <v>223</v>
      </c>
      <c r="E91" s="8">
        <v>122</v>
      </c>
      <c r="F91" s="8">
        <v>101</v>
      </c>
      <c r="G91" s="22">
        <v>117</v>
      </c>
      <c r="H91" s="22">
        <v>97</v>
      </c>
      <c r="I91" s="22">
        <v>4</v>
      </c>
      <c r="J91" s="22">
        <v>3</v>
      </c>
      <c r="K91" s="22">
        <v>1</v>
      </c>
      <c r="L91" s="22">
        <v>1</v>
      </c>
      <c r="M91" s="22" t="s">
        <v>120</v>
      </c>
      <c r="N91" s="22" t="s">
        <v>120</v>
      </c>
      <c r="O91" s="22" t="s">
        <v>120</v>
      </c>
      <c r="P91" s="22" t="s">
        <v>120</v>
      </c>
      <c r="Q91" s="22">
        <v>14</v>
      </c>
      <c r="R91" s="22">
        <v>6</v>
      </c>
      <c r="S91" s="22" t="s">
        <v>120</v>
      </c>
      <c r="T91" s="22" t="s">
        <v>120</v>
      </c>
      <c r="U91" s="22" t="s">
        <v>120</v>
      </c>
      <c r="V91" s="22" t="s">
        <v>120</v>
      </c>
      <c r="W91" s="23">
        <v>96</v>
      </c>
      <c r="X91" s="27">
        <v>95.9</v>
      </c>
      <c r="Y91" s="9">
        <v>96</v>
      </c>
    </row>
    <row r="92" spans="2:25" ht="12" customHeight="1">
      <c r="B92" s="17"/>
      <c r="C92" s="18" t="s">
        <v>102</v>
      </c>
      <c r="D92" s="16">
        <v>115</v>
      </c>
      <c r="E92" s="8">
        <v>63</v>
      </c>
      <c r="F92" s="8">
        <v>52</v>
      </c>
      <c r="G92" s="22">
        <v>62</v>
      </c>
      <c r="H92" s="22">
        <v>52</v>
      </c>
      <c r="I92" s="22">
        <v>1</v>
      </c>
      <c r="J92" s="22" t="s">
        <v>111</v>
      </c>
      <c r="K92" s="22" t="s">
        <v>111</v>
      </c>
      <c r="L92" s="22" t="s">
        <v>111</v>
      </c>
      <c r="M92" s="22" t="s">
        <v>111</v>
      </c>
      <c r="N92" s="22" t="s">
        <v>111</v>
      </c>
      <c r="O92" s="22" t="s">
        <v>111</v>
      </c>
      <c r="P92" s="22" t="s">
        <v>111</v>
      </c>
      <c r="Q92" s="22">
        <v>11</v>
      </c>
      <c r="R92" s="22">
        <v>5</v>
      </c>
      <c r="S92" s="22" t="s">
        <v>111</v>
      </c>
      <c r="T92" s="22" t="s">
        <v>111</v>
      </c>
      <c r="U92" s="22" t="s">
        <v>111</v>
      </c>
      <c r="V92" s="22" t="s">
        <v>111</v>
      </c>
      <c r="W92" s="23">
        <v>99.1</v>
      </c>
      <c r="X92" s="27">
        <v>98.4</v>
      </c>
      <c r="Y92" s="9">
        <v>100</v>
      </c>
    </row>
    <row r="93" spans="2:25" ht="12" customHeight="1">
      <c r="B93" s="17"/>
      <c r="C93" s="18" t="s">
        <v>103</v>
      </c>
      <c r="D93" s="16">
        <v>141</v>
      </c>
      <c r="E93" s="8">
        <v>78</v>
      </c>
      <c r="F93" s="8">
        <v>63</v>
      </c>
      <c r="G93" s="22">
        <v>74</v>
      </c>
      <c r="H93" s="22">
        <v>61</v>
      </c>
      <c r="I93" s="22" t="s">
        <v>111</v>
      </c>
      <c r="J93" s="22" t="s">
        <v>111</v>
      </c>
      <c r="K93" s="22">
        <v>4</v>
      </c>
      <c r="L93" s="22">
        <v>2</v>
      </c>
      <c r="M93" s="22" t="s">
        <v>111</v>
      </c>
      <c r="N93" s="22" t="s">
        <v>111</v>
      </c>
      <c r="O93" s="22" t="s">
        <v>111</v>
      </c>
      <c r="P93" s="22" t="s">
        <v>111</v>
      </c>
      <c r="Q93" s="22">
        <v>9</v>
      </c>
      <c r="R93" s="22">
        <v>6</v>
      </c>
      <c r="S93" s="22">
        <v>1</v>
      </c>
      <c r="T93" s="22" t="s">
        <v>111</v>
      </c>
      <c r="U93" s="22" t="s">
        <v>111</v>
      </c>
      <c r="V93" s="22" t="s">
        <v>111</v>
      </c>
      <c r="W93" s="23">
        <v>95.7</v>
      </c>
      <c r="X93" s="27">
        <v>94.9</v>
      </c>
      <c r="Y93" s="9">
        <v>96.8</v>
      </c>
    </row>
    <row r="94" spans="2:25" ht="12" customHeight="1">
      <c r="B94" s="17"/>
      <c r="C94" s="18" t="s">
        <v>66</v>
      </c>
      <c r="D94" s="16">
        <v>390</v>
      </c>
      <c r="E94" s="8">
        <v>193</v>
      </c>
      <c r="F94" s="8">
        <v>197</v>
      </c>
      <c r="G94" s="22">
        <v>187</v>
      </c>
      <c r="H94" s="22">
        <v>189</v>
      </c>
      <c r="I94" s="22">
        <v>4</v>
      </c>
      <c r="J94" s="22">
        <v>2</v>
      </c>
      <c r="K94" s="22">
        <v>2</v>
      </c>
      <c r="L94" s="22">
        <v>5</v>
      </c>
      <c r="M94" s="22" t="s">
        <v>111</v>
      </c>
      <c r="N94" s="22">
        <v>1</v>
      </c>
      <c r="O94" s="22" t="s">
        <v>111</v>
      </c>
      <c r="P94" s="22" t="s">
        <v>111</v>
      </c>
      <c r="Q94" s="22">
        <v>36</v>
      </c>
      <c r="R94" s="22">
        <v>21</v>
      </c>
      <c r="S94" s="22" t="s">
        <v>111</v>
      </c>
      <c r="T94" s="22">
        <v>1</v>
      </c>
      <c r="U94" s="22" t="s">
        <v>111</v>
      </c>
      <c r="V94" s="22" t="s">
        <v>111</v>
      </c>
      <c r="W94" s="23">
        <v>96.4</v>
      </c>
      <c r="X94" s="27">
        <v>96.9</v>
      </c>
      <c r="Y94" s="9">
        <v>95.9</v>
      </c>
    </row>
    <row r="95" spans="2:25" ht="12" customHeight="1">
      <c r="B95" s="17"/>
      <c r="C95" s="18" t="s">
        <v>67</v>
      </c>
      <c r="D95" s="16">
        <v>264</v>
      </c>
      <c r="E95" s="8">
        <v>112</v>
      </c>
      <c r="F95" s="8">
        <v>152</v>
      </c>
      <c r="G95" s="22">
        <v>109</v>
      </c>
      <c r="H95" s="22">
        <v>149</v>
      </c>
      <c r="I95" s="22">
        <v>2</v>
      </c>
      <c r="J95" s="22">
        <v>2</v>
      </c>
      <c r="K95" s="22" t="s">
        <v>111</v>
      </c>
      <c r="L95" s="22" t="s">
        <v>111</v>
      </c>
      <c r="M95" s="22">
        <v>1</v>
      </c>
      <c r="N95" s="22">
        <v>1</v>
      </c>
      <c r="O95" s="22" t="s">
        <v>111</v>
      </c>
      <c r="P95" s="22" t="s">
        <v>111</v>
      </c>
      <c r="Q95" s="22">
        <v>14</v>
      </c>
      <c r="R95" s="22">
        <v>21</v>
      </c>
      <c r="S95" s="22" t="s">
        <v>111</v>
      </c>
      <c r="T95" s="22" t="s">
        <v>111</v>
      </c>
      <c r="U95" s="22" t="s">
        <v>111</v>
      </c>
      <c r="V95" s="22" t="s">
        <v>111</v>
      </c>
      <c r="W95" s="23">
        <v>97.7</v>
      </c>
      <c r="X95" s="27">
        <v>97.3</v>
      </c>
      <c r="Y95" s="9">
        <v>98</v>
      </c>
    </row>
    <row r="96" spans="2:25" ht="12" customHeight="1">
      <c r="B96" s="19"/>
      <c r="C96" s="19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1"/>
      <c r="Y96" s="21"/>
    </row>
    <row r="97" spans="2:24" ht="21" customHeight="1">
      <c r="B97" s="2"/>
      <c r="X97" s="6"/>
    </row>
    <row r="98" ht="13.5">
      <c r="X98" s="6"/>
    </row>
  </sheetData>
  <mergeCells count="28">
    <mergeCell ref="I5:J6"/>
    <mergeCell ref="K5:L6"/>
    <mergeCell ref="M5:N6"/>
    <mergeCell ref="B5:C7"/>
    <mergeCell ref="D5:F6"/>
    <mergeCell ref="G5:H6"/>
    <mergeCell ref="W5:Y6"/>
    <mergeCell ref="U6:V6"/>
    <mergeCell ref="O5:P6"/>
    <mergeCell ref="Q5:R6"/>
    <mergeCell ref="S6:T6"/>
    <mergeCell ref="S5:V5"/>
    <mergeCell ref="B24:C24"/>
    <mergeCell ref="B8:C8"/>
    <mergeCell ref="B9:C9"/>
    <mergeCell ref="B12:C12"/>
    <mergeCell ref="B25:C25"/>
    <mergeCell ref="B35:C35"/>
    <mergeCell ref="B40:C40"/>
    <mergeCell ref="B46:C46"/>
    <mergeCell ref="B53:C53"/>
    <mergeCell ref="B58:C58"/>
    <mergeCell ref="B60:C60"/>
    <mergeCell ref="B69:C69"/>
    <mergeCell ref="B78:C78"/>
    <mergeCell ref="B83:C83"/>
    <mergeCell ref="B88:C88"/>
    <mergeCell ref="B90:C90"/>
  </mergeCells>
  <printOptions/>
  <pageMargins left="0.8661417322834646" right="0.8661417322834646" top="0.5905511811023623" bottom="0.7874015748031497" header="0.3937007874015748" footer="0.3937007874015748"/>
  <pageSetup firstPageNumber="108" useFirstPageNumber="1" horizontalDpi="300" verticalDpi="300" orientation="portrait" pageOrder="overThenDown" paperSize="9" scale="69" r:id="rId1"/>
  <headerFooter alignWithMargins="0">
    <oddFooter>&amp;C&amp;13－&amp;P－</oddFooter>
  </headerFooter>
  <colBreaks count="1" manualBreakCount="1">
    <brk id="14" max="9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企画部統計課</Manager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学事労働係</dc:creator>
  <cp:keywords/>
  <dc:description/>
  <cp:lastModifiedBy>ナブアシスト</cp:lastModifiedBy>
  <cp:lastPrinted>2004-02-23T04:12:27Z</cp:lastPrinted>
  <dcterms:created xsi:type="dcterms:W3CDTF">1997-10-17T13:13:02Z</dcterms:created>
  <dcterms:modified xsi:type="dcterms:W3CDTF">2004-02-23T04:12:28Z</dcterms:modified>
  <cp:category/>
  <cp:version/>
  <cp:contentType/>
  <cp:contentStatus/>
</cp:coreProperties>
</file>