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680" windowWidth="12120" windowHeight="7425" activeTab="0"/>
  </bookViews>
  <sheets>
    <sheet name="第48表" sheetId="1" r:id="rId1"/>
  </sheets>
  <definedNames/>
  <calcPr fullCalcOnLoad="1"/>
</workbook>
</file>

<file path=xl/sharedStrings.xml><?xml version="1.0" encoding="utf-8"?>
<sst xmlns="http://schemas.openxmlformats.org/spreadsheetml/2006/main" count="415" uniqueCount="88">
  <si>
    <t>区　　　　分</t>
  </si>
  <si>
    <t>計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</si>
  <si>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</si>
  <si>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</si>
  <si>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</si>
  <si>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</si>
  <si>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</si>
  <si>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</si>
  <si>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</si>
  <si>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</si>
  <si>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</si>
  <si>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</si>
  <si>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</si>
  <si>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</si>
  <si>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</si>
  <si>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</si>
  <si>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</si>
  <si>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</si>
  <si>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</si>
  <si>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松井田町</t>
  </si>
  <si>
    <t>中之条町</t>
  </si>
  <si>
    <t>吾 妻 町</t>
  </si>
  <si>
    <t>長野原町</t>
  </si>
  <si>
    <t>嬬 恋 村</t>
  </si>
  <si>
    <t>六 合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</si>
  <si>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</si>
  <si>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</si>
  <si>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</si>
  <si>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</si>
  <si>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</si>
  <si>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</si>
  <si>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</si>
  <si>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男</t>
  </si>
  <si>
    <t>女</t>
  </si>
  <si>
    <t>公　　立</t>
  </si>
  <si>
    <t>私　　立</t>
  </si>
  <si>
    <t>幼　　稚　　園</t>
  </si>
  <si>
    <t xml:space="preserve">第48表　在　園　者　数 </t>
  </si>
  <si>
    <t>３　　　　　　　　歳</t>
  </si>
  <si>
    <t>４　　　　　　　　　　　　　　　歳</t>
  </si>
  <si>
    <t>５　　　　　　　　　　　　　　　　　　　　歳　</t>
  </si>
  <si>
    <t>本年度入園者計(再掲)</t>
  </si>
  <si>
    <t>修　了　者　数</t>
  </si>
  <si>
    <t>就　　園　　率</t>
  </si>
  <si>
    <t>３歳入園</t>
  </si>
  <si>
    <t>4歳入園(本年度入園者)</t>
  </si>
  <si>
    <t>４歳入園</t>
  </si>
  <si>
    <t>５歳入園（本年度入園者）</t>
  </si>
  <si>
    <t>国　　立</t>
  </si>
  <si>
    <t>…</t>
  </si>
  <si>
    <t>北 橘 村</t>
  </si>
  <si>
    <t>赤 城 村</t>
  </si>
  <si>
    <t>富士見村</t>
  </si>
  <si>
    <t>宮 城 村</t>
  </si>
  <si>
    <t>粕 川 村</t>
  </si>
  <si>
    <t>新 里 村</t>
  </si>
  <si>
    <t>東　　村</t>
  </si>
  <si>
    <t>箕 郷 町</t>
  </si>
  <si>
    <t>子 持 村</t>
  </si>
  <si>
    <t>小野上村</t>
  </si>
  <si>
    <t>榛 東 村</t>
  </si>
  <si>
    <t>吉 井 町　</t>
  </si>
  <si>
    <t>妙 義 町</t>
  </si>
  <si>
    <t>甘 楽 町</t>
  </si>
  <si>
    <t>草 津 町</t>
  </si>
  <si>
    <t>高 山 村</t>
  </si>
  <si>
    <t>川 場 村</t>
  </si>
  <si>
    <t>水 上 町</t>
  </si>
  <si>
    <t>新 治 村</t>
  </si>
  <si>
    <t>赤 堀 町</t>
  </si>
  <si>
    <t>藪塚本町</t>
  </si>
  <si>
    <t>千代田町</t>
  </si>
  <si>
    <t>邑 楽 町</t>
  </si>
  <si>
    <t>昭和60年度</t>
  </si>
  <si>
    <t>昭和61年度</t>
  </si>
  <si>
    <t>倉 淵 村</t>
  </si>
  <si>
    <t>伊香保町</t>
  </si>
  <si>
    <t>吉岡村</t>
  </si>
  <si>
    <t>新町</t>
  </si>
  <si>
    <t>鬼石町</t>
  </si>
  <si>
    <t>下仁田町</t>
  </si>
  <si>
    <t>笠 懸 村</t>
  </si>
  <si>
    <t>明 和 村</t>
  </si>
  <si>
    <t>(本年度入園者)</t>
  </si>
  <si>
    <t>4歳入園(本年度入園者)</t>
  </si>
  <si>
    <t>(本年度入園者)</t>
  </si>
  <si>
    <t xml:space="preserve"> 及　び　入　園　者　数</t>
  </si>
  <si>
    <t xml:space="preserve"> 及　び　入　園　者　数 (つづき）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</si>
</sst>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183" fontId="3" fillId="0" borderId="0" xfId="21" applyNumberFormat="1" applyFont="1">
      <alignment/>
      <protection/>
    </xf>
    <xf numFmtId="183" fontId="3" fillId="0" borderId="0" xfId="21" applyNumberFormat="1" applyFont="1" applyAlignme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 applyProtection="1">
      <alignment horizontal="right" vertical="center"/>
      <protection/>
    </xf>
    <xf numFmtId="183" fontId="6" fillId="0" borderId="1" xfId="21" applyNumberFormat="1" applyFont="1" applyBorder="1" applyAlignment="1" applyProtection="1" quotePrefix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3" fontId="7" fillId="0" borderId="1" xfId="21" applyNumberFormat="1" applyFont="1" applyBorder="1" applyAlignment="1" applyProtection="1">
      <alignment horizontal="right" vertical="center"/>
      <protection/>
    </xf>
    <xf numFmtId="0" fontId="3" fillId="0" borderId="2" xfId="21" applyFont="1" applyBorder="1">
      <alignment/>
      <protection/>
    </xf>
    <xf numFmtId="183" fontId="3" fillId="0" borderId="2" xfId="21" applyNumberFormat="1" applyFont="1" applyBorder="1">
      <alignment/>
      <protection/>
    </xf>
    <xf numFmtId="183" fontId="3" fillId="0" borderId="2" xfId="21" applyNumberFormat="1" applyFont="1" applyBorder="1" applyAlignment="1">
      <alignment/>
      <protection/>
    </xf>
    <xf numFmtId="183" fontId="6" fillId="0" borderId="1" xfId="21" applyNumberFormat="1" applyFont="1" applyBorder="1" applyAlignment="1" applyProtection="1">
      <alignment horizontal="right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183" fontId="6" fillId="2" borderId="1" xfId="21" applyNumberFormat="1" applyFont="1" applyFill="1" applyBorder="1" applyAlignment="1">
      <alignment horizontal="center" vertical="center"/>
      <protection/>
    </xf>
    <xf numFmtId="0" fontId="6" fillId="3" borderId="3" xfId="21" applyFont="1" applyFill="1" applyBorder="1">
      <alignment/>
      <protection/>
    </xf>
    <xf numFmtId="0" fontId="6" fillId="3" borderId="4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183" fontId="7" fillId="0" borderId="1" xfId="21" applyNumberFormat="1" applyFont="1" applyBorder="1" applyAlignment="1" applyProtection="1" quotePrefix="1">
      <alignment horizontal="right" vertical="center"/>
      <protection/>
    </xf>
    <xf numFmtId="183" fontId="7" fillId="0" borderId="1" xfId="21" applyNumberFormat="1" applyFont="1" applyBorder="1" applyAlignment="1" applyProtection="1">
      <alignment horizontal="right" vertical="center"/>
      <protection/>
    </xf>
    <xf numFmtId="0" fontId="5" fillId="0" borderId="0" xfId="21" applyFont="1" applyAlignment="1" quotePrefix="1">
      <alignment horizontal="right" vertical="center"/>
      <protection/>
    </xf>
    <xf numFmtId="0" fontId="6" fillId="0" borderId="0" xfId="21" applyFont="1">
      <alignment/>
      <protection/>
    </xf>
    <xf numFmtId="183" fontId="6" fillId="0" borderId="0" xfId="21" applyNumberFormat="1" applyFont="1">
      <alignment/>
      <protection/>
    </xf>
    <xf numFmtId="183" fontId="6" fillId="0" borderId="0" xfId="21" applyNumberFormat="1" applyFont="1" applyAlignment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right" vertical="center"/>
      <protection/>
    </xf>
    <xf numFmtId="183" fontId="7" fillId="0" borderId="0" xfId="21" applyNumberFormat="1" applyFont="1" applyAlignment="1">
      <alignment vertical="center"/>
      <protection/>
    </xf>
    <xf numFmtId="183" fontId="7" fillId="0" borderId="0" xfId="21" applyNumberFormat="1" applyFont="1" applyAlignment="1">
      <alignment horizontal="right" vertical="center"/>
      <protection/>
    </xf>
    <xf numFmtId="0" fontId="7" fillId="0" borderId="0" xfId="21" applyFont="1" applyAlignment="1" quotePrefix="1">
      <alignment horizontal="right"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 applyAlignment="1" quotePrefix="1">
      <alignment horizontal="right"/>
      <protection/>
    </xf>
    <xf numFmtId="0" fontId="6" fillId="0" borderId="0" xfId="21" applyFont="1" applyBorder="1" applyAlignment="1">
      <alignment horizontal="right"/>
      <protection/>
    </xf>
    <xf numFmtId="183" fontId="6" fillId="0" borderId="0" xfId="21" applyNumberFormat="1" applyFont="1" applyBorder="1" applyAlignment="1">
      <alignment vertical="center"/>
      <protection/>
    </xf>
    <xf numFmtId="183" fontId="6" fillId="0" borderId="0" xfId="21" applyNumberFormat="1" applyFont="1" applyAlignment="1">
      <alignment vertical="center"/>
      <protection/>
    </xf>
    <xf numFmtId="183" fontId="6" fillId="0" borderId="0" xfId="21" applyNumberFormat="1" applyFont="1" applyBorder="1" applyAlignment="1">
      <alignment horizontal="right"/>
      <protection/>
    </xf>
    <xf numFmtId="0" fontId="7" fillId="0" borderId="0" xfId="21" applyFont="1" applyAlignment="1">
      <alignment horizontal="center"/>
      <protection/>
    </xf>
    <xf numFmtId="183" fontId="7" fillId="0" borderId="0" xfId="21" applyNumberFormat="1" applyFont="1" applyAlignment="1" quotePrefix="1">
      <alignment horizontal="left" vertical="center"/>
      <protection/>
    </xf>
    <xf numFmtId="183" fontId="7" fillId="0" borderId="0" xfId="21" applyNumberFormat="1" applyFont="1" applyAlignment="1">
      <alignment horizontal="center"/>
      <protection/>
    </xf>
    <xf numFmtId="0" fontId="6" fillId="0" borderId="0" xfId="21" applyFont="1" applyFill="1" applyBorder="1">
      <alignment/>
      <protection/>
    </xf>
    <xf numFmtId="0" fontId="6" fillId="0" borderId="0" xfId="21" applyFont="1" applyFill="1">
      <alignment/>
      <protection/>
    </xf>
    <xf numFmtId="0" fontId="6" fillId="2" borderId="1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center" vertical="center" shrinkToFit="1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7" fillId="3" borderId="5" xfId="21" applyFont="1" applyFill="1" applyBorder="1" applyAlignment="1">
      <alignment horizontal="distributed" vertical="center"/>
      <protection/>
    </xf>
    <xf numFmtId="0" fontId="7" fillId="3" borderId="6" xfId="21" applyFont="1" applyFill="1" applyBorder="1" applyAlignment="1">
      <alignment horizontal="distributed" vertical="center"/>
      <protection/>
    </xf>
    <xf numFmtId="183" fontId="6" fillId="2" borderId="1" xfId="21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2.625" style="1" customWidth="1"/>
    <col min="4" max="6" width="10.625" style="1" customWidth="1"/>
    <col min="7" max="30" width="8.625" style="1" customWidth="1"/>
    <col min="31" max="36" width="10.625" style="1" customWidth="1"/>
    <col min="37" max="37" width="10.625" style="4" customWidth="1"/>
    <col min="38" max="38" width="10.625" style="5" customWidth="1"/>
    <col min="39" max="39" width="10.625" style="4" customWidth="1"/>
    <col min="40" max="16384" width="9.00390625" style="1" customWidth="1"/>
  </cols>
  <sheetData>
    <row r="1" spans="1:39" ht="12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8"/>
      <c r="AL1" s="29"/>
      <c r="AM1" s="28"/>
    </row>
    <row r="2" spans="1:39" s="6" customFormat="1" ht="14.25" customHeight="1">
      <c r="A2" s="30"/>
      <c r="B2" s="31" t="s">
        <v>36</v>
      </c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  <c r="S2" s="31"/>
      <c r="T2" s="31"/>
      <c r="U2" s="31"/>
      <c r="V2" s="31"/>
      <c r="W2" s="31"/>
      <c r="X2" s="31"/>
      <c r="Y2" s="31"/>
      <c r="Z2" s="31"/>
      <c r="AA2" s="32"/>
      <c r="AB2" s="32"/>
      <c r="AC2" s="31"/>
      <c r="AD2" s="32"/>
      <c r="AE2" s="30"/>
      <c r="AF2" s="31"/>
      <c r="AG2" s="31"/>
      <c r="AH2" s="31"/>
      <c r="AI2" s="31"/>
      <c r="AJ2" s="31"/>
      <c r="AK2" s="33"/>
      <c r="AL2" s="33"/>
      <c r="AM2" s="34"/>
    </row>
    <row r="3" spans="1:39" s="6" customFormat="1" ht="14.25" customHeight="1">
      <c r="A3" s="30"/>
      <c r="B3" s="31"/>
      <c r="C3" s="30"/>
      <c r="D3" s="31"/>
      <c r="E3" s="31"/>
      <c r="F3" s="30"/>
      <c r="H3" s="7"/>
      <c r="I3" s="7"/>
      <c r="J3" s="26" t="s">
        <v>37</v>
      </c>
      <c r="K3" s="7" t="s">
        <v>86</v>
      </c>
      <c r="L3" s="7"/>
      <c r="M3" s="7"/>
      <c r="N3" s="31"/>
      <c r="O3" s="31"/>
      <c r="P3" s="31"/>
      <c r="Q3" s="31"/>
      <c r="R3" s="32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3"/>
      <c r="AL3" s="33"/>
      <c r="AM3" s="34"/>
    </row>
    <row r="4" spans="1:39" ht="12" customHeight="1">
      <c r="A4" s="27"/>
      <c r="B4" s="36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37"/>
      <c r="T4" s="37"/>
      <c r="U4" s="37"/>
      <c r="V4" s="37"/>
      <c r="W4" s="37"/>
      <c r="X4" s="37"/>
      <c r="Y4" s="37"/>
      <c r="Z4" s="37"/>
      <c r="AA4" s="39"/>
      <c r="AB4" s="39"/>
      <c r="AC4" s="37"/>
      <c r="AD4" s="39"/>
      <c r="AE4" s="37"/>
      <c r="AF4" s="37"/>
      <c r="AG4" s="39"/>
      <c r="AH4" s="37"/>
      <c r="AI4" s="37"/>
      <c r="AJ4" s="37"/>
      <c r="AK4" s="40"/>
      <c r="AL4" s="41"/>
      <c r="AM4" s="42"/>
    </row>
    <row r="5" spans="1:39" ht="12" customHeight="1">
      <c r="A5" s="27"/>
      <c r="B5" s="50" t="s">
        <v>0</v>
      </c>
      <c r="C5" s="50"/>
      <c r="D5" s="50" t="s">
        <v>1</v>
      </c>
      <c r="E5" s="50"/>
      <c r="F5" s="50"/>
      <c r="G5" s="50" t="s">
        <v>38</v>
      </c>
      <c r="H5" s="50"/>
      <c r="I5" s="50"/>
      <c r="J5" s="48" t="s">
        <v>39</v>
      </c>
      <c r="K5" s="48"/>
      <c r="L5" s="48"/>
      <c r="M5" s="48"/>
      <c r="N5" s="48"/>
      <c r="O5" s="48"/>
      <c r="P5" s="48"/>
      <c r="Q5" s="48"/>
      <c r="R5" s="48"/>
      <c r="S5" s="50" t="s">
        <v>40</v>
      </c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 t="s">
        <v>41</v>
      </c>
      <c r="AF5" s="50"/>
      <c r="AG5" s="50"/>
      <c r="AH5" s="50" t="s">
        <v>42</v>
      </c>
      <c r="AI5" s="50"/>
      <c r="AJ5" s="50"/>
      <c r="AK5" s="55" t="s">
        <v>43</v>
      </c>
      <c r="AL5" s="55"/>
      <c r="AM5" s="55"/>
    </row>
    <row r="6" spans="1:39" ht="12" customHeight="1">
      <c r="A6" s="27"/>
      <c r="B6" s="50"/>
      <c r="C6" s="50"/>
      <c r="D6" s="50"/>
      <c r="E6" s="50"/>
      <c r="F6" s="50"/>
      <c r="G6" s="50" t="s">
        <v>83</v>
      </c>
      <c r="H6" s="50"/>
      <c r="I6" s="50"/>
      <c r="J6" s="50" t="s">
        <v>1</v>
      </c>
      <c r="K6" s="50"/>
      <c r="L6" s="50"/>
      <c r="M6" s="48" t="s">
        <v>44</v>
      </c>
      <c r="N6" s="48"/>
      <c r="O6" s="48"/>
      <c r="P6" s="49" t="s">
        <v>84</v>
      </c>
      <c r="Q6" s="49"/>
      <c r="R6" s="49"/>
      <c r="S6" s="50" t="s">
        <v>1</v>
      </c>
      <c r="T6" s="50"/>
      <c r="U6" s="50"/>
      <c r="V6" s="50" t="s">
        <v>44</v>
      </c>
      <c r="W6" s="50"/>
      <c r="X6" s="50"/>
      <c r="Y6" s="50" t="s">
        <v>46</v>
      </c>
      <c r="Z6" s="50"/>
      <c r="AA6" s="50"/>
      <c r="AB6" s="49" t="s">
        <v>47</v>
      </c>
      <c r="AC6" s="49"/>
      <c r="AD6" s="49"/>
      <c r="AE6" s="50"/>
      <c r="AF6" s="50"/>
      <c r="AG6" s="50"/>
      <c r="AH6" s="50"/>
      <c r="AI6" s="50"/>
      <c r="AJ6" s="50"/>
      <c r="AK6" s="55"/>
      <c r="AL6" s="55"/>
      <c r="AM6" s="55"/>
    </row>
    <row r="7" spans="1:39" ht="12" customHeight="1">
      <c r="A7" s="27"/>
      <c r="B7" s="50"/>
      <c r="C7" s="50"/>
      <c r="D7" s="18" t="s">
        <v>1</v>
      </c>
      <c r="E7" s="18" t="s">
        <v>32</v>
      </c>
      <c r="F7" s="18" t="s">
        <v>33</v>
      </c>
      <c r="G7" s="18" t="s">
        <v>1</v>
      </c>
      <c r="H7" s="18" t="s">
        <v>32</v>
      </c>
      <c r="I7" s="18" t="s">
        <v>33</v>
      </c>
      <c r="J7" s="18" t="s">
        <v>1</v>
      </c>
      <c r="K7" s="18" t="s">
        <v>32</v>
      </c>
      <c r="L7" s="18" t="s">
        <v>33</v>
      </c>
      <c r="M7" s="18" t="s">
        <v>1</v>
      </c>
      <c r="N7" s="18" t="s">
        <v>32</v>
      </c>
      <c r="O7" s="18" t="s">
        <v>33</v>
      </c>
      <c r="P7" s="18" t="s">
        <v>1</v>
      </c>
      <c r="Q7" s="18" t="s">
        <v>32</v>
      </c>
      <c r="R7" s="18" t="s">
        <v>33</v>
      </c>
      <c r="S7" s="18" t="s">
        <v>1</v>
      </c>
      <c r="T7" s="18" t="s">
        <v>32</v>
      </c>
      <c r="U7" s="18" t="s">
        <v>33</v>
      </c>
      <c r="V7" s="18" t="s">
        <v>1</v>
      </c>
      <c r="W7" s="18" t="s">
        <v>32</v>
      </c>
      <c r="X7" s="18" t="s">
        <v>33</v>
      </c>
      <c r="Y7" s="18" t="s">
        <v>1</v>
      </c>
      <c r="Z7" s="18" t="s">
        <v>32</v>
      </c>
      <c r="AA7" s="18" t="s">
        <v>33</v>
      </c>
      <c r="AB7" s="18" t="s">
        <v>1</v>
      </c>
      <c r="AC7" s="18" t="s">
        <v>32</v>
      </c>
      <c r="AD7" s="18" t="s">
        <v>33</v>
      </c>
      <c r="AE7" s="18" t="s">
        <v>1</v>
      </c>
      <c r="AF7" s="18" t="s">
        <v>32</v>
      </c>
      <c r="AG7" s="18" t="s">
        <v>33</v>
      </c>
      <c r="AH7" s="18" t="s">
        <v>1</v>
      </c>
      <c r="AI7" s="18" t="s">
        <v>32</v>
      </c>
      <c r="AJ7" s="18" t="s">
        <v>33</v>
      </c>
      <c r="AK7" s="19" t="s">
        <v>1</v>
      </c>
      <c r="AL7" s="19" t="s">
        <v>32</v>
      </c>
      <c r="AM7" s="19" t="s">
        <v>33</v>
      </c>
    </row>
    <row r="8" spans="1:39" ht="12" customHeight="1">
      <c r="A8" s="27"/>
      <c r="B8" s="52" t="s">
        <v>73</v>
      </c>
      <c r="C8" s="52"/>
      <c r="D8" s="8">
        <f>IF(SUM(E8:F8)&gt;0,SUM(E8:F8),"－")</f>
        <v>35113</v>
      </c>
      <c r="E8" s="8">
        <f>IF(SUM(H8,K8,T8)&gt;0,SUM(H8,K8,T8),"－")</f>
        <v>17937</v>
      </c>
      <c r="F8" s="8">
        <f>IF(SUM(I8,L8,U8)&gt;0,SUM(I8,L8,U8),"－")</f>
        <v>17176</v>
      </c>
      <c r="G8" s="9">
        <f>IF(SUM(H8:I8)&gt;0,SUM(H8:I8),"－")</f>
        <v>5434</v>
      </c>
      <c r="H8" s="9">
        <v>2813</v>
      </c>
      <c r="I8" s="9">
        <v>2621</v>
      </c>
      <c r="J8" s="9">
        <f>IF(SUM(K8:L8)&gt;0,SUM(K8:L8),"－")</f>
        <v>13313</v>
      </c>
      <c r="K8" s="10">
        <f>IF(SUM(N8,Q8)&gt;0,SUM(N8,Q8),"－")</f>
        <v>6789</v>
      </c>
      <c r="L8" s="10">
        <f>IF(SUM(O8,R8)&gt;0,SUM(O8,R8),"－")</f>
        <v>6524</v>
      </c>
      <c r="M8" s="10">
        <f>IF(SUM(N8:O8)&gt;0,SUM(N8:O8),"－")</f>
        <v>5236</v>
      </c>
      <c r="N8" s="9">
        <v>2716</v>
      </c>
      <c r="O8" s="9">
        <v>2520</v>
      </c>
      <c r="P8" s="10">
        <f>IF(SUM(Q8:R8)&gt;0,SUM(Q8:R8),"－")</f>
        <v>8077</v>
      </c>
      <c r="Q8" s="9">
        <v>4073</v>
      </c>
      <c r="R8" s="9">
        <v>4004</v>
      </c>
      <c r="S8" s="9">
        <f>IF(SUM(T8:U8)&gt;0,SUM(T8:U8),"－")</f>
        <v>16366</v>
      </c>
      <c r="T8" s="10">
        <f aca="true" t="shared" si="0" ref="T8:U23">IF(SUM(W8,Z8,AC8)&gt;0,SUM(W8,Z8,AC8),"－")</f>
        <v>8335</v>
      </c>
      <c r="U8" s="10">
        <f t="shared" si="0"/>
        <v>8031</v>
      </c>
      <c r="V8" s="10">
        <f>IF(SUM(W8:X8)&gt;0,SUM(W8:X8),"－")</f>
        <v>4943</v>
      </c>
      <c r="W8" s="9">
        <v>2549</v>
      </c>
      <c r="X8" s="9">
        <v>2394</v>
      </c>
      <c r="Y8" s="9">
        <f>IF(SUM(Z8:AA8)&gt;0,SUM(Z8:AA8),"－")</f>
        <v>8396</v>
      </c>
      <c r="Z8" s="9">
        <v>4241</v>
      </c>
      <c r="AA8" s="9">
        <v>4155</v>
      </c>
      <c r="AB8" s="9">
        <f>IF(SUM(AC8:AD8)&gt;0,SUM(AC8:AD8),"－")</f>
        <v>3027</v>
      </c>
      <c r="AC8" s="9">
        <v>1545</v>
      </c>
      <c r="AD8" s="9">
        <v>1482</v>
      </c>
      <c r="AE8" s="9">
        <f>IF(SUM(AF8:AG8)&gt;0,SUM(AF8:AG8),"－")</f>
        <v>16538</v>
      </c>
      <c r="AF8" s="9">
        <v>8431</v>
      </c>
      <c r="AG8" s="9">
        <v>8107</v>
      </c>
      <c r="AH8" s="9">
        <f>IF(SUM(AI8:AJ8)&gt;0,SUM(AI8:AJ8),"－")</f>
        <v>17177</v>
      </c>
      <c r="AI8" s="9">
        <v>8761</v>
      </c>
      <c r="AJ8" s="9">
        <v>8416</v>
      </c>
      <c r="AK8" s="11">
        <f>ROUNDDOWN(IF(SUM(AL8:AM8)&gt;0,SUM(AL8:AM8),"－")/2,1)</f>
        <v>62.5</v>
      </c>
      <c r="AL8" s="11">
        <v>61.6</v>
      </c>
      <c r="AM8" s="11">
        <v>63.5</v>
      </c>
    </row>
    <row r="9" spans="1:39" s="3" customFormat="1" ht="12" customHeight="1">
      <c r="A9" s="30"/>
      <c r="B9" s="53" t="s">
        <v>74</v>
      </c>
      <c r="C9" s="51"/>
      <c r="D9" s="23">
        <f>IF(SUM(E9:F9)=SUM(D10:D12),IF(SUM(E9:F9)=SUM(D13,D25),IF(SUM(E9:F9)&gt;0,SUM(E9:F9),"－"),"ｴﾗｰ"),"ｴﾗｰ")</f>
        <v>34211</v>
      </c>
      <c r="E9" s="23">
        <f>IF(SUM(H9,K9,T9)&gt;0,SUM(T9,K9,H9),"－")</f>
        <v>17396</v>
      </c>
      <c r="F9" s="23">
        <f>IF(SUM(I9,L9,U9)&gt;0,SUM(I9,L9,U9),"－")</f>
        <v>16815</v>
      </c>
      <c r="G9" s="23">
        <f>IF(SUM(H9:I9)=SUM(G10:G12),IF(SUM(H9:I9)&gt;0,SUM(H9:I9),"－"),"ｴﾗ-")</f>
        <v>5509</v>
      </c>
      <c r="H9" s="23">
        <v>2818</v>
      </c>
      <c r="I9" s="23">
        <v>2691</v>
      </c>
      <c r="J9" s="23">
        <f>IF(SUM(K9:L9)=SUM(J10:J12),IF(SUM(K9:L9)&gt;0,SUM(K9:L9),"－"),"ｴﾗ-")</f>
        <v>13008</v>
      </c>
      <c r="K9" s="23">
        <f>IF(SUM(N9,Q9)&gt;0,SUM(N9,Q9),"－")</f>
        <v>6604</v>
      </c>
      <c r="L9" s="23">
        <f>IF(SUM(O9,R9)&gt;0,SUM(O9,R9),"－")</f>
        <v>6404</v>
      </c>
      <c r="M9" s="23">
        <f>IF(SUM(N9:O9)=SUM(M10:M12),IF(SUM(N9:O9)&gt;0,SUM(N9:O9),"－"),"ｴﾗ-")</f>
        <v>5246</v>
      </c>
      <c r="N9" s="23">
        <v>2690</v>
      </c>
      <c r="O9" s="23">
        <v>2556</v>
      </c>
      <c r="P9" s="23">
        <f>IF(SUM(Q9:R9)=SUM(P10:P12),IF(SUM(Q9:R9)&gt;0,SUM(Q9:R9),"－"),"ｴﾗ-")</f>
        <v>7762</v>
      </c>
      <c r="Q9" s="23">
        <v>3914</v>
      </c>
      <c r="R9" s="23">
        <v>3848</v>
      </c>
      <c r="S9" s="23">
        <f>IF(SUM(T9:U9)=SUM(S10:S12),IF(SUM(T9:U9)&gt;0,SUM(T9:U9),"－"),"ｴﾗ-")</f>
        <v>15694</v>
      </c>
      <c r="T9" s="23">
        <f t="shared" si="0"/>
        <v>7974</v>
      </c>
      <c r="U9" s="23">
        <f t="shared" si="0"/>
        <v>7720</v>
      </c>
      <c r="V9" s="23">
        <f>IF(SUM(W9:X9)=SUM(V10:V12),IF(SUM(W9:X9)&gt;0,SUM(W9:X9),"－"),"ｴﾗ-")</f>
        <v>4906</v>
      </c>
      <c r="W9" s="23">
        <v>2519</v>
      </c>
      <c r="X9" s="23">
        <v>2387</v>
      </c>
      <c r="Y9" s="23">
        <f>IF(SUM(Z9:AA9)=SUM(Y10:Y12),IF(SUM(Z9:AA9)&gt;0,SUM(Z9:AA9),"－"),"ｴﾗ-")</f>
        <v>8019</v>
      </c>
      <c r="Z9" s="23">
        <v>4068</v>
      </c>
      <c r="AA9" s="23">
        <v>3951</v>
      </c>
      <c r="AB9" s="23">
        <f>IF(SUM(AC9:AD9)=SUM(AB10:AB12),IF(SUM(AC9:AD9)&gt;0,SUM(AC9:AD9),"－"),"ｴﾗ-")</f>
        <v>2769</v>
      </c>
      <c r="AC9" s="23">
        <v>1387</v>
      </c>
      <c r="AD9" s="23">
        <f>IF(SUM(AD10:AD12)&gt;0,SUM(AD10:AD12),"－")</f>
        <v>1382</v>
      </c>
      <c r="AE9" s="23">
        <f>IF(SUM(AF9:AG9)=SUM(AE10:AE12),IF(SUM(AF9:AG9)&gt;0,SUM(AF9:AG9),"－"),"ｴﾗ-")</f>
        <v>16040</v>
      </c>
      <c r="AF9" s="23">
        <v>8119</v>
      </c>
      <c r="AG9" s="23">
        <v>7921</v>
      </c>
      <c r="AH9" s="23">
        <f>IF(SUM(AI9:AJ9)=SUM(AH10:AH12),IF(SUM(AI9:AJ9)&gt;0,SUM(AI9:AJ9),"－"),"ｴﾗ-")</f>
        <v>16323</v>
      </c>
      <c r="AI9" s="23">
        <v>8320</v>
      </c>
      <c r="AJ9" s="23">
        <v>8003</v>
      </c>
      <c r="AK9" s="24">
        <f>ROUNDDOWN(IF(SUM(AL9:AM9)&gt;0,SUM(AL9:AM9),"－")/2,1)</f>
        <v>61</v>
      </c>
      <c r="AL9" s="24">
        <v>61.1</v>
      </c>
      <c r="AM9" s="24">
        <v>61</v>
      </c>
    </row>
    <row r="10" spans="1:39" ht="12" customHeight="1">
      <c r="A10" s="27"/>
      <c r="B10" s="20"/>
      <c r="C10" s="21" t="s">
        <v>48</v>
      </c>
      <c r="D10" s="8">
        <f>IF(SUM(E10:F10)&gt;0,SUM(E10:F10),"－")</f>
        <v>153</v>
      </c>
      <c r="E10" s="8">
        <f>IF(SUM(H10,K10,T10)&gt;0,SUM(T10,K10,H10),"－")</f>
        <v>76</v>
      </c>
      <c r="F10" s="8">
        <f>IF(SUM(I10,L10,U10)&gt;0,SUM(I10,L10,U10),"－")</f>
        <v>77</v>
      </c>
      <c r="G10" s="9">
        <f>IF(SUM(H10:I10)&gt;0,SUM(H10:I10),"－")</f>
        <v>18</v>
      </c>
      <c r="H10" s="9">
        <v>9</v>
      </c>
      <c r="I10" s="9">
        <v>9</v>
      </c>
      <c r="J10" s="9">
        <f aca="true" t="shared" si="1" ref="J10:J38">IF(SUM(K10:L10)&gt;0,SUM(K10:L10),"－")</f>
        <v>68</v>
      </c>
      <c r="K10" s="10">
        <f aca="true" t="shared" si="2" ref="K10:L25">IF(SUM(N10,Q10)&gt;0,SUM(N10,Q10),"－")</f>
        <v>34</v>
      </c>
      <c r="L10" s="10">
        <f t="shared" si="2"/>
        <v>34</v>
      </c>
      <c r="M10" s="10">
        <f aca="true" t="shared" si="3" ref="M10:M38">IF(SUM(N10:O10)&gt;0,SUM(N10:O10),"－")</f>
        <v>18</v>
      </c>
      <c r="N10" s="9">
        <v>9</v>
      </c>
      <c r="O10" s="9">
        <v>9</v>
      </c>
      <c r="P10" s="9">
        <f aca="true" t="shared" si="4" ref="P10:P43">IF(SUM(Q10:R10)&gt;0,SUM(Q10:R10),"－")</f>
        <v>50</v>
      </c>
      <c r="Q10" s="9">
        <v>25</v>
      </c>
      <c r="R10" s="9">
        <v>25</v>
      </c>
      <c r="S10" s="9">
        <f>IF(SUM(T10:U10)&gt;0,SUM(T10:U10),"－")</f>
        <v>67</v>
      </c>
      <c r="T10" s="10">
        <f t="shared" si="0"/>
        <v>33</v>
      </c>
      <c r="U10" s="10">
        <f t="shared" si="0"/>
        <v>34</v>
      </c>
      <c r="V10" s="10">
        <f aca="true" t="shared" si="5" ref="V10:V43">IF(SUM(W10:X10)&gt;0,SUM(W10:X10),"－")</f>
        <v>17</v>
      </c>
      <c r="W10" s="9">
        <v>9</v>
      </c>
      <c r="X10" s="9">
        <v>8</v>
      </c>
      <c r="Y10" s="9">
        <f aca="true" t="shared" si="6" ref="Y10:Y43">IF(SUM(Z10:AA10)&gt;0,SUM(Z10:AA10),"－")</f>
        <v>50</v>
      </c>
      <c r="Z10" s="9">
        <v>24</v>
      </c>
      <c r="AA10" s="9">
        <v>26</v>
      </c>
      <c r="AB10" s="9" t="str">
        <f aca="true" t="shared" si="7" ref="AB10:AB43">IF(SUM(AC10:AD10)&gt;0,SUM(AC10:AD10),"－")</f>
        <v>－</v>
      </c>
      <c r="AC10" s="9" t="s">
        <v>5</v>
      </c>
      <c r="AD10" s="9" t="s">
        <v>5</v>
      </c>
      <c r="AE10" s="9">
        <f aca="true" t="shared" si="8" ref="AE10:AE43">IF(SUM(AF10:AG10)&gt;0,SUM(AF10:AG10),"－")</f>
        <v>68</v>
      </c>
      <c r="AF10" s="9">
        <v>34</v>
      </c>
      <c r="AG10" s="9">
        <v>34</v>
      </c>
      <c r="AH10" s="9">
        <f>IF(SUM(AI10:AJ10)&gt;0,SUM(AI10:AJ10),"－")</f>
        <v>67</v>
      </c>
      <c r="AI10" s="9">
        <v>33</v>
      </c>
      <c r="AJ10" s="9">
        <v>34</v>
      </c>
      <c r="AK10" s="17" t="s">
        <v>49</v>
      </c>
      <c r="AL10" s="17" t="s">
        <v>49</v>
      </c>
      <c r="AM10" s="17" t="s">
        <v>49</v>
      </c>
    </row>
    <row r="11" spans="1:39" ht="12" customHeight="1">
      <c r="A11" s="27"/>
      <c r="B11" s="20"/>
      <c r="C11" s="21" t="s">
        <v>34</v>
      </c>
      <c r="D11" s="8">
        <f>IF(SUM(E11:F11)&gt;0,SUM(E11:F11),"－")</f>
        <v>10945</v>
      </c>
      <c r="E11" s="8">
        <f>IF(SUM(H11,K11,T11)&gt;0,SUM(T11,K11,H11),"－")</f>
        <v>5496</v>
      </c>
      <c r="F11" s="8">
        <f>IF(SUM(I11,L11,U11)&gt;0,SUM(I11,L11,U11),"－")</f>
        <v>5449</v>
      </c>
      <c r="G11" s="9">
        <f>IF(SUM(H11:I11)&gt;0,SUM(H11:I11),"－")</f>
        <v>142</v>
      </c>
      <c r="H11" s="9">
        <v>68</v>
      </c>
      <c r="I11" s="9">
        <v>74</v>
      </c>
      <c r="J11" s="9">
        <f t="shared" si="1"/>
        <v>4083</v>
      </c>
      <c r="K11" s="10">
        <f t="shared" si="2"/>
        <v>2049</v>
      </c>
      <c r="L11" s="10">
        <f t="shared" si="2"/>
        <v>2034</v>
      </c>
      <c r="M11" s="10">
        <f t="shared" si="3"/>
        <v>132</v>
      </c>
      <c r="N11" s="9">
        <v>72</v>
      </c>
      <c r="O11" s="9">
        <v>60</v>
      </c>
      <c r="P11" s="9">
        <f t="shared" si="4"/>
        <v>3951</v>
      </c>
      <c r="Q11" s="9">
        <v>1977</v>
      </c>
      <c r="R11" s="9">
        <v>1974</v>
      </c>
      <c r="S11" s="9">
        <f>IF(SUM(T11:U11)&gt;0,SUM(T11:U11),"－")</f>
        <v>6720</v>
      </c>
      <c r="T11" s="10">
        <f t="shared" si="0"/>
        <v>3379</v>
      </c>
      <c r="U11" s="10">
        <f t="shared" si="0"/>
        <v>3341</v>
      </c>
      <c r="V11" s="10">
        <f t="shared" si="5"/>
        <v>145</v>
      </c>
      <c r="W11" s="9">
        <v>63</v>
      </c>
      <c r="X11" s="9">
        <v>82</v>
      </c>
      <c r="Y11" s="9">
        <f t="shared" si="6"/>
        <v>4038</v>
      </c>
      <c r="Z11" s="9">
        <v>2042</v>
      </c>
      <c r="AA11" s="9">
        <v>1996</v>
      </c>
      <c r="AB11" s="9">
        <f t="shared" si="7"/>
        <v>2537</v>
      </c>
      <c r="AC11" s="9">
        <v>1274</v>
      </c>
      <c r="AD11" s="9">
        <v>1263</v>
      </c>
      <c r="AE11" s="9">
        <f t="shared" si="8"/>
        <v>6630</v>
      </c>
      <c r="AF11" s="9">
        <v>3319</v>
      </c>
      <c r="AG11" s="9">
        <v>3311</v>
      </c>
      <c r="AH11" s="9">
        <f>IF(SUM(AI11:AJ11)&gt;0,SUM(AI11:AJ11),"－")</f>
        <v>7232</v>
      </c>
      <c r="AI11" s="9">
        <v>3673</v>
      </c>
      <c r="AJ11" s="9">
        <v>3559</v>
      </c>
      <c r="AK11" s="17" t="s">
        <v>49</v>
      </c>
      <c r="AL11" s="17" t="s">
        <v>49</v>
      </c>
      <c r="AM11" s="17" t="s">
        <v>49</v>
      </c>
    </row>
    <row r="12" spans="1:39" ht="12" customHeight="1">
      <c r="A12" s="27"/>
      <c r="B12" s="20"/>
      <c r="C12" s="21" t="s">
        <v>35</v>
      </c>
      <c r="D12" s="8">
        <f>IF(SUM(E12:F12)&gt;0,SUM(E12:F12),"－")</f>
        <v>23113</v>
      </c>
      <c r="E12" s="8">
        <f>IF(SUM(H12,K12,T12)&gt;0,SUM(T12,K12,H12),"－")</f>
        <v>11824</v>
      </c>
      <c r="F12" s="8">
        <f>IF(SUM(I12,L12,U12)&gt;0,SUM(I12,L12,U12),"－")</f>
        <v>11289</v>
      </c>
      <c r="G12" s="9">
        <f>IF(SUM(H12:I12)&gt;0,SUM(H12:I12),"－")</f>
        <v>5349</v>
      </c>
      <c r="H12" s="9">
        <v>2741</v>
      </c>
      <c r="I12" s="9">
        <v>2608</v>
      </c>
      <c r="J12" s="9">
        <f t="shared" si="1"/>
        <v>8857</v>
      </c>
      <c r="K12" s="10">
        <f t="shared" si="2"/>
        <v>4521</v>
      </c>
      <c r="L12" s="10">
        <f t="shared" si="2"/>
        <v>4336</v>
      </c>
      <c r="M12" s="10">
        <f t="shared" si="3"/>
        <v>5096</v>
      </c>
      <c r="N12" s="9">
        <v>2609</v>
      </c>
      <c r="O12" s="9">
        <v>2487</v>
      </c>
      <c r="P12" s="9">
        <f t="shared" si="4"/>
        <v>3761</v>
      </c>
      <c r="Q12" s="9">
        <v>1912</v>
      </c>
      <c r="R12" s="9">
        <v>1849</v>
      </c>
      <c r="S12" s="9">
        <f>IF(SUM(T12:U12)&gt;0,SUM(T12:U12),"－")</f>
        <v>8907</v>
      </c>
      <c r="T12" s="10">
        <f t="shared" si="0"/>
        <v>4562</v>
      </c>
      <c r="U12" s="10">
        <f t="shared" si="0"/>
        <v>4345</v>
      </c>
      <c r="V12" s="10">
        <f t="shared" si="5"/>
        <v>4744</v>
      </c>
      <c r="W12" s="9">
        <v>2447</v>
      </c>
      <c r="X12" s="9">
        <v>2297</v>
      </c>
      <c r="Y12" s="9">
        <f t="shared" si="6"/>
        <v>3931</v>
      </c>
      <c r="Z12" s="9">
        <v>2002</v>
      </c>
      <c r="AA12" s="9">
        <v>1929</v>
      </c>
      <c r="AB12" s="9">
        <f t="shared" si="7"/>
        <v>232</v>
      </c>
      <c r="AC12" s="9">
        <v>113</v>
      </c>
      <c r="AD12" s="9">
        <v>119</v>
      </c>
      <c r="AE12" s="9">
        <f t="shared" si="8"/>
        <v>9342</v>
      </c>
      <c r="AF12" s="9">
        <v>4766</v>
      </c>
      <c r="AG12" s="9">
        <v>4576</v>
      </c>
      <c r="AH12" s="9">
        <f>IF(SUM(AI12:AJ12)&gt;0,SUM(AI12:AJ12),"－")</f>
        <v>9024</v>
      </c>
      <c r="AI12" s="9">
        <v>4614</v>
      </c>
      <c r="AJ12" s="9">
        <v>4410</v>
      </c>
      <c r="AK12" s="17" t="s">
        <v>49</v>
      </c>
      <c r="AL12" s="17" t="s">
        <v>49</v>
      </c>
      <c r="AM12" s="17" t="s">
        <v>49</v>
      </c>
    </row>
    <row r="13" spans="1:39" s="3" customFormat="1" ht="12" customHeight="1">
      <c r="A13" s="30"/>
      <c r="B13" s="54" t="s">
        <v>2</v>
      </c>
      <c r="C13" s="51"/>
      <c r="D13" s="23">
        <f>IF(SUM(E13:F13)=SUM(D14:D24),IF(SUM(E13:F13)&gt;0,SUM(E13:F13),"－"),"ｴﾗｰ")</f>
        <v>21740</v>
      </c>
      <c r="E13" s="23">
        <f>IF(SUM(H13,K13,T13)=SUM(E14:E24),IF(SUM(H13,K13,T13)&gt;0,SUM(T13,K13,H13),"－"),"ｴﾗ-")</f>
        <v>11085</v>
      </c>
      <c r="F13" s="23">
        <f>IF(SUM(I13,L13,U13)=SUM(F14:F24),IF(SUM(I13,L13,U13)&gt;0,SUM(U13,L13,I13),"－"),"ｴﾗ-")</f>
        <v>10655</v>
      </c>
      <c r="G13" s="23">
        <f>IF(SUM(H13:I13)=SUM(G14:G24),IF(SUM(H13:I13)&gt;0,SUM(H13:I13),"－"),"ｴﾗｰ")</f>
        <v>3921</v>
      </c>
      <c r="H13" s="23">
        <v>2003</v>
      </c>
      <c r="I13" s="23">
        <v>1918</v>
      </c>
      <c r="J13" s="23">
        <f>IF(SUM(K13:L13)=SUM(J14:J24),IF(SUM(K13:L13)&gt;0,SUM(K13:L13),"－"),"ｴﾗｰ")</f>
        <v>8203</v>
      </c>
      <c r="K13" s="23">
        <f>IF(SUM(N13,Q13)&gt;0,SUM(N13,Q13),"－")</f>
        <v>4194</v>
      </c>
      <c r="L13" s="23">
        <f>IF(SUM(O13,R13)&gt;0,SUM(O13,R13),"－")</f>
        <v>4009</v>
      </c>
      <c r="M13" s="23">
        <f>IF(SUM(N13:O13)=SUM(M14:M24),IF(SUM(N13:O13)&gt;0,SUM(N13:O13),"－"),"ｴﾗｰ")</f>
        <v>3701</v>
      </c>
      <c r="N13" s="23">
        <v>1924</v>
      </c>
      <c r="O13" s="23">
        <v>1777</v>
      </c>
      <c r="P13" s="23">
        <f>IF(SUM(Q13:R13)=SUM(P14:P24),IF(SUM(Q13:R13)&gt;0,SUM(Q13:R13),"－"),"ｴﾗｰ")</f>
        <v>4502</v>
      </c>
      <c r="Q13" s="23">
        <v>2270</v>
      </c>
      <c r="R13" s="23">
        <v>2232</v>
      </c>
      <c r="S13" s="23">
        <f>IF(SUM(T13:U13)=SUM(S14:S24),IF(SUM(T13:U13)&gt;0,SUM(T13:U13),"－"),"ｴﾗｰ")</f>
        <v>9616</v>
      </c>
      <c r="T13" s="23">
        <f t="shared" si="0"/>
        <v>4888</v>
      </c>
      <c r="U13" s="23">
        <f t="shared" si="0"/>
        <v>4728</v>
      </c>
      <c r="V13" s="23">
        <f>IF(SUM(W13:X13)=SUM(V14:V24),IF(SUM(W13:X13)&gt;0,SUM(W13:X13),"－"),"ｴﾗｰ")</f>
        <v>3439</v>
      </c>
      <c r="W13" s="23">
        <v>1766</v>
      </c>
      <c r="X13" s="23">
        <v>1673</v>
      </c>
      <c r="Y13" s="23">
        <f>IF(SUM(Z13:AA13)=SUM(Y14:Y24),IF(SUM(Z13:AA13)&gt;0,SUM(Z13:AA13),"－"),"ｴﾗｰ")</f>
        <v>4700</v>
      </c>
      <c r="Z13" s="23">
        <v>2391</v>
      </c>
      <c r="AA13" s="23">
        <v>2309</v>
      </c>
      <c r="AB13" s="23">
        <f>IF(SUM(AC13:AD13)=SUM(AB14:AB24),IF(SUM(AC13:AD13)&gt;0,SUM(AC13:AD13),"－"),"ｴﾗｰ")</f>
        <v>1477</v>
      </c>
      <c r="AC13" s="23">
        <v>731</v>
      </c>
      <c r="AD13" s="23">
        <v>746</v>
      </c>
      <c r="AE13" s="23">
        <f>IF(SUM(AF13:AG13)=SUM(AE14:AE24),IF(SUM(AF13:AG13)&gt;0,SUM(AF13:AG13),"－"),"ｴﾗｰ")</f>
        <v>9900</v>
      </c>
      <c r="AF13" s="23">
        <v>5004</v>
      </c>
      <c r="AG13" s="23">
        <v>4896</v>
      </c>
      <c r="AH13" s="23">
        <f>IF(SUM(AI13:AJ13)=SUM(AH14:AH24),IF(SUM(AI13:AJ13)&gt;0,SUM(AI13:AJ13),"－"),"ｴﾗｰ")</f>
        <v>9990</v>
      </c>
      <c r="AI13" s="23">
        <v>5134</v>
      </c>
      <c r="AJ13" s="23">
        <v>4856</v>
      </c>
      <c r="AK13" s="24">
        <f>ROUNDDOWN(IF(SUM(AL13:AM13)&gt;0,SUM(AL13:AM13),"－")/2,1)</f>
        <v>60.2</v>
      </c>
      <c r="AL13" s="24">
        <v>60.6</v>
      </c>
      <c r="AM13" s="25">
        <v>59.8</v>
      </c>
    </row>
    <row r="14" spans="1:39" ht="12" customHeight="1">
      <c r="A14" s="27"/>
      <c r="B14" s="20"/>
      <c r="C14" s="21" t="s">
        <v>3</v>
      </c>
      <c r="D14" s="8">
        <f aca="true" t="shared" si="9" ref="D14:D38">IF(SUM(E14:F14)&gt;0,SUM(E14:F14),"－")</f>
        <v>6151</v>
      </c>
      <c r="E14" s="8">
        <f aca="true" t="shared" si="10" ref="E14:E24">IF(SUM(H14,K14,T14)&gt;0,SUM(T14,K14,H14),"－")</f>
        <v>3160</v>
      </c>
      <c r="F14" s="8">
        <f aca="true" t="shared" si="11" ref="F14:F24">IF(SUM(I14,L14,U14)&gt;0,SUM(I14,L14,U14),"－")</f>
        <v>2991</v>
      </c>
      <c r="G14" s="9">
        <f>IF(SUM(H14:I14)&gt;0,SUM(H14:I14),"－")</f>
        <v>1305</v>
      </c>
      <c r="H14" s="9">
        <v>672</v>
      </c>
      <c r="I14" s="9">
        <v>633</v>
      </c>
      <c r="J14" s="9">
        <f t="shared" si="1"/>
        <v>2340</v>
      </c>
      <c r="K14" s="10">
        <f t="shared" si="2"/>
        <v>1193</v>
      </c>
      <c r="L14" s="10">
        <f t="shared" si="2"/>
        <v>1147</v>
      </c>
      <c r="M14" s="10">
        <f t="shared" si="3"/>
        <v>1145</v>
      </c>
      <c r="N14" s="9">
        <v>599</v>
      </c>
      <c r="O14" s="9">
        <v>546</v>
      </c>
      <c r="P14" s="9">
        <f t="shared" si="4"/>
        <v>1195</v>
      </c>
      <c r="Q14" s="9">
        <v>594</v>
      </c>
      <c r="R14" s="9">
        <v>601</v>
      </c>
      <c r="S14" s="9">
        <f aca="true" t="shared" si="12" ref="S14:S43">IF(SUM(T14:U14)&gt;0,SUM(T14:U14),"－")</f>
        <v>2506</v>
      </c>
      <c r="T14" s="10">
        <f t="shared" si="0"/>
        <v>1295</v>
      </c>
      <c r="U14" s="10">
        <f t="shared" si="0"/>
        <v>1211</v>
      </c>
      <c r="V14" s="10">
        <f t="shared" si="5"/>
        <v>1139</v>
      </c>
      <c r="W14" s="9">
        <v>576</v>
      </c>
      <c r="X14" s="9">
        <v>563</v>
      </c>
      <c r="Y14" s="9">
        <f t="shared" si="6"/>
        <v>1285</v>
      </c>
      <c r="Z14" s="9">
        <v>680</v>
      </c>
      <c r="AA14" s="9">
        <v>605</v>
      </c>
      <c r="AB14" s="9">
        <f>IF(SUM(AC14:AD14)&gt;0,SUM(AC14:AD14),"－")</f>
        <v>82</v>
      </c>
      <c r="AC14" s="9">
        <v>39</v>
      </c>
      <c r="AD14" s="9">
        <v>43</v>
      </c>
      <c r="AE14" s="9">
        <f t="shared" si="8"/>
        <v>2582</v>
      </c>
      <c r="AF14" s="10">
        <v>1305</v>
      </c>
      <c r="AG14" s="10">
        <v>1277</v>
      </c>
      <c r="AH14" s="9">
        <f aca="true" t="shared" si="13" ref="AH14:AH43">IF(SUM(AI14:AJ14)&gt;0,SUM(AI14:AJ14),"－")</f>
        <v>2570</v>
      </c>
      <c r="AI14" s="9">
        <v>1310</v>
      </c>
      <c r="AJ14" s="9">
        <v>1260</v>
      </c>
      <c r="AK14" s="11">
        <f>ROUNDDOWN(IF(SUM(AL14:AM14)&gt;0,SUM(AL14:AM14),"－")/2,1)</f>
        <v>67.7</v>
      </c>
      <c r="AL14" s="11">
        <v>67.8</v>
      </c>
      <c r="AM14" s="11">
        <v>67.7</v>
      </c>
    </row>
    <row r="15" spans="1:39" ht="12" customHeight="1">
      <c r="A15" s="27"/>
      <c r="B15" s="20"/>
      <c r="C15" s="21" t="s">
        <v>4</v>
      </c>
      <c r="D15" s="8">
        <f t="shared" si="9"/>
        <v>4372</v>
      </c>
      <c r="E15" s="8">
        <f t="shared" si="10"/>
        <v>2259</v>
      </c>
      <c r="F15" s="8">
        <f t="shared" si="11"/>
        <v>2113</v>
      </c>
      <c r="G15" s="9">
        <f aca="true" t="shared" si="14" ref="G15:G38">IF(SUM(H15:I15)&gt;0,SUM(H15:I15),"－")</f>
        <v>826</v>
      </c>
      <c r="H15" s="9">
        <v>425</v>
      </c>
      <c r="I15" s="9">
        <v>401</v>
      </c>
      <c r="J15" s="9">
        <f t="shared" si="1"/>
        <v>1708</v>
      </c>
      <c r="K15" s="10">
        <f t="shared" si="2"/>
        <v>883</v>
      </c>
      <c r="L15" s="10">
        <f t="shared" si="2"/>
        <v>825</v>
      </c>
      <c r="M15" s="10">
        <f t="shared" si="3"/>
        <v>741</v>
      </c>
      <c r="N15" s="9">
        <v>381</v>
      </c>
      <c r="O15" s="9">
        <v>360</v>
      </c>
      <c r="P15" s="9">
        <f t="shared" si="4"/>
        <v>967</v>
      </c>
      <c r="Q15" s="9">
        <v>502</v>
      </c>
      <c r="R15" s="9">
        <v>465</v>
      </c>
      <c r="S15" s="9">
        <f t="shared" si="12"/>
        <v>1838</v>
      </c>
      <c r="T15" s="10">
        <f t="shared" si="0"/>
        <v>951</v>
      </c>
      <c r="U15" s="10">
        <f t="shared" si="0"/>
        <v>887</v>
      </c>
      <c r="V15" s="10">
        <f t="shared" si="5"/>
        <v>686</v>
      </c>
      <c r="W15" s="9">
        <v>370</v>
      </c>
      <c r="X15" s="9">
        <v>316</v>
      </c>
      <c r="Y15" s="9">
        <f t="shared" si="6"/>
        <v>1083</v>
      </c>
      <c r="Z15" s="9">
        <v>549</v>
      </c>
      <c r="AA15" s="9">
        <v>534</v>
      </c>
      <c r="AB15" s="9">
        <f t="shared" si="7"/>
        <v>69</v>
      </c>
      <c r="AC15" s="9">
        <v>32</v>
      </c>
      <c r="AD15" s="9">
        <v>37</v>
      </c>
      <c r="AE15" s="9">
        <f t="shared" si="8"/>
        <v>1862</v>
      </c>
      <c r="AF15" s="10">
        <v>959</v>
      </c>
      <c r="AG15" s="10">
        <v>903</v>
      </c>
      <c r="AH15" s="9">
        <f t="shared" si="13"/>
        <v>1891</v>
      </c>
      <c r="AI15" s="9">
        <v>986</v>
      </c>
      <c r="AJ15" s="9">
        <v>905</v>
      </c>
      <c r="AK15" s="11">
        <f>ROUNDDOWN(IF(SUM(AL15:AM15)&gt;0,SUM(AL15:AM15),"－")/2,1)</f>
        <v>59</v>
      </c>
      <c r="AL15" s="11">
        <v>59.3</v>
      </c>
      <c r="AM15" s="11">
        <v>58.8</v>
      </c>
    </row>
    <row r="16" spans="1:39" ht="12" customHeight="1">
      <c r="A16" s="27"/>
      <c r="B16" s="20"/>
      <c r="C16" s="21" t="s">
        <v>6</v>
      </c>
      <c r="D16" s="8">
        <f t="shared" si="9"/>
        <v>1363</v>
      </c>
      <c r="E16" s="8">
        <f t="shared" si="10"/>
        <v>678</v>
      </c>
      <c r="F16" s="8">
        <f t="shared" si="11"/>
        <v>685</v>
      </c>
      <c r="G16" s="9">
        <f t="shared" si="14"/>
        <v>65</v>
      </c>
      <c r="H16" s="9">
        <v>30</v>
      </c>
      <c r="I16" s="9">
        <v>35</v>
      </c>
      <c r="J16" s="9">
        <f t="shared" si="1"/>
        <v>509</v>
      </c>
      <c r="K16" s="10">
        <f t="shared" si="2"/>
        <v>253</v>
      </c>
      <c r="L16" s="10">
        <f t="shared" si="2"/>
        <v>256</v>
      </c>
      <c r="M16" s="10">
        <f t="shared" si="3"/>
        <v>61</v>
      </c>
      <c r="N16" s="9">
        <v>33</v>
      </c>
      <c r="O16" s="9">
        <v>28</v>
      </c>
      <c r="P16" s="9">
        <f t="shared" si="4"/>
        <v>448</v>
      </c>
      <c r="Q16" s="9">
        <v>220</v>
      </c>
      <c r="R16" s="9">
        <v>228</v>
      </c>
      <c r="S16" s="9">
        <f t="shared" si="12"/>
        <v>789</v>
      </c>
      <c r="T16" s="10">
        <f t="shared" si="0"/>
        <v>395</v>
      </c>
      <c r="U16" s="10">
        <f t="shared" si="0"/>
        <v>394</v>
      </c>
      <c r="V16" s="10">
        <f t="shared" si="5"/>
        <v>58</v>
      </c>
      <c r="W16" s="9">
        <v>31</v>
      </c>
      <c r="X16" s="9">
        <v>27</v>
      </c>
      <c r="Y16" s="9">
        <f t="shared" si="6"/>
        <v>420</v>
      </c>
      <c r="Z16" s="9">
        <v>212</v>
      </c>
      <c r="AA16" s="9">
        <v>208</v>
      </c>
      <c r="AB16" s="9">
        <f t="shared" si="7"/>
        <v>311</v>
      </c>
      <c r="AC16" s="9">
        <v>152</v>
      </c>
      <c r="AD16" s="9">
        <v>159</v>
      </c>
      <c r="AE16" s="9">
        <f t="shared" si="8"/>
        <v>824</v>
      </c>
      <c r="AF16" s="10">
        <v>402</v>
      </c>
      <c r="AG16" s="10">
        <v>422</v>
      </c>
      <c r="AH16" s="9">
        <f t="shared" si="13"/>
        <v>853</v>
      </c>
      <c r="AI16" s="9">
        <v>439</v>
      </c>
      <c r="AJ16" s="9">
        <v>414</v>
      </c>
      <c r="AK16" s="11">
        <v>56.6</v>
      </c>
      <c r="AL16" s="11">
        <v>56.4</v>
      </c>
      <c r="AM16" s="11">
        <v>56.7</v>
      </c>
    </row>
    <row r="17" spans="1:39" ht="12" customHeight="1">
      <c r="A17" s="27"/>
      <c r="B17" s="20"/>
      <c r="C17" s="21" t="s">
        <v>7</v>
      </c>
      <c r="D17" s="8">
        <f t="shared" si="9"/>
        <v>1768</v>
      </c>
      <c r="E17" s="8">
        <f t="shared" si="10"/>
        <v>901</v>
      </c>
      <c r="F17" s="8">
        <f t="shared" si="11"/>
        <v>867</v>
      </c>
      <c r="G17" s="9">
        <f t="shared" si="14"/>
        <v>215</v>
      </c>
      <c r="H17" s="9">
        <v>111</v>
      </c>
      <c r="I17" s="9">
        <v>104</v>
      </c>
      <c r="J17" s="9">
        <f t="shared" si="1"/>
        <v>398</v>
      </c>
      <c r="K17" s="10">
        <f t="shared" si="2"/>
        <v>201</v>
      </c>
      <c r="L17" s="10">
        <f t="shared" si="2"/>
        <v>197</v>
      </c>
      <c r="M17" s="10">
        <f t="shared" si="3"/>
        <v>204</v>
      </c>
      <c r="N17" s="9">
        <v>96</v>
      </c>
      <c r="O17" s="9">
        <v>108</v>
      </c>
      <c r="P17" s="9">
        <f t="shared" si="4"/>
        <v>194</v>
      </c>
      <c r="Q17" s="9">
        <v>105</v>
      </c>
      <c r="R17" s="9">
        <v>89</v>
      </c>
      <c r="S17" s="9">
        <f t="shared" si="12"/>
        <v>1155</v>
      </c>
      <c r="T17" s="10">
        <f t="shared" si="0"/>
        <v>589</v>
      </c>
      <c r="U17" s="10">
        <f t="shared" si="0"/>
        <v>566</v>
      </c>
      <c r="V17" s="10">
        <f t="shared" si="5"/>
        <v>153</v>
      </c>
      <c r="W17" s="9">
        <v>86</v>
      </c>
      <c r="X17" s="9">
        <v>67</v>
      </c>
      <c r="Y17" s="9">
        <f t="shared" si="6"/>
        <v>103</v>
      </c>
      <c r="Z17" s="9">
        <v>54</v>
      </c>
      <c r="AA17" s="9">
        <v>49</v>
      </c>
      <c r="AB17" s="9">
        <f t="shared" si="7"/>
        <v>899</v>
      </c>
      <c r="AC17" s="9">
        <v>449</v>
      </c>
      <c r="AD17" s="9">
        <v>450</v>
      </c>
      <c r="AE17" s="9">
        <f t="shared" si="8"/>
        <v>1308</v>
      </c>
      <c r="AF17" s="10">
        <v>665</v>
      </c>
      <c r="AG17" s="10">
        <v>643</v>
      </c>
      <c r="AH17" s="9">
        <f t="shared" si="13"/>
        <v>1272</v>
      </c>
      <c r="AI17" s="9">
        <v>667</v>
      </c>
      <c r="AJ17" s="9">
        <v>605</v>
      </c>
      <c r="AK17" s="11">
        <v>79.6</v>
      </c>
      <c r="AL17" s="11">
        <v>80.9</v>
      </c>
      <c r="AM17" s="11">
        <v>78.2</v>
      </c>
    </row>
    <row r="18" spans="1:39" ht="12" customHeight="1">
      <c r="A18" s="27"/>
      <c r="B18" s="20"/>
      <c r="C18" s="21" t="s">
        <v>8</v>
      </c>
      <c r="D18" s="8">
        <f t="shared" si="9"/>
        <v>3151</v>
      </c>
      <c r="E18" s="8">
        <f t="shared" si="10"/>
        <v>1585</v>
      </c>
      <c r="F18" s="8">
        <f t="shared" si="11"/>
        <v>1566</v>
      </c>
      <c r="G18" s="9">
        <f t="shared" si="14"/>
        <v>743</v>
      </c>
      <c r="H18" s="9">
        <v>375</v>
      </c>
      <c r="I18" s="9">
        <v>368</v>
      </c>
      <c r="J18" s="9">
        <f t="shared" si="1"/>
        <v>1189</v>
      </c>
      <c r="K18" s="10">
        <f t="shared" si="2"/>
        <v>600</v>
      </c>
      <c r="L18" s="10">
        <f t="shared" si="2"/>
        <v>589</v>
      </c>
      <c r="M18" s="10">
        <f t="shared" si="3"/>
        <v>767</v>
      </c>
      <c r="N18" s="9">
        <v>397</v>
      </c>
      <c r="O18" s="9">
        <v>370</v>
      </c>
      <c r="P18" s="9">
        <f t="shared" si="4"/>
        <v>422</v>
      </c>
      <c r="Q18" s="9">
        <v>203</v>
      </c>
      <c r="R18" s="9">
        <v>219</v>
      </c>
      <c r="S18" s="9">
        <f t="shared" si="12"/>
        <v>1219</v>
      </c>
      <c r="T18" s="10">
        <f t="shared" si="0"/>
        <v>610</v>
      </c>
      <c r="U18" s="10">
        <f t="shared" si="0"/>
        <v>609</v>
      </c>
      <c r="V18" s="10">
        <f t="shared" si="5"/>
        <v>655</v>
      </c>
      <c r="W18" s="9">
        <v>335</v>
      </c>
      <c r="X18" s="9">
        <v>320</v>
      </c>
      <c r="Y18" s="9">
        <f t="shared" si="6"/>
        <v>535</v>
      </c>
      <c r="Z18" s="9">
        <v>259</v>
      </c>
      <c r="AA18" s="9">
        <v>276</v>
      </c>
      <c r="AB18" s="9">
        <f t="shared" si="7"/>
        <v>29</v>
      </c>
      <c r="AC18" s="9">
        <v>16</v>
      </c>
      <c r="AD18" s="9">
        <v>13</v>
      </c>
      <c r="AE18" s="9">
        <f t="shared" si="8"/>
        <v>1194</v>
      </c>
      <c r="AF18" s="10">
        <v>594</v>
      </c>
      <c r="AG18" s="10">
        <v>600</v>
      </c>
      <c r="AH18" s="9">
        <f t="shared" si="13"/>
        <v>1174</v>
      </c>
      <c r="AI18" s="9">
        <v>578</v>
      </c>
      <c r="AJ18" s="9">
        <v>596</v>
      </c>
      <c r="AK18" s="11">
        <f>ROUNDDOWN(IF(SUM(AL18:AM18)&gt;0,SUM(AL18:AM18),"－")/2,1)</f>
        <v>60.7</v>
      </c>
      <c r="AL18" s="11">
        <v>58.9</v>
      </c>
      <c r="AM18" s="11">
        <v>62.5</v>
      </c>
    </row>
    <row r="19" spans="1:39" ht="12" customHeight="1">
      <c r="A19" s="27"/>
      <c r="B19" s="20"/>
      <c r="C19" s="21" t="s">
        <v>9</v>
      </c>
      <c r="D19" s="8">
        <f t="shared" si="9"/>
        <v>1145</v>
      </c>
      <c r="E19" s="8">
        <f t="shared" si="10"/>
        <v>580</v>
      </c>
      <c r="F19" s="8">
        <f t="shared" si="11"/>
        <v>565</v>
      </c>
      <c r="G19" s="9">
        <f t="shared" si="14"/>
        <v>168</v>
      </c>
      <c r="H19" s="9">
        <v>87</v>
      </c>
      <c r="I19" s="9">
        <v>81</v>
      </c>
      <c r="J19" s="9">
        <f t="shared" si="1"/>
        <v>486</v>
      </c>
      <c r="K19" s="10">
        <f t="shared" si="2"/>
        <v>242</v>
      </c>
      <c r="L19" s="10">
        <f t="shared" si="2"/>
        <v>244</v>
      </c>
      <c r="M19" s="10">
        <f t="shared" si="3"/>
        <v>176</v>
      </c>
      <c r="N19" s="9">
        <v>89</v>
      </c>
      <c r="O19" s="9">
        <v>87</v>
      </c>
      <c r="P19" s="9">
        <f t="shared" si="4"/>
        <v>310</v>
      </c>
      <c r="Q19" s="9">
        <v>153</v>
      </c>
      <c r="R19" s="9">
        <v>157</v>
      </c>
      <c r="S19" s="9">
        <f t="shared" si="12"/>
        <v>491</v>
      </c>
      <c r="T19" s="10">
        <f t="shared" si="0"/>
        <v>251</v>
      </c>
      <c r="U19" s="10">
        <f t="shared" si="0"/>
        <v>240</v>
      </c>
      <c r="V19" s="10">
        <f t="shared" si="5"/>
        <v>160</v>
      </c>
      <c r="W19" s="9">
        <v>75</v>
      </c>
      <c r="X19" s="9">
        <v>85</v>
      </c>
      <c r="Y19" s="9">
        <f t="shared" si="6"/>
        <v>309</v>
      </c>
      <c r="Z19" s="9">
        <v>164</v>
      </c>
      <c r="AA19" s="9">
        <v>145</v>
      </c>
      <c r="AB19" s="9">
        <f t="shared" si="7"/>
        <v>22</v>
      </c>
      <c r="AC19" s="9">
        <v>12</v>
      </c>
      <c r="AD19" s="9">
        <v>10</v>
      </c>
      <c r="AE19" s="9">
        <f t="shared" si="8"/>
        <v>500</v>
      </c>
      <c r="AF19" s="10">
        <v>252</v>
      </c>
      <c r="AG19" s="10">
        <v>248</v>
      </c>
      <c r="AH19" s="9">
        <f t="shared" si="13"/>
        <v>509</v>
      </c>
      <c r="AI19" s="9">
        <v>258</v>
      </c>
      <c r="AJ19" s="9">
        <v>251</v>
      </c>
      <c r="AK19" s="11">
        <f>ROUNDDOWN(IF(SUM(AL19:AM19)&gt;0,SUM(AL19:AM19),"－")/2,1)</f>
        <v>76.8</v>
      </c>
      <c r="AL19" s="11">
        <v>76.1</v>
      </c>
      <c r="AM19" s="11">
        <v>77.5</v>
      </c>
    </row>
    <row r="20" spans="1:39" ht="12" customHeight="1">
      <c r="A20" s="27"/>
      <c r="B20" s="20"/>
      <c r="C20" s="21" t="s">
        <v>10</v>
      </c>
      <c r="D20" s="8">
        <f t="shared" si="9"/>
        <v>1110</v>
      </c>
      <c r="E20" s="8">
        <f t="shared" si="10"/>
        <v>542</v>
      </c>
      <c r="F20" s="8">
        <f t="shared" si="11"/>
        <v>568</v>
      </c>
      <c r="G20" s="9">
        <f t="shared" si="14"/>
        <v>47</v>
      </c>
      <c r="H20" s="9">
        <v>25</v>
      </c>
      <c r="I20" s="9">
        <v>22</v>
      </c>
      <c r="J20" s="9">
        <f t="shared" si="1"/>
        <v>544</v>
      </c>
      <c r="K20" s="10">
        <f t="shared" si="2"/>
        <v>264</v>
      </c>
      <c r="L20" s="10">
        <f t="shared" si="2"/>
        <v>280</v>
      </c>
      <c r="M20" s="10">
        <f t="shared" si="3"/>
        <v>62</v>
      </c>
      <c r="N20" s="9">
        <v>26</v>
      </c>
      <c r="O20" s="9">
        <v>36</v>
      </c>
      <c r="P20" s="9">
        <f t="shared" si="4"/>
        <v>482</v>
      </c>
      <c r="Q20" s="9">
        <v>238</v>
      </c>
      <c r="R20" s="9">
        <v>244</v>
      </c>
      <c r="S20" s="9">
        <f t="shared" si="12"/>
        <v>519</v>
      </c>
      <c r="T20" s="10">
        <f t="shared" si="0"/>
        <v>253</v>
      </c>
      <c r="U20" s="10">
        <f t="shared" si="0"/>
        <v>266</v>
      </c>
      <c r="V20" s="10">
        <f t="shared" si="5"/>
        <v>53</v>
      </c>
      <c r="W20" s="9">
        <v>32</v>
      </c>
      <c r="X20" s="9">
        <v>21</v>
      </c>
      <c r="Y20" s="9">
        <f t="shared" si="6"/>
        <v>427</v>
      </c>
      <c r="Z20" s="9">
        <v>204</v>
      </c>
      <c r="AA20" s="9">
        <v>223</v>
      </c>
      <c r="AB20" s="9">
        <f t="shared" si="7"/>
        <v>39</v>
      </c>
      <c r="AC20" s="9">
        <v>17</v>
      </c>
      <c r="AD20" s="9">
        <v>22</v>
      </c>
      <c r="AE20" s="9">
        <f t="shared" si="8"/>
        <v>568</v>
      </c>
      <c r="AF20" s="10">
        <v>280</v>
      </c>
      <c r="AG20" s="10">
        <v>288</v>
      </c>
      <c r="AH20" s="9">
        <f t="shared" si="13"/>
        <v>606</v>
      </c>
      <c r="AI20" s="9">
        <v>316</v>
      </c>
      <c r="AJ20" s="9">
        <v>290</v>
      </c>
      <c r="AK20" s="11">
        <v>55.5</v>
      </c>
      <c r="AL20" s="11">
        <v>56.1</v>
      </c>
      <c r="AM20" s="11">
        <v>55.2</v>
      </c>
    </row>
    <row r="21" spans="1:39" ht="12" customHeight="1">
      <c r="A21" s="27"/>
      <c r="B21" s="20"/>
      <c r="C21" s="21" t="s">
        <v>11</v>
      </c>
      <c r="D21" s="8">
        <f t="shared" si="9"/>
        <v>900</v>
      </c>
      <c r="E21" s="8">
        <f t="shared" si="10"/>
        <v>464</v>
      </c>
      <c r="F21" s="8">
        <f t="shared" si="11"/>
        <v>436</v>
      </c>
      <c r="G21" s="9">
        <f t="shared" si="14"/>
        <v>139</v>
      </c>
      <c r="H21" s="9">
        <v>72</v>
      </c>
      <c r="I21" s="9">
        <v>67</v>
      </c>
      <c r="J21" s="9">
        <f t="shared" si="1"/>
        <v>376</v>
      </c>
      <c r="K21" s="10">
        <f t="shared" si="2"/>
        <v>203</v>
      </c>
      <c r="L21" s="10">
        <f t="shared" si="2"/>
        <v>173</v>
      </c>
      <c r="M21" s="10">
        <f t="shared" si="3"/>
        <v>181</v>
      </c>
      <c r="N21" s="9">
        <v>112</v>
      </c>
      <c r="O21" s="9">
        <v>69</v>
      </c>
      <c r="P21" s="9">
        <f t="shared" si="4"/>
        <v>195</v>
      </c>
      <c r="Q21" s="9">
        <v>91</v>
      </c>
      <c r="R21" s="9">
        <v>104</v>
      </c>
      <c r="S21" s="9">
        <f t="shared" si="12"/>
        <v>385</v>
      </c>
      <c r="T21" s="10">
        <f t="shared" si="0"/>
        <v>189</v>
      </c>
      <c r="U21" s="10">
        <f t="shared" si="0"/>
        <v>196</v>
      </c>
      <c r="V21" s="10">
        <f t="shared" si="5"/>
        <v>150</v>
      </c>
      <c r="W21" s="9">
        <v>81</v>
      </c>
      <c r="X21" s="9">
        <v>69</v>
      </c>
      <c r="Y21" s="9">
        <f t="shared" si="6"/>
        <v>219</v>
      </c>
      <c r="Z21" s="9">
        <v>98</v>
      </c>
      <c r="AA21" s="9">
        <v>121</v>
      </c>
      <c r="AB21" s="9">
        <f t="shared" si="7"/>
        <v>16</v>
      </c>
      <c r="AC21" s="9">
        <v>10</v>
      </c>
      <c r="AD21" s="9">
        <v>6</v>
      </c>
      <c r="AE21" s="9">
        <f t="shared" si="8"/>
        <v>350</v>
      </c>
      <c r="AF21" s="10">
        <v>173</v>
      </c>
      <c r="AG21" s="10">
        <v>177</v>
      </c>
      <c r="AH21" s="9">
        <f t="shared" si="13"/>
        <v>398</v>
      </c>
      <c r="AI21" s="9">
        <v>226</v>
      </c>
      <c r="AJ21" s="9">
        <v>172</v>
      </c>
      <c r="AK21" s="11">
        <v>59.8</v>
      </c>
      <c r="AL21" s="11">
        <v>65.5</v>
      </c>
      <c r="AM21" s="11">
        <v>53.8</v>
      </c>
    </row>
    <row r="22" spans="1:39" ht="12" customHeight="1">
      <c r="A22" s="27"/>
      <c r="B22" s="20"/>
      <c r="C22" s="21" t="s">
        <v>12</v>
      </c>
      <c r="D22" s="8">
        <f t="shared" si="9"/>
        <v>700</v>
      </c>
      <c r="E22" s="8">
        <f t="shared" si="10"/>
        <v>349</v>
      </c>
      <c r="F22" s="8">
        <f t="shared" si="11"/>
        <v>351</v>
      </c>
      <c r="G22" s="9">
        <f t="shared" si="14"/>
        <v>172</v>
      </c>
      <c r="H22" s="9">
        <v>82</v>
      </c>
      <c r="I22" s="9">
        <v>90</v>
      </c>
      <c r="J22" s="9">
        <f t="shared" si="1"/>
        <v>248</v>
      </c>
      <c r="K22" s="10">
        <f t="shared" si="2"/>
        <v>130</v>
      </c>
      <c r="L22" s="10">
        <f t="shared" si="2"/>
        <v>118</v>
      </c>
      <c r="M22" s="10">
        <f t="shared" si="3"/>
        <v>156</v>
      </c>
      <c r="N22" s="9">
        <v>79</v>
      </c>
      <c r="O22" s="9">
        <v>77</v>
      </c>
      <c r="P22" s="9">
        <f t="shared" si="4"/>
        <v>92</v>
      </c>
      <c r="Q22" s="9">
        <v>51</v>
      </c>
      <c r="R22" s="9">
        <v>41</v>
      </c>
      <c r="S22" s="9">
        <f t="shared" si="12"/>
        <v>280</v>
      </c>
      <c r="T22" s="10">
        <f t="shared" si="0"/>
        <v>137</v>
      </c>
      <c r="U22" s="10">
        <f t="shared" si="0"/>
        <v>143</v>
      </c>
      <c r="V22" s="10">
        <f t="shared" si="5"/>
        <v>167</v>
      </c>
      <c r="W22" s="9">
        <v>74</v>
      </c>
      <c r="X22" s="9">
        <v>93</v>
      </c>
      <c r="Y22" s="9">
        <f t="shared" si="6"/>
        <v>108</v>
      </c>
      <c r="Z22" s="9">
        <v>61</v>
      </c>
      <c r="AA22" s="9">
        <v>47</v>
      </c>
      <c r="AB22" s="9">
        <f t="shared" si="7"/>
        <v>5</v>
      </c>
      <c r="AC22" s="9">
        <v>2</v>
      </c>
      <c r="AD22" s="9">
        <v>3</v>
      </c>
      <c r="AE22" s="9">
        <f t="shared" si="8"/>
        <v>269</v>
      </c>
      <c r="AF22" s="10">
        <v>135</v>
      </c>
      <c r="AG22" s="10">
        <v>134</v>
      </c>
      <c r="AH22" s="9">
        <f t="shared" si="13"/>
        <v>259</v>
      </c>
      <c r="AI22" s="9">
        <v>141</v>
      </c>
      <c r="AJ22" s="9">
        <v>118</v>
      </c>
      <c r="AK22" s="11">
        <v>32.3</v>
      </c>
      <c r="AL22" s="11">
        <v>35.4</v>
      </c>
      <c r="AM22" s="11">
        <v>29.1</v>
      </c>
    </row>
    <row r="23" spans="1:39" ht="12" customHeight="1">
      <c r="A23" s="27"/>
      <c r="B23" s="20"/>
      <c r="C23" s="21" t="s">
        <v>13</v>
      </c>
      <c r="D23" s="8">
        <f>IF(SUM(E23:F23)&gt;0,SUM(E23:F23),"－")</f>
        <v>418</v>
      </c>
      <c r="E23" s="8">
        <f t="shared" si="10"/>
        <v>208</v>
      </c>
      <c r="F23" s="8">
        <f t="shared" si="11"/>
        <v>210</v>
      </c>
      <c r="G23" s="9">
        <f t="shared" si="14"/>
        <v>117</v>
      </c>
      <c r="H23" s="9">
        <v>57</v>
      </c>
      <c r="I23" s="9">
        <v>60</v>
      </c>
      <c r="J23" s="9">
        <f t="shared" si="1"/>
        <v>138</v>
      </c>
      <c r="K23" s="10">
        <f t="shared" si="2"/>
        <v>75</v>
      </c>
      <c r="L23" s="10">
        <f t="shared" si="2"/>
        <v>63</v>
      </c>
      <c r="M23" s="10">
        <f t="shared" si="3"/>
        <v>94</v>
      </c>
      <c r="N23" s="9">
        <v>50</v>
      </c>
      <c r="O23" s="9">
        <v>44</v>
      </c>
      <c r="P23" s="9">
        <f t="shared" si="4"/>
        <v>44</v>
      </c>
      <c r="Q23" s="9">
        <v>25</v>
      </c>
      <c r="R23" s="9">
        <v>19</v>
      </c>
      <c r="S23" s="9">
        <f t="shared" si="12"/>
        <v>163</v>
      </c>
      <c r="T23" s="10">
        <f t="shared" si="0"/>
        <v>76</v>
      </c>
      <c r="U23" s="10">
        <f t="shared" si="0"/>
        <v>87</v>
      </c>
      <c r="V23" s="10">
        <f t="shared" si="5"/>
        <v>103</v>
      </c>
      <c r="W23" s="9">
        <v>46</v>
      </c>
      <c r="X23" s="9">
        <v>57</v>
      </c>
      <c r="Y23" s="9">
        <f t="shared" si="6"/>
        <v>58</v>
      </c>
      <c r="Z23" s="9">
        <v>29</v>
      </c>
      <c r="AA23" s="9">
        <v>29</v>
      </c>
      <c r="AB23" s="9">
        <f t="shared" si="7"/>
        <v>2</v>
      </c>
      <c r="AC23" s="9">
        <v>1</v>
      </c>
      <c r="AD23" s="9">
        <v>1</v>
      </c>
      <c r="AE23" s="9">
        <f t="shared" si="8"/>
        <v>163</v>
      </c>
      <c r="AF23" s="10">
        <v>83</v>
      </c>
      <c r="AG23" s="10">
        <v>80</v>
      </c>
      <c r="AH23" s="9">
        <f t="shared" si="13"/>
        <v>179</v>
      </c>
      <c r="AI23" s="9">
        <v>80</v>
      </c>
      <c r="AJ23" s="9">
        <v>99</v>
      </c>
      <c r="AK23" s="11">
        <v>24.5</v>
      </c>
      <c r="AL23" s="11">
        <v>22.6</v>
      </c>
      <c r="AM23" s="11">
        <v>26.2</v>
      </c>
    </row>
    <row r="24" spans="1:39" ht="12" customHeight="1">
      <c r="A24" s="27"/>
      <c r="B24" s="20"/>
      <c r="C24" s="21" t="s">
        <v>14</v>
      </c>
      <c r="D24" s="8">
        <f t="shared" si="9"/>
        <v>662</v>
      </c>
      <c r="E24" s="8">
        <f t="shared" si="10"/>
        <v>359</v>
      </c>
      <c r="F24" s="8">
        <f t="shared" si="11"/>
        <v>303</v>
      </c>
      <c r="G24" s="9">
        <f t="shared" si="14"/>
        <v>124</v>
      </c>
      <c r="H24" s="9">
        <v>67</v>
      </c>
      <c r="I24" s="9">
        <v>57</v>
      </c>
      <c r="J24" s="9">
        <f t="shared" si="1"/>
        <v>267</v>
      </c>
      <c r="K24" s="10">
        <f t="shared" si="2"/>
        <v>150</v>
      </c>
      <c r="L24" s="10">
        <f t="shared" si="2"/>
        <v>117</v>
      </c>
      <c r="M24" s="10">
        <f t="shared" si="3"/>
        <v>114</v>
      </c>
      <c r="N24" s="9">
        <v>62</v>
      </c>
      <c r="O24" s="9">
        <v>52</v>
      </c>
      <c r="P24" s="9">
        <f t="shared" si="4"/>
        <v>153</v>
      </c>
      <c r="Q24" s="9">
        <v>88</v>
      </c>
      <c r="R24" s="9">
        <v>65</v>
      </c>
      <c r="S24" s="9">
        <f t="shared" si="12"/>
        <v>271</v>
      </c>
      <c r="T24" s="10">
        <f aca="true" t="shared" si="15" ref="T24:U29">IF(SUM(W24,Z24,AC24)&gt;0,SUM(W24,Z24,AC24),"－")</f>
        <v>142</v>
      </c>
      <c r="U24" s="10">
        <f t="shared" si="15"/>
        <v>129</v>
      </c>
      <c r="V24" s="10">
        <f t="shared" si="5"/>
        <v>115</v>
      </c>
      <c r="W24" s="9">
        <v>60</v>
      </c>
      <c r="X24" s="9">
        <v>55</v>
      </c>
      <c r="Y24" s="9">
        <f t="shared" si="6"/>
        <v>153</v>
      </c>
      <c r="Z24" s="9">
        <v>81</v>
      </c>
      <c r="AA24" s="9">
        <v>72</v>
      </c>
      <c r="AB24" s="9">
        <f t="shared" si="7"/>
        <v>3</v>
      </c>
      <c r="AC24" s="9">
        <v>1</v>
      </c>
      <c r="AD24" s="9">
        <v>2</v>
      </c>
      <c r="AE24" s="9">
        <f t="shared" si="8"/>
        <v>280</v>
      </c>
      <c r="AF24" s="10">
        <v>156</v>
      </c>
      <c r="AG24" s="10">
        <v>124</v>
      </c>
      <c r="AH24" s="9">
        <f t="shared" si="13"/>
        <v>279</v>
      </c>
      <c r="AI24" s="9">
        <v>133</v>
      </c>
      <c r="AJ24" s="9">
        <v>146</v>
      </c>
      <c r="AK24" s="11">
        <f>ROUNDDOWN(IF(SUM(AL24:AM24)&gt;0,SUM(AL24:AM24),"－")/2,1)</f>
        <v>45.8</v>
      </c>
      <c r="AL24" s="11">
        <v>44.8</v>
      </c>
      <c r="AM24" s="11">
        <v>46.8</v>
      </c>
    </row>
    <row r="25" spans="1:39" s="3" customFormat="1" ht="12" customHeight="1">
      <c r="A25" s="30"/>
      <c r="B25" s="51" t="s">
        <v>15</v>
      </c>
      <c r="C25" s="51"/>
      <c r="D25" s="23">
        <f>IF(SUM(E25:F25)=SUM(D26:D43,D51:D80),IF(SUM(E25:F25)&gt;0,SUM(E25:F25),"－"),"ｴﾗｰ")</f>
        <v>12471</v>
      </c>
      <c r="E25" s="23">
        <f>IF(SUM(H25,K25,T25)=SUM(E26:E43,E51:E80),IF(SUM(H25,K25,T25)&gt;0,SUM(T25,K25,H25),"－"),"ｴﾗｰ")</f>
        <v>6311</v>
      </c>
      <c r="F25" s="23">
        <f>IF(SUM(I25,L25,U25)=SUM(F26:F43,F51:F80),IF(SUM(I25,L25,U25)&gt;0,SUM(U25,L25,I25),"－"),"ｴﾗｰ")</f>
        <v>6160</v>
      </c>
      <c r="G25" s="12">
        <f>IF(SUM(H25:I25)=SUM(G26:G43,G51:G80),IF(SUM(H25:I25)&gt;0,SUM(H25:I25),"－"),"ｴﾗｰ")</f>
        <v>1588</v>
      </c>
      <c r="H25" s="12">
        <v>815</v>
      </c>
      <c r="I25" s="13">
        <v>773</v>
      </c>
      <c r="J25" s="23">
        <f>IF(SUM(K25:L25)=SUM(J26:J43,J51:J80),IF(SUM(K25:L25)&gt;0,SUM(K25:L25),"－"),"ｴﾗｰ")</f>
        <v>4805</v>
      </c>
      <c r="K25" s="23">
        <f>IF(SUM(N25,Q25)&gt;0,SUM(N25,Q25),"－")</f>
        <v>2410</v>
      </c>
      <c r="L25" s="23">
        <f t="shared" si="2"/>
        <v>2395</v>
      </c>
      <c r="M25" s="23">
        <f>IF(SUM(N25:O25)=SUM(M26:M43,M51:M80),IF(SUM(N25:O25)&gt;0,SUM(N25:O25),"－"),"ｴﾗｰ")</f>
        <v>1545</v>
      </c>
      <c r="N25" s="23">
        <v>766</v>
      </c>
      <c r="O25" s="23">
        <v>779</v>
      </c>
      <c r="P25" s="23">
        <f>IF(SUM(Q25:R25)=SUM(P26:P43,P51:P80),IF(SUM(Q25:R25)&gt;0,SUM(Q25:R25),"－"),"ｴﾗｰ")</f>
        <v>3260</v>
      </c>
      <c r="Q25" s="23">
        <v>1644</v>
      </c>
      <c r="R25" s="23">
        <v>1616</v>
      </c>
      <c r="S25" s="23">
        <f>IF(SUM(T25:U25)=SUM(S26:S43,S51:S80),IF(SUM(T25:U25)&gt;0,SUM(T25:U25),"－"),"ｴﾗｰ")</f>
        <v>6078</v>
      </c>
      <c r="T25" s="23">
        <f t="shared" si="15"/>
        <v>3086</v>
      </c>
      <c r="U25" s="23">
        <f t="shared" si="15"/>
        <v>2992</v>
      </c>
      <c r="V25" s="23">
        <f>IF(SUM(W25:X25)=SUM(V26:V43,V51:V80),IF(SUM(W25:X25)&gt;0,SUM(W25:X25),"－"),"ｴﾗｰ")</f>
        <v>1467</v>
      </c>
      <c r="W25" s="23">
        <v>753</v>
      </c>
      <c r="X25" s="23">
        <v>714</v>
      </c>
      <c r="Y25" s="23">
        <f>IF(SUM(Z25:AA25)=SUM(Y26:Y43,Y51:Y80),IF(SUM(Z25:AA25)&gt;0,SUM(Z25:AA25),"－"),"ｴﾗｰ")</f>
        <v>3319</v>
      </c>
      <c r="Z25" s="23">
        <v>1677</v>
      </c>
      <c r="AA25" s="23">
        <v>1642</v>
      </c>
      <c r="AB25" s="23">
        <f>IF(SUM(AC25:AD25)=SUM(AB26:AB43,AB51:AB80),IF(SUM(AC25:AD25)&gt;0,SUM(AC25:AD25),"－"),"ｴﾗｰ")</f>
        <v>1292</v>
      </c>
      <c r="AC25" s="23">
        <v>656</v>
      </c>
      <c r="AD25" s="23">
        <v>636</v>
      </c>
      <c r="AE25" s="12">
        <f>IF(SUM(AF25:AG25)=SUM(AE26:AE43,AE51:AE80),IF(SUM(AF25:AG25)&gt;0,SUM(AF25:AG25),"－"),"ｴﾗｰ")</f>
        <v>6140</v>
      </c>
      <c r="AF25" s="13">
        <v>3115</v>
      </c>
      <c r="AG25" s="13">
        <v>3025</v>
      </c>
      <c r="AH25" s="23">
        <f>IF(SUM(AI25:AJ25)=SUM(AH26:AH43,AH51:AH80),IF(SUM(AI25:AJ25)&gt;0,SUM(AI25:AJ25),"－"),"ｴﾗｰ")</f>
        <v>6333</v>
      </c>
      <c r="AI25" s="23">
        <v>3186</v>
      </c>
      <c r="AJ25" s="23">
        <v>3147</v>
      </c>
      <c r="AK25" s="24">
        <f>ROUNDDOWN(IF(SUM(AL25:AM25)&gt;0,SUM(AL25:AM25),"－")/2,1)</f>
        <v>62.5</v>
      </c>
      <c r="AL25" s="24">
        <v>62</v>
      </c>
      <c r="AM25" s="24">
        <v>63</v>
      </c>
    </row>
    <row r="26" spans="1:39" ht="12" customHeight="1">
      <c r="A26" s="27"/>
      <c r="B26" s="20"/>
      <c r="C26" s="21" t="s">
        <v>50</v>
      </c>
      <c r="D26" s="8">
        <f>IF(SUM(E26:F26)&gt;0,SUM(E26:F26),"－")</f>
        <v>226</v>
      </c>
      <c r="E26" s="8">
        <f aca="true" t="shared" si="16" ref="E26:E38">IF(SUM(H26,K26,T26)&gt;0,SUM(T26,K26,H26),"－")</f>
        <v>120</v>
      </c>
      <c r="F26" s="8">
        <f aca="true" t="shared" si="17" ref="F26:F38">IF(SUM(I26,L26,U26)&gt;0,SUM(I26,L26,U26),"－")</f>
        <v>106</v>
      </c>
      <c r="G26" s="9" t="str">
        <f t="shared" si="14"/>
        <v>－</v>
      </c>
      <c r="H26" s="9" t="s">
        <v>5</v>
      </c>
      <c r="I26" s="9" t="s">
        <v>5</v>
      </c>
      <c r="J26" s="9">
        <f t="shared" si="1"/>
        <v>103</v>
      </c>
      <c r="K26" s="10">
        <f aca="true" t="shared" si="18" ref="K26:L43">IF(SUM(N26,Q26)&gt;0,SUM(N26,Q26),"－")</f>
        <v>56</v>
      </c>
      <c r="L26" s="10">
        <f t="shared" si="18"/>
        <v>47</v>
      </c>
      <c r="M26" s="10" t="str">
        <f t="shared" si="3"/>
        <v>－</v>
      </c>
      <c r="N26" s="9" t="s">
        <v>5</v>
      </c>
      <c r="O26" s="9" t="s">
        <v>5</v>
      </c>
      <c r="P26" s="9">
        <f t="shared" si="4"/>
        <v>103</v>
      </c>
      <c r="Q26" s="9">
        <v>56</v>
      </c>
      <c r="R26" s="9">
        <v>47</v>
      </c>
      <c r="S26" s="9">
        <f t="shared" si="12"/>
        <v>123</v>
      </c>
      <c r="T26" s="10">
        <f t="shared" si="15"/>
        <v>64</v>
      </c>
      <c r="U26" s="10">
        <f t="shared" si="15"/>
        <v>59</v>
      </c>
      <c r="V26" s="10" t="str">
        <f t="shared" si="5"/>
        <v>－</v>
      </c>
      <c r="W26" s="9" t="s">
        <v>5</v>
      </c>
      <c r="X26" s="9" t="s">
        <v>5</v>
      </c>
      <c r="Y26" s="9">
        <f t="shared" si="6"/>
        <v>121</v>
      </c>
      <c r="Z26" s="9">
        <v>63</v>
      </c>
      <c r="AA26" s="9">
        <v>58</v>
      </c>
      <c r="AB26" s="9">
        <f t="shared" si="7"/>
        <v>2</v>
      </c>
      <c r="AC26" s="9">
        <v>1</v>
      </c>
      <c r="AD26" s="9">
        <v>1</v>
      </c>
      <c r="AE26" s="9">
        <f t="shared" si="8"/>
        <v>105</v>
      </c>
      <c r="AF26" s="10">
        <v>57</v>
      </c>
      <c r="AG26" s="10">
        <v>48</v>
      </c>
      <c r="AH26" s="9">
        <f t="shared" si="13"/>
        <v>125</v>
      </c>
      <c r="AI26" s="9">
        <v>65</v>
      </c>
      <c r="AJ26" s="9">
        <v>60</v>
      </c>
      <c r="AK26" s="11">
        <v>87.4</v>
      </c>
      <c r="AL26" s="11">
        <v>84.4</v>
      </c>
      <c r="AM26" s="11">
        <v>90.9</v>
      </c>
    </row>
    <row r="27" spans="1:39" ht="12" customHeight="1">
      <c r="A27" s="27"/>
      <c r="B27" s="20"/>
      <c r="C27" s="21" t="s">
        <v>51</v>
      </c>
      <c r="D27" s="8">
        <f t="shared" si="9"/>
        <v>349</v>
      </c>
      <c r="E27" s="8">
        <f t="shared" si="16"/>
        <v>179</v>
      </c>
      <c r="F27" s="8">
        <f t="shared" si="17"/>
        <v>170</v>
      </c>
      <c r="G27" s="9" t="str">
        <f t="shared" si="14"/>
        <v>－</v>
      </c>
      <c r="H27" s="9" t="s">
        <v>5</v>
      </c>
      <c r="I27" s="9" t="s">
        <v>5</v>
      </c>
      <c r="J27" s="9">
        <f t="shared" si="1"/>
        <v>167</v>
      </c>
      <c r="K27" s="10">
        <f t="shared" si="18"/>
        <v>76</v>
      </c>
      <c r="L27" s="10">
        <f t="shared" si="18"/>
        <v>91</v>
      </c>
      <c r="M27" s="10" t="str">
        <f t="shared" si="3"/>
        <v>－</v>
      </c>
      <c r="N27" s="9" t="s">
        <v>5</v>
      </c>
      <c r="O27" s="9" t="s">
        <v>5</v>
      </c>
      <c r="P27" s="9">
        <f t="shared" si="4"/>
        <v>167</v>
      </c>
      <c r="Q27" s="9">
        <v>76</v>
      </c>
      <c r="R27" s="9">
        <v>91</v>
      </c>
      <c r="S27" s="9">
        <f t="shared" si="12"/>
        <v>182</v>
      </c>
      <c r="T27" s="10">
        <f t="shared" si="15"/>
        <v>103</v>
      </c>
      <c r="U27" s="10">
        <f t="shared" si="15"/>
        <v>79</v>
      </c>
      <c r="V27" s="10" t="str">
        <f t="shared" si="5"/>
        <v>－</v>
      </c>
      <c r="W27" s="9" t="s">
        <v>5</v>
      </c>
      <c r="X27" s="9" t="s">
        <v>5</v>
      </c>
      <c r="Y27" s="9">
        <f t="shared" si="6"/>
        <v>173</v>
      </c>
      <c r="Z27" s="9">
        <v>97</v>
      </c>
      <c r="AA27" s="9">
        <v>76</v>
      </c>
      <c r="AB27" s="9">
        <f t="shared" si="7"/>
        <v>9</v>
      </c>
      <c r="AC27" s="9">
        <v>6</v>
      </c>
      <c r="AD27" s="9">
        <v>3</v>
      </c>
      <c r="AE27" s="9">
        <f t="shared" si="8"/>
        <v>176</v>
      </c>
      <c r="AF27" s="10">
        <v>82</v>
      </c>
      <c r="AG27" s="10">
        <v>94</v>
      </c>
      <c r="AH27" s="9">
        <f t="shared" si="13"/>
        <v>185</v>
      </c>
      <c r="AI27" s="9">
        <v>91</v>
      </c>
      <c r="AJ27" s="9">
        <v>94</v>
      </c>
      <c r="AK27" s="11">
        <v>93</v>
      </c>
      <c r="AL27" s="11">
        <v>93.8</v>
      </c>
      <c r="AM27" s="11">
        <v>92.2</v>
      </c>
    </row>
    <row r="28" spans="1:39" ht="12" customHeight="1">
      <c r="A28" s="27"/>
      <c r="B28" s="20"/>
      <c r="C28" s="21" t="s">
        <v>52</v>
      </c>
      <c r="D28" s="8">
        <f t="shared" si="9"/>
        <v>351</v>
      </c>
      <c r="E28" s="8">
        <f t="shared" si="16"/>
        <v>192</v>
      </c>
      <c r="F28" s="8">
        <f t="shared" si="17"/>
        <v>159</v>
      </c>
      <c r="G28" s="9">
        <f t="shared" si="14"/>
        <v>62</v>
      </c>
      <c r="H28" s="9">
        <v>37</v>
      </c>
      <c r="I28" s="9">
        <v>25</v>
      </c>
      <c r="J28" s="9">
        <f t="shared" si="1"/>
        <v>138</v>
      </c>
      <c r="K28" s="10">
        <f t="shared" si="18"/>
        <v>75</v>
      </c>
      <c r="L28" s="10">
        <f t="shared" si="18"/>
        <v>63</v>
      </c>
      <c r="M28" s="10">
        <f t="shared" si="3"/>
        <v>69</v>
      </c>
      <c r="N28" s="9">
        <v>37</v>
      </c>
      <c r="O28" s="9">
        <v>32</v>
      </c>
      <c r="P28" s="9">
        <f t="shared" si="4"/>
        <v>69</v>
      </c>
      <c r="Q28" s="9">
        <v>38</v>
      </c>
      <c r="R28" s="9">
        <v>31</v>
      </c>
      <c r="S28" s="9">
        <f t="shared" si="12"/>
        <v>151</v>
      </c>
      <c r="T28" s="10">
        <f t="shared" si="15"/>
        <v>80</v>
      </c>
      <c r="U28" s="10">
        <f t="shared" si="15"/>
        <v>71</v>
      </c>
      <c r="V28" s="10">
        <f t="shared" si="5"/>
        <v>68</v>
      </c>
      <c r="W28" s="9">
        <v>37</v>
      </c>
      <c r="X28" s="9">
        <v>31</v>
      </c>
      <c r="Y28" s="9">
        <f t="shared" si="6"/>
        <v>82</v>
      </c>
      <c r="Z28" s="9">
        <v>43</v>
      </c>
      <c r="AA28" s="9">
        <v>39</v>
      </c>
      <c r="AB28" s="9">
        <f t="shared" si="7"/>
        <v>1</v>
      </c>
      <c r="AC28" s="9" t="s">
        <v>5</v>
      </c>
      <c r="AD28" s="9">
        <v>1</v>
      </c>
      <c r="AE28" s="9">
        <f t="shared" si="8"/>
        <v>132</v>
      </c>
      <c r="AF28" s="10">
        <v>75</v>
      </c>
      <c r="AG28" s="10">
        <v>57</v>
      </c>
      <c r="AH28" s="9">
        <f t="shared" si="13"/>
        <v>146</v>
      </c>
      <c r="AI28" s="9">
        <v>79</v>
      </c>
      <c r="AJ28" s="9">
        <v>67</v>
      </c>
      <c r="AK28" s="11">
        <f>ROUNDDOWN(IF(SUM(AL28:AM28)&gt;0,SUM(AL28:AM28),"－")/2,1)</f>
        <v>63.8</v>
      </c>
      <c r="AL28" s="11">
        <v>69.3</v>
      </c>
      <c r="AM28" s="11">
        <v>58.3</v>
      </c>
    </row>
    <row r="29" spans="1:39" ht="12" customHeight="1">
      <c r="A29" s="27"/>
      <c r="B29" s="20"/>
      <c r="C29" s="21" t="s">
        <v>16</v>
      </c>
      <c r="D29" s="8">
        <f>IF(SUM(E29:F29)&gt;0,SUM(E29:F29),"－")</f>
        <v>280</v>
      </c>
      <c r="E29" s="8">
        <f t="shared" si="16"/>
        <v>135</v>
      </c>
      <c r="F29" s="8">
        <f t="shared" si="17"/>
        <v>145</v>
      </c>
      <c r="G29" s="9" t="str">
        <f t="shared" si="14"/>
        <v>－</v>
      </c>
      <c r="H29" s="9" t="s">
        <v>5</v>
      </c>
      <c r="I29" s="9" t="s">
        <v>5</v>
      </c>
      <c r="J29" s="9">
        <f t="shared" si="1"/>
        <v>132</v>
      </c>
      <c r="K29" s="10">
        <f t="shared" si="18"/>
        <v>65</v>
      </c>
      <c r="L29" s="10">
        <f t="shared" si="18"/>
        <v>67</v>
      </c>
      <c r="M29" s="10" t="str">
        <f t="shared" si="3"/>
        <v>－</v>
      </c>
      <c r="N29" s="9" t="s">
        <v>5</v>
      </c>
      <c r="O29" s="9" t="s">
        <v>5</v>
      </c>
      <c r="P29" s="9">
        <f t="shared" si="4"/>
        <v>132</v>
      </c>
      <c r="Q29" s="9">
        <v>65</v>
      </c>
      <c r="R29" s="9">
        <v>67</v>
      </c>
      <c r="S29" s="9">
        <f>IF(SUM(T29:U29)&gt;0,SUM(T29:U29),"－")</f>
        <v>148</v>
      </c>
      <c r="T29" s="10">
        <f t="shared" si="15"/>
        <v>70</v>
      </c>
      <c r="U29" s="10">
        <f t="shared" si="15"/>
        <v>78</v>
      </c>
      <c r="V29" s="10" t="str">
        <f t="shared" si="5"/>
        <v>－</v>
      </c>
      <c r="W29" s="9" t="s">
        <v>5</v>
      </c>
      <c r="X29" s="9" t="s">
        <v>5</v>
      </c>
      <c r="Y29" s="9">
        <f t="shared" si="6"/>
        <v>135</v>
      </c>
      <c r="Z29" s="9">
        <v>63</v>
      </c>
      <c r="AA29" s="9">
        <v>72</v>
      </c>
      <c r="AB29" s="9">
        <f t="shared" si="7"/>
        <v>13</v>
      </c>
      <c r="AC29" s="9">
        <v>7</v>
      </c>
      <c r="AD29" s="9">
        <v>6</v>
      </c>
      <c r="AE29" s="9">
        <f t="shared" si="8"/>
        <v>145</v>
      </c>
      <c r="AF29" s="10">
        <v>72</v>
      </c>
      <c r="AG29" s="10">
        <v>73</v>
      </c>
      <c r="AH29" s="9">
        <f t="shared" si="13"/>
        <v>155</v>
      </c>
      <c r="AI29" s="9">
        <v>74</v>
      </c>
      <c r="AJ29" s="9">
        <v>81</v>
      </c>
      <c r="AK29" s="11">
        <f>ROUNDDOWN(IF(SUM(AL29:AM29)&gt;0,SUM(AL29:AM29),"－")/2,1)</f>
        <v>79.9</v>
      </c>
      <c r="AL29" s="11">
        <v>77.1</v>
      </c>
      <c r="AM29" s="11">
        <v>82.7</v>
      </c>
    </row>
    <row r="30" spans="1:39" ht="12" customHeight="1">
      <c r="A30" s="27"/>
      <c r="B30" s="20"/>
      <c r="C30" s="21" t="s">
        <v>53</v>
      </c>
      <c r="D30" s="8">
        <f t="shared" si="9"/>
        <v>180</v>
      </c>
      <c r="E30" s="8">
        <f t="shared" si="16"/>
        <v>105</v>
      </c>
      <c r="F30" s="8">
        <f t="shared" si="17"/>
        <v>75</v>
      </c>
      <c r="G30" s="9" t="str">
        <f t="shared" si="14"/>
        <v>－</v>
      </c>
      <c r="H30" s="9" t="s">
        <v>5</v>
      </c>
      <c r="I30" s="9" t="s">
        <v>5</v>
      </c>
      <c r="J30" s="9">
        <f t="shared" si="1"/>
        <v>89</v>
      </c>
      <c r="K30" s="10">
        <f t="shared" si="18"/>
        <v>52</v>
      </c>
      <c r="L30" s="10">
        <f t="shared" si="18"/>
        <v>37</v>
      </c>
      <c r="M30" s="10" t="str">
        <f t="shared" si="3"/>
        <v>－</v>
      </c>
      <c r="N30" s="9" t="s">
        <v>5</v>
      </c>
      <c r="O30" s="9" t="s">
        <v>5</v>
      </c>
      <c r="P30" s="9">
        <f t="shared" si="4"/>
        <v>89</v>
      </c>
      <c r="Q30" s="9">
        <v>52</v>
      </c>
      <c r="R30" s="9">
        <v>37</v>
      </c>
      <c r="S30" s="9">
        <f t="shared" si="12"/>
        <v>91</v>
      </c>
      <c r="T30" s="10">
        <f aca="true" t="shared" si="19" ref="T30:T43">IF(SUM(W30,Z30,AC30)&gt;0,SUM(W30,Z30,AC30),"－")</f>
        <v>53</v>
      </c>
      <c r="U30" s="10">
        <f aca="true" t="shared" si="20" ref="U30:U43">IF(SUM(X30,AA30,AD30)&gt;0,SUM(X30,AA30,AD30),"－")</f>
        <v>38</v>
      </c>
      <c r="V30" s="10" t="str">
        <f t="shared" si="5"/>
        <v>－</v>
      </c>
      <c r="W30" s="9" t="s">
        <v>5</v>
      </c>
      <c r="X30" s="9" t="s">
        <v>5</v>
      </c>
      <c r="Y30" s="9">
        <f t="shared" si="6"/>
        <v>89</v>
      </c>
      <c r="Z30" s="9">
        <v>52</v>
      </c>
      <c r="AA30" s="9">
        <v>37</v>
      </c>
      <c r="AB30" s="9">
        <f t="shared" si="7"/>
        <v>2</v>
      </c>
      <c r="AC30" s="9">
        <v>1</v>
      </c>
      <c r="AD30" s="9">
        <v>1</v>
      </c>
      <c r="AE30" s="9">
        <f t="shared" si="8"/>
        <v>91</v>
      </c>
      <c r="AF30" s="10">
        <v>53</v>
      </c>
      <c r="AG30" s="10">
        <v>38</v>
      </c>
      <c r="AH30" s="9">
        <f t="shared" si="13"/>
        <v>116</v>
      </c>
      <c r="AI30" s="9">
        <v>51</v>
      </c>
      <c r="AJ30" s="9">
        <v>65</v>
      </c>
      <c r="AK30" s="11">
        <v>86.6</v>
      </c>
      <c r="AL30" s="11">
        <v>86.4</v>
      </c>
      <c r="AM30" s="11">
        <v>86.7</v>
      </c>
    </row>
    <row r="31" spans="1:39" ht="12" customHeight="1">
      <c r="A31" s="27"/>
      <c r="B31" s="20"/>
      <c r="C31" s="21" t="s">
        <v>54</v>
      </c>
      <c r="D31" s="8">
        <f t="shared" si="9"/>
        <v>297</v>
      </c>
      <c r="E31" s="8">
        <f t="shared" si="16"/>
        <v>151</v>
      </c>
      <c r="F31" s="8">
        <f t="shared" si="17"/>
        <v>146</v>
      </c>
      <c r="G31" s="9">
        <f t="shared" si="14"/>
        <v>70</v>
      </c>
      <c r="H31" s="9">
        <v>42</v>
      </c>
      <c r="I31" s="9">
        <v>28</v>
      </c>
      <c r="J31" s="9">
        <f t="shared" si="1"/>
        <v>114</v>
      </c>
      <c r="K31" s="10">
        <f t="shared" si="18"/>
        <v>55</v>
      </c>
      <c r="L31" s="10">
        <f t="shared" si="18"/>
        <v>59</v>
      </c>
      <c r="M31" s="10">
        <f t="shared" si="3"/>
        <v>65</v>
      </c>
      <c r="N31" s="9">
        <v>32</v>
      </c>
      <c r="O31" s="9">
        <v>33</v>
      </c>
      <c r="P31" s="9">
        <f t="shared" si="4"/>
        <v>49</v>
      </c>
      <c r="Q31" s="9">
        <v>23</v>
      </c>
      <c r="R31" s="9">
        <v>26</v>
      </c>
      <c r="S31" s="9">
        <f t="shared" si="12"/>
        <v>113</v>
      </c>
      <c r="T31" s="10">
        <f t="shared" si="19"/>
        <v>54</v>
      </c>
      <c r="U31" s="10">
        <f t="shared" si="20"/>
        <v>59</v>
      </c>
      <c r="V31" s="10">
        <f t="shared" si="5"/>
        <v>61</v>
      </c>
      <c r="W31" s="9">
        <v>28</v>
      </c>
      <c r="X31" s="9">
        <v>33</v>
      </c>
      <c r="Y31" s="9">
        <f t="shared" si="6"/>
        <v>49</v>
      </c>
      <c r="Z31" s="9">
        <v>25</v>
      </c>
      <c r="AA31" s="9">
        <v>24</v>
      </c>
      <c r="AB31" s="9">
        <f t="shared" si="7"/>
        <v>3</v>
      </c>
      <c r="AC31" s="9">
        <v>1</v>
      </c>
      <c r="AD31" s="9">
        <v>2</v>
      </c>
      <c r="AE31" s="9">
        <f t="shared" si="8"/>
        <v>122</v>
      </c>
      <c r="AF31" s="10">
        <v>66</v>
      </c>
      <c r="AG31" s="10">
        <v>56</v>
      </c>
      <c r="AH31" s="9">
        <f t="shared" si="13"/>
        <v>111</v>
      </c>
      <c r="AI31" s="9">
        <v>50</v>
      </c>
      <c r="AJ31" s="9">
        <v>61</v>
      </c>
      <c r="AK31" s="11">
        <v>72.5</v>
      </c>
      <c r="AL31" s="11">
        <v>64.9</v>
      </c>
      <c r="AM31" s="11">
        <v>80.3</v>
      </c>
    </row>
    <row r="32" spans="1:39" ht="12" customHeight="1">
      <c r="A32" s="27"/>
      <c r="B32" s="20"/>
      <c r="C32" s="21" t="s">
        <v>55</v>
      </c>
      <c r="D32" s="8">
        <f t="shared" si="9"/>
        <v>545</v>
      </c>
      <c r="E32" s="8">
        <f t="shared" si="16"/>
        <v>291</v>
      </c>
      <c r="F32" s="8">
        <f t="shared" si="17"/>
        <v>254</v>
      </c>
      <c r="G32" s="9">
        <f t="shared" si="14"/>
        <v>146</v>
      </c>
      <c r="H32" s="9">
        <v>75</v>
      </c>
      <c r="I32" s="9">
        <v>71</v>
      </c>
      <c r="J32" s="9">
        <f t="shared" si="1"/>
        <v>198</v>
      </c>
      <c r="K32" s="10">
        <f t="shared" si="18"/>
        <v>107</v>
      </c>
      <c r="L32" s="10">
        <f t="shared" si="18"/>
        <v>91</v>
      </c>
      <c r="M32" s="10">
        <f t="shared" si="3"/>
        <v>129</v>
      </c>
      <c r="N32" s="9">
        <v>70</v>
      </c>
      <c r="O32" s="9">
        <v>59</v>
      </c>
      <c r="P32" s="9">
        <f t="shared" si="4"/>
        <v>69</v>
      </c>
      <c r="Q32" s="9">
        <v>37</v>
      </c>
      <c r="R32" s="9">
        <v>32</v>
      </c>
      <c r="S32" s="9">
        <f t="shared" si="12"/>
        <v>201</v>
      </c>
      <c r="T32" s="10">
        <f t="shared" si="19"/>
        <v>109</v>
      </c>
      <c r="U32" s="10">
        <f t="shared" si="20"/>
        <v>92</v>
      </c>
      <c r="V32" s="10">
        <f t="shared" si="5"/>
        <v>138</v>
      </c>
      <c r="W32" s="9">
        <v>80</v>
      </c>
      <c r="X32" s="9">
        <v>58</v>
      </c>
      <c r="Y32" s="9">
        <f t="shared" si="6"/>
        <v>60</v>
      </c>
      <c r="Z32" s="9">
        <v>27</v>
      </c>
      <c r="AA32" s="9">
        <v>33</v>
      </c>
      <c r="AB32" s="9">
        <f t="shared" si="7"/>
        <v>3</v>
      </c>
      <c r="AC32" s="9">
        <v>2</v>
      </c>
      <c r="AD32" s="9">
        <v>1</v>
      </c>
      <c r="AE32" s="9">
        <f t="shared" si="8"/>
        <v>218</v>
      </c>
      <c r="AF32" s="10">
        <v>114</v>
      </c>
      <c r="AG32" s="10">
        <v>104</v>
      </c>
      <c r="AH32" s="9">
        <f t="shared" si="13"/>
        <v>234</v>
      </c>
      <c r="AI32" s="9">
        <v>107</v>
      </c>
      <c r="AJ32" s="9">
        <v>127</v>
      </c>
      <c r="AK32" s="11">
        <v>113</v>
      </c>
      <c r="AL32" s="11">
        <v>104.9</v>
      </c>
      <c r="AM32" s="11">
        <v>121</v>
      </c>
    </row>
    <row r="33" spans="1:39" ht="12" customHeight="1">
      <c r="A33" s="27"/>
      <c r="B33" s="20"/>
      <c r="C33" s="21" t="s">
        <v>17</v>
      </c>
      <c r="D33" s="8">
        <f t="shared" si="9"/>
        <v>306</v>
      </c>
      <c r="E33" s="8">
        <f t="shared" si="16"/>
        <v>156</v>
      </c>
      <c r="F33" s="8">
        <f t="shared" si="17"/>
        <v>150</v>
      </c>
      <c r="G33" s="9">
        <f t="shared" si="14"/>
        <v>64</v>
      </c>
      <c r="H33" s="9">
        <v>37</v>
      </c>
      <c r="I33" s="9">
        <v>27</v>
      </c>
      <c r="J33" s="9">
        <f t="shared" si="1"/>
        <v>119</v>
      </c>
      <c r="K33" s="10">
        <f t="shared" si="18"/>
        <v>57</v>
      </c>
      <c r="L33" s="10">
        <f t="shared" si="18"/>
        <v>62</v>
      </c>
      <c r="M33" s="10">
        <f t="shared" si="3"/>
        <v>69</v>
      </c>
      <c r="N33" s="9">
        <v>34</v>
      </c>
      <c r="O33" s="9">
        <v>35</v>
      </c>
      <c r="P33" s="9">
        <f t="shared" si="4"/>
        <v>50</v>
      </c>
      <c r="Q33" s="9">
        <v>23</v>
      </c>
      <c r="R33" s="9">
        <v>27</v>
      </c>
      <c r="S33" s="9">
        <f t="shared" si="12"/>
        <v>123</v>
      </c>
      <c r="T33" s="10">
        <f t="shared" si="19"/>
        <v>62</v>
      </c>
      <c r="U33" s="10">
        <f t="shared" si="20"/>
        <v>61</v>
      </c>
      <c r="V33" s="10">
        <f t="shared" si="5"/>
        <v>72</v>
      </c>
      <c r="W33" s="9">
        <v>40</v>
      </c>
      <c r="X33" s="9">
        <v>32</v>
      </c>
      <c r="Y33" s="9">
        <f t="shared" si="6"/>
        <v>49</v>
      </c>
      <c r="Z33" s="9">
        <v>21</v>
      </c>
      <c r="AA33" s="9">
        <v>28</v>
      </c>
      <c r="AB33" s="9">
        <f t="shared" si="7"/>
        <v>2</v>
      </c>
      <c r="AC33" s="9">
        <v>1</v>
      </c>
      <c r="AD33" s="9">
        <v>1</v>
      </c>
      <c r="AE33" s="9">
        <f t="shared" si="8"/>
        <v>116</v>
      </c>
      <c r="AF33" s="10">
        <v>61</v>
      </c>
      <c r="AG33" s="10">
        <v>55</v>
      </c>
      <c r="AH33" s="9">
        <f t="shared" si="13"/>
        <v>123</v>
      </c>
      <c r="AI33" s="9">
        <v>65</v>
      </c>
      <c r="AJ33" s="9">
        <v>58</v>
      </c>
      <c r="AK33" s="11">
        <f>ROUNDDOWN(IF(SUM(AL33:AM33)&gt;0,SUM(AL33:AM33),"－")/2,1)</f>
        <v>37.7</v>
      </c>
      <c r="AL33" s="11">
        <v>37.8</v>
      </c>
      <c r="AM33" s="11">
        <v>37.7</v>
      </c>
    </row>
    <row r="34" spans="1:39" ht="12" customHeight="1">
      <c r="A34" s="27"/>
      <c r="B34" s="20"/>
      <c r="C34" s="21" t="s">
        <v>75</v>
      </c>
      <c r="D34" s="8">
        <f t="shared" si="9"/>
        <v>137</v>
      </c>
      <c r="E34" s="8">
        <f t="shared" si="16"/>
        <v>72</v>
      </c>
      <c r="F34" s="8">
        <f t="shared" si="17"/>
        <v>65</v>
      </c>
      <c r="G34" s="9" t="str">
        <f t="shared" si="14"/>
        <v>－</v>
      </c>
      <c r="H34" s="9" t="s">
        <v>5</v>
      </c>
      <c r="I34" s="9" t="s">
        <v>5</v>
      </c>
      <c r="J34" s="9">
        <f t="shared" si="1"/>
        <v>66</v>
      </c>
      <c r="K34" s="10">
        <f t="shared" si="18"/>
        <v>35</v>
      </c>
      <c r="L34" s="10">
        <f t="shared" si="18"/>
        <v>31</v>
      </c>
      <c r="M34" s="10" t="str">
        <f t="shared" si="3"/>
        <v>－</v>
      </c>
      <c r="N34" s="9" t="s">
        <v>5</v>
      </c>
      <c r="O34" s="9" t="s">
        <v>5</v>
      </c>
      <c r="P34" s="9">
        <f t="shared" si="4"/>
        <v>66</v>
      </c>
      <c r="Q34" s="9">
        <v>35</v>
      </c>
      <c r="R34" s="9">
        <v>31</v>
      </c>
      <c r="S34" s="9">
        <f t="shared" si="12"/>
        <v>71</v>
      </c>
      <c r="T34" s="10">
        <f t="shared" si="19"/>
        <v>37</v>
      </c>
      <c r="U34" s="10">
        <f t="shared" si="20"/>
        <v>34</v>
      </c>
      <c r="V34" s="10" t="str">
        <f t="shared" si="5"/>
        <v>－</v>
      </c>
      <c r="W34" s="9" t="s">
        <v>5</v>
      </c>
      <c r="X34" s="9" t="s">
        <v>5</v>
      </c>
      <c r="Y34" s="9">
        <f t="shared" si="6"/>
        <v>71</v>
      </c>
      <c r="Z34" s="9">
        <v>37</v>
      </c>
      <c r="AA34" s="9">
        <v>34</v>
      </c>
      <c r="AB34" s="9" t="str">
        <f t="shared" si="7"/>
        <v>－</v>
      </c>
      <c r="AC34" s="9" t="s">
        <v>5</v>
      </c>
      <c r="AD34" s="9" t="s">
        <v>5</v>
      </c>
      <c r="AE34" s="9">
        <f t="shared" si="8"/>
        <v>66</v>
      </c>
      <c r="AF34" s="10">
        <v>35</v>
      </c>
      <c r="AG34" s="10">
        <v>31</v>
      </c>
      <c r="AH34" s="9">
        <f t="shared" si="13"/>
        <v>74</v>
      </c>
      <c r="AI34" s="9">
        <v>33</v>
      </c>
      <c r="AJ34" s="9">
        <v>41</v>
      </c>
      <c r="AK34" s="11">
        <v>97.4</v>
      </c>
      <c r="AL34" s="11">
        <v>97.1</v>
      </c>
      <c r="AM34" s="11">
        <v>97.6</v>
      </c>
    </row>
    <row r="35" spans="1:39" ht="12" customHeight="1">
      <c r="A35" s="27"/>
      <c r="B35" s="20"/>
      <c r="C35" s="21" t="s">
        <v>57</v>
      </c>
      <c r="D35" s="8">
        <f t="shared" si="9"/>
        <v>172</v>
      </c>
      <c r="E35" s="8">
        <f t="shared" si="16"/>
        <v>91</v>
      </c>
      <c r="F35" s="8">
        <f t="shared" si="17"/>
        <v>81</v>
      </c>
      <c r="G35" s="9">
        <f t="shared" si="14"/>
        <v>46</v>
      </c>
      <c r="H35" s="9">
        <v>32</v>
      </c>
      <c r="I35" s="9">
        <v>14</v>
      </c>
      <c r="J35" s="9">
        <f t="shared" si="1"/>
        <v>66</v>
      </c>
      <c r="K35" s="10">
        <f t="shared" si="18"/>
        <v>30</v>
      </c>
      <c r="L35" s="10">
        <f t="shared" si="18"/>
        <v>36</v>
      </c>
      <c r="M35" s="10">
        <f t="shared" si="3"/>
        <v>41</v>
      </c>
      <c r="N35" s="9">
        <v>17</v>
      </c>
      <c r="O35" s="9">
        <v>24</v>
      </c>
      <c r="P35" s="9">
        <f t="shared" si="4"/>
        <v>25</v>
      </c>
      <c r="Q35" s="9">
        <v>13</v>
      </c>
      <c r="R35" s="9">
        <v>12</v>
      </c>
      <c r="S35" s="9">
        <f t="shared" si="12"/>
        <v>60</v>
      </c>
      <c r="T35" s="10">
        <f t="shared" si="19"/>
        <v>29</v>
      </c>
      <c r="U35" s="10">
        <f t="shared" si="20"/>
        <v>31</v>
      </c>
      <c r="V35" s="10">
        <f t="shared" si="5"/>
        <v>33</v>
      </c>
      <c r="W35" s="9">
        <v>12</v>
      </c>
      <c r="X35" s="9">
        <v>21</v>
      </c>
      <c r="Y35" s="9">
        <f t="shared" si="6"/>
        <v>26</v>
      </c>
      <c r="Z35" s="9">
        <v>16</v>
      </c>
      <c r="AA35" s="9">
        <v>10</v>
      </c>
      <c r="AB35" s="9">
        <f t="shared" si="7"/>
        <v>1</v>
      </c>
      <c r="AC35" s="9">
        <v>1</v>
      </c>
      <c r="AD35" s="9" t="s">
        <v>5</v>
      </c>
      <c r="AE35" s="9">
        <f t="shared" si="8"/>
        <v>72</v>
      </c>
      <c r="AF35" s="10">
        <v>46</v>
      </c>
      <c r="AG35" s="10">
        <v>26</v>
      </c>
      <c r="AH35" s="9">
        <f t="shared" si="13"/>
        <v>97</v>
      </c>
      <c r="AI35" s="9">
        <v>52</v>
      </c>
      <c r="AJ35" s="9">
        <v>45</v>
      </c>
      <c r="AK35" s="11">
        <v>41.5</v>
      </c>
      <c r="AL35" s="11">
        <v>46.4</v>
      </c>
      <c r="AM35" s="11">
        <v>36.9</v>
      </c>
    </row>
    <row r="36" spans="1:39" ht="12" customHeight="1">
      <c r="A36" s="27"/>
      <c r="B36" s="20"/>
      <c r="C36" s="21" t="s">
        <v>18</v>
      </c>
      <c r="D36" s="8">
        <f t="shared" si="9"/>
        <v>700</v>
      </c>
      <c r="E36" s="8">
        <f t="shared" si="16"/>
        <v>367</v>
      </c>
      <c r="F36" s="8">
        <f t="shared" si="17"/>
        <v>333</v>
      </c>
      <c r="G36" s="9">
        <f t="shared" si="14"/>
        <v>138</v>
      </c>
      <c r="H36" s="9">
        <v>77</v>
      </c>
      <c r="I36" s="9">
        <v>61</v>
      </c>
      <c r="J36" s="9">
        <f t="shared" si="1"/>
        <v>297</v>
      </c>
      <c r="K36" s="10">
        <f t="shared" si="18"/>
        <v>139</v>
      </c>
      <c r="L36" s="10">
        <f t="shared" si="18"/>
        <v>158</v>
      </c>
      <c r="M36" s="10">
        <f t="shared" si="3"/>
        <v>152</v>
      </c>
      <c r="N36" s="9">
        <v>72</v>
      </c>
      <c r="O36" s="9">
        <v>80</v>
      </c>
      <c r="P36" s="9">
        <f t="shared" si="4"/>
        <v>145</v>
      </c>
      <c r="Q36" s="9">
        <v>67</v>
      </c>
      <c r="R36" s="9">
        <v>78</v>
      </c>
      <c r="S36" s="9">
        <f t="shared" si="12"/>
        <v>265</v>
      </c>
      <c r="T36" s="10">
        <f t="shared" si="19"/>
        <v>151</v>
      </c>
      <c r="U36" s="10">
        <f t="shared" si="20"/>
        <v>114</v>
      </c>
      <c r="V36" s="10">
        <f t="shared" si="5"/>
        <v>130</v>
      </c>
      <c r="W36" s="9">
        <v>75</v>
      </c>
      <c r="X36" s="9">
        <v>55</v>
      </c>
      <c r="Y36" s="9">
        <f t="shared" si="6"/>
        <v>132</v>
      </c>
      <c r="Z36" s="9">
        <v>74</v>
      </c>
      <c r="AA36" s="9">
        <v>58</v>
      </c>
      <c r="AB36" s="9">
        <f t="shared" si="7"/>
        <v>3</v>
      </c>
      <c r="AC36" s="9">
        <v>2</v>
      </c>
      <c r="AD36" s="9">
        <v>1</v>
      </c>
      <c r="AE36" s="9">
        <f t="shared" si="8"/>
        <v>286</v>
      </c>
      <c r="AF36" s="10">
        <v>146</v>
      </c>
      <c r="AG36" s="10">
        <v>140</v>
      </c>
      <c r="AH36" s="9">
        <f t="shared" si="13"/>
        <v>290</v>
      </c>
      <c r="AI36" s="9">
        <v>146</v>
      </c>
      <c r="AJ36" s="9">
        <v>144</v>
      </c>
      <c r="AK36" s="11">
        <v>66.7</v>
      </c>
      <c r="AL36" s="11">
        <v>62.4</v>
      </c>
      <c r="AM36" s="11">
        <v>71.6</v>
      </c>
    </row>
    <row r="37" spans="1:39" ht="12" customHeight="1">
      <c r="A37" s="27"/>
      <c r="B37" s="20"/>
      <c r="C37" s="21" t="s">
        <v>58</v>
      </c>
      <c r="D37" s="8">
        <f t="shared" si="9"/>
        <v>322</v>
      </c>
      <c r="E37" s="8">
        <f t="shared" si="16"/>
        <v>173</v>
      </c>
      <c r="F37" s="8">
        <f t="shared" si="17"/>
        <v>149</v>
      </c>
      <c r="G37" s="9" t="str">
        <f t="shared" si="14"/>
        <v>－</v>
      </c>
      <c r="H37" s="9" t="s">
        <v>5</v>
      </c>
      <c r="I37" s="9" t="s">
        <v>5</v>
      </c>
      <c r="J37" s="9">
        <f t="shared" si="1"/>
        <v>143</v>
      </c>
      <c r="K37" s="10">
        <f t="shared" si="18"/>
        <v>79</v>
      </c>
      <c r="L37" s="10">
        <f t="shared" si="18"/>
        <v>64</v>
      </c>
      <c r="M37" s="10" t="str">
        <f t="shared" si="3"/>
        <v>－</v>
      </c>
      <c r="N37" s="9" t="s">
        <v>5</v>
      </c>
      <c r="O37" s="9" t="s">
        <v>5</v>
      </c>
      <c r="P37" s="9">
        <f t="shared" si="4"/>
        <v>143</v>
      </c>
      <c r="Q37" s="9">
        <v>79</v>
      </c>
      <c r="R37" s="9">
        <v>64</v>
      </c>
      <c r="S37" s="9">
        <f t="shared" si="12"/>
        <v>179</v>
      </c>
      <c r="T37" s="10">
        <f t="shared" si="19"/>
        <v>94</v>
      </c>
      <c r="U37" s="10">
        <f t="shared" si="20"/>
        <v>85</v>
      </c>
      <c r="V37" s="10" t="str">
        <f t="shared" si="5"/>
        <v>－</v>
      </c>
      <c r="W37" s="9" t="s">
        <v>5</v>
      </c>
      <c r="X37" s="9" t="s">
        <v>5</v>
      </c>
      <c r="Y37" s="9">
        <f t="shared" si="6"/>
        <v>163</v>
      </c>
      <c r="Z37" s="9">
        <v>86</v>
      </c>
      <c r="AA37" s="9">
        <v>77</v>
      </c>
      <c r="AB37" s="9">
        <f t="shared" si="7"/>
        <v>16</v>
      </c>
      <c r="AC37" s="9">
        <v>8</v>
      </c>
      <c r="AD37" s="9">
        <v>8</v>
      </c>
      <c r="AE37" s="9">
        <f t="shared" si="8"/>
        <v>159</v>
      </c>
      <c r="AF37" s="10">
        <v>87</v>
      </c>
      <c r="AG37" s="10">
        <v>72</v>
      </c>
      <c r="AH37" s="9">
        <f t="shared" si="13"/>
        <v>153</v>
      </c>
      <c r="AI37" s="9">
        <v>85</v>
      </c>
      <c r="AJ37" s="9">
        <v>68</v>
      </c>
      <c r="AK37" s="11">
        <v>95</v>
      </c>
      <c r="AL37" s="11">
        <v>93.4</v>
      </c>
      <c r="AM37" s="11">
        <v>97.1</v>
      </c>
    </row>
    <row r="38" spans="1:39" ht="12" customHeight="1">
      <c r="A38" s="27"/>
      <c r="B38" s="20"/>
      <c r="C38" s="21" t="s">
        <v>59</v>
      </c>
      <c r="D38" s="8">
        <f t="shared" si="9"/>
        <v>53</v>
      </c>
      <c r="E38" s="8">
        <f t="shared" si="16"/>
        <v>28</v>
      </c>
      <c r="F38" s="8">
        <f t="shared" si="17"/>
        <v>25</v>
      </c>
      <c r="G38" s="9" t="str">
        <f t="shared" si="14"/>
        <v>－</v>
      </c>
      <c r="H38" s="9" t="s">
        <v>5</v>
      </c>
      <c r="I38" s="9" t="s">
        <v>5</v>
      </c>
      <c r="J38" s="9">
        <f t="shared" si="1"/>
        <v>26</v>
      </c>
      <c r="K38" s="10">
        <f t="shared" si="18"/>
        <v>14</v>
      </c>
      <c r="L38" s="10">
        <f t="shared" si="18"/>
        <v>12</v>
      </c>
      <c r="M38" s="10" t="str">
        <f t="shared" si="3"/>
        <v>－</v>
      </c>
      <c r="N38" s="9" t="s">
        <v>5</v>
      </c>
      <c r="O38" s="9" t="s">
        <v>5</v>
      </c>
      <c r="P38" s="9">
        <f t="shared" si="4"/>
        <v>26</v>
      </c>
      <c r="Q38" s="9">
        <v>14</v>
      </c>
      <c r="R38" s="9">
        <v>12</v>
      </c>
      <c r="S38" s="9">
        <f t="shared" si="12"/>
        <v>27</v>
      </c>
      <c r="T38" s="10">
        <f t="shared" si="19"/>
        <v>14</v>
      </c>
      <c r="U38" s="10">
        <f t="shared" si="20"/>
        <v>13</v>
      </c>
      <c r="V38" s="10" t="str">
        <f t="shared" si="5"/>
        <v>－</v>
      </c>
      <c r="W38" s="9" t="s">
        <v>5</v>
      </c>
      <c r="X38" s="9" t="s">
        <v>5</v>
      </c>
      <c r="Y38" s="9">
        <f t="shared" si="6"/>
        <v>26</v>
      </c>
      <c r="Z38" s="9">
        <v>14</v>
      </c>
      <c r="AA38" s="9">
        <v>12</v>
      </c>
      <c r="AB38" s="9">
        <f t="shared" si="7"/>
        <v>1</v>
      </c>
      <c r="AC38" s="9" t="s">
        <v>5</v>
      </c>
      <c r="AD38" s="9">
        <v>1</v>
      </c>
      <c r="AE38" s="9">
        <f t="shared" si="8"/>
        <v>27</v>
      </c>
      <c r="AF38" s="10">
        <v>14</v>
      </c>
      <c r="AG38" s="10">
        <v>13</v>
      </c>
      <c r="AH38" s="9">
        <f t="shared" si="13"/>
        <v>39</v>
      </c>
      <c r="AI38" s="9">
        <v>18</v>
      </c>
      <c r="AJ38" s="9">
        <v>21</v>
      </c>
      <c r="AK38" s="11">
        <f>ROUNDDOWN(IF(SUM(AL38:AM38)&gt;0,SUM(AL38:AM38),"－")/2,1)</f>
        <v>100</v>
      </c>
      <c r="AL38" s="11">
        <v>100</v>
      </c>
      <c r="AM38" s="11">
        <v>100</v>
      </c>
    </row>
    <row r="39" spans="1:39" ht="12" customHeight="1">
      <c r="A39" s="27"/>
      <c r="B39" s="20"/>
      <c r="C39" s="21" t="s">
        <v>76</v>
      </c>
      <c r="D39" s="8" t="s">
        <v>5</v>
      </c>
      <c r="E39" s="8" t="s">
        <v>5</v>
      </c>
      <c r="F39" s="8" t="s">
        <v>5</v>
      </c>
      <c r="G39" s="9" t="s">
        <v>5</v>
      </c>
      <c r="H39" s="9" t="s">
        <v>5</v>
      </c>
      <c r="I39" s="9" t="s">
        <v>5</v>
      </c>
      <c r="J39" s="9" t="s">
        <v>5</v>
      </c>
      <c r="K39" s="10" t="s">
        <v>5</v>
      </c>
      <c r="L39" s="10" t="s">
        <v>5</v>
      </c>
      <c r="M39" s="10" t="s">
        <v>5</v>
      </c>
      <c r="N39" s="9" t="s">
        <v>5</v>
      </c>
      <c r="O39" s="9" t="s">
        <v>5</v>
      </c>
      <c r="P39" s="9" t="str">
        <f t="shared" si="4"/>
        <v>－</v>
      </c>
      <c r="Q39" s="9" t="s">
        <v>5</v>
      </c>
      <c r="R39" s="9" t="s">
        <v>5</v>
      </c>
      <c r="S39" s="9" t="str">
        <f t="shared" si="12"/>
        <v>－</v>
      </c>
      <c r="T39" s="10" t="str">
        <f t="shared" si="19"/>
        <v>－</v>
      </c>
      <c r="U39" s="10" t="str">
        <f t="shared" si="20"/>
        <v>－</v>
      </c>
      <c r="V39" s="10" t="str">
        <f t="shared" si="5"/>
        <v>－</v>
      </c>
      <c r="W39" s="9" t="s">
        <v>5</v>
      </c>
      <c r="X39" s="9" t="s">
        <v>5</v>
      </c>
      <c r="Y39" s="9" t="str">
        <f t="shared" si="6"/>
        <v>－</v>
      </c>
      <c r="Z39" s="9" t="s">
        <v>5</v>
      </c>
      <c r="AA39" s="9" t="s">
        <v>5</v>
      </c>
      <c r="AB39" s="9" t="str">
        <f t="shared" si="7"/>
        <v>－</v>
      </c>
      <c r="AC39" s="9" t="s">
        <v>5</v>
      </c>
      <c r="AD39" s="9" t="s">
        <v>5</v>
      </c>
      <c r="AE39" s="9" t="str">
        <f t="shared" si="8"/>
        <v>－</v>
      </c>
      <c r="AF39" s="10" t="s">
        <v>5</v>
      </c>
      <c r="AG39" s="10" t="s">
        <v>5</v>
      </c>
      <c r="AH39" s="9" t="str">
        <f t="shared" si="13"/>
        <v>－</v>
      </c>
      <c r="AI39" s="9" t="s">
        <v>5</v>
      </c>
      <c r="AJ39" s="9" t="s">
        <v>5</v>
      </c>
      <c r="AK39" s="11">
        <v>0</v>
      </c>
      <c r="AL39" s="11">
        <v>0</v>
      </c>
      <c r="AM39" s="11">
        <v>0</v>
      </c>
    </row>
    <row r="40" spans="1:39" ht="12" customHeight="1">
      <c r="A40" s="27"/>
      <c r="B40" s="20"/>
      <c r="C40" s="21" t="s">
        <v>60</v>
      </c>
      <c r="D40" s="8">
        <f>IF(SUM(E40:F40)&gt;0,SUM(E40:F40),"－")</f>
        <v>142</v>
      </c>
      <c r="E40" s="8">
        <f>IF(SUM(H40,K40,T40)&gt;0,SUM(T40,K40,H40),"－")</f>
        <v>77</v>
      </c>
      <c r="F40" s="8">
        <f>IF(SUM(I40,L40,U40)&gt;0,SUM(I40,L40,U40),"－")</f>
        <v>65</v>
      </c>
      <c r="G40" s="9" t="str">
        <f>IF(SUM(H40:I40)&gt;0,SUM(H40:I40),"－")</f>
        <v>－</v>
      </c>
      <c r="H40" s="9" t="s">
        <v>5</v>
      </c>
      <c r="I40" s="9" t="s">
        <v>5</v>
      </c>
      <c r="J40" s="9" t="str">
        <f>IF(SUM(K40:L40)&gt;0,SUM(K40:L40),"－")</f>
        <v>－</v>
      </c>
      <c r="K40" s="10" t="str">
        <f aca="true" t="shared" si="21" ref="K40:L42">IF(SUM(N40,Q40)&gt;0,SUM(N40,Q40),"－")</f>
        <v>－</v>
      </c>
      <c r="L40" s="10" t="str">
        <f t="shared" si="21"/>
        <v>－</v>
      </c>
      <c r="M40" s="10" t="str">
        <f>IF(SUM(N40:O40)&gt;0,SUM(N40:O40),"－")</f>
        <v>－</v>
      </c>
      <c r="N40" s="9" t="s">
        <v>5</v>
      </c>
      <c r="O40" s="9" t="s">
        <v>5</v>
      </c>
      <c r="P40" s="9" t="str">
        <f t="shared" si="4"/>
        <v>－</v>
      </c>
      <c r="Q40" s="9" t="s">
        <v>5</v>
      </c>
      <c r="R40" s="9" t="s">
        <v>5</v>
      </c>
      <c r="S40" s="9">
        <f t="shared" si="12"/>
        <v>142</v>
      </c>
      <c r="T40" s="10">
        <f t="shared" si="19"/>
        <v>77</v>
      </c>
      <c r="U40" s="10">
        <f t="shared" si="20"/>
        <v>65</v>
      </c>
      <c r="V40" s="10" t="str">
        <f t="shared" si="5"/>
        <v>－</v>
      </c>
      <c r="W40" s="9" t="s">
        <v>5</v>
      </c>
      <c r="X40" s="9" t="s">
        <v>5</v>
      </c>
      <c r="Y40" s="9" t="str">
        <f t="shared" si="6"/>
        <v>－</v>
      </c>
      <c r="Z40" s="9" t="s">
        <v>5</v>
      </c>
      <c r="AA40" s="9" t="s">
        <v>5</v>
      </c>
      <c r="AB40" s="9">
        <f t="shared" si="7"/>
        <v>142</v>
      </c>
      <c r="AC40" s="9">
        <v>77</v>
      </c>
      <c r="AD40" s="9">
        <v>65</v>
      </c>
      <c r="AE40" s="9">
        <f t="shared" si="8"/>
        <v>142</v>
      </c>
      <c r="AF40" s="10">
        <v>77</v>
      </c>
      <c r="AG40" s="10">
        <v>65</v>
      </c>
      <c r="AH40" s="9">
        <f t="shared" si="13"/>
        <v>140</v>
      </c>
      <c r="AI40" s="9">
        <v>64</v>
      </c>
      <c r="AJ40" s="9">
        <v>76</v>
      </c>
      <c r="AK40" s="11">
        <f>ROUNDDOWN(IF(SUM(AL40:AM40)&gt;0,SUM(AL40:AM40),"－")/2,1)</f>
        <v>77.3</v>
      </c>
      <c r="AL40" s="11">
        <v>77.1</v>
      </c>
      <c r="AM40" s="11">
        <v>77.6</v>
      </c>
    </row>
    <row r="41" spans="1:39" ht="12" customHeight="1">
      <c r="A41" s="27"/>
      <c r="B41" s="20"/>
      <c r="C41" s="21" t="s">
        <v>77</v>
      </c>
      <c r="D41" s="8">
        <f>IF(SUM(E41:F41)&gt;0,SUM(E41:F41),"－")</f>
        <v>182</v>
      </c>
      <c r="E41" s="8">
        <f>IF(SUM(H41,K41,T41)&gt;0,SUM(T41,K41,H41),"－")</f>
        <v>90</v>
      </c>
      <c r="F41" s="8">
        <f>IF(SUM(I41,L41,U41)&gt;0,SUM(I41,L41,U41),"－")</f>
        <v>92</v>
      </c>
      <c r="G41" s="9">
        <f>IF(SUM(H41:I41)&gt;0,SUM(H41:I41),"－")</f>
        <v>52</v>
      </c>
      <c r="H41" s="9">
        <v>25</v>
      </c>
      <c r="I41" s="9">
        <v>27</v>
      </c>
      <c r="J41" s="9">
        <f>IF(SUM(K41:L41)&gt;0,SUM(K41:L41),"－")</f>
        <v>63</v>
      </c>
      <c r="K41" s="10">
        <f t="shared" si="21"/>
        <v>28</v>
      </c>
      <c r="L41" s="10">
        <f t="shared" si="21"/>
        <v>35</v>
      </c>
      <c r="M41" s="10">
        <f>IF(SUM(N41:O41)&gt;0,SUM(N41:O41),"－")</f>
        <v>44</v>
      </c>
      <c r="N41" s="9">
        <v>21</v>
      </c>
      <c r="O41" s="9">
        <v>23</v>
      </c>
      <c r="P41" s="9">
        <f t="shared" si="4"/>
        <v>19</v>
      </c>
      <c r="Q41" s="9">
        <v>7</v>
      </c>
      <c r="R41" s="9">
        <v>12</v>
      </c>
      <c r="S41" s="9">
        <f t="shared" si="12"/>
        <v>67</v>
      </c>
      <c r="T41" s="10">
        <f t="shared" si="19"/>
        <v>37</v>
      </c>
      <c r="U41" s="10">
        <f t="shared" si="20"/>
        <v>30</v>
      </c>
      <c r="V41" s="10">
        <f t="shared" si="5"/>
        <v>42</v>
      </c>
      <c r="W41" s="9">
        <v>21</v>
      </c>
      <c r="X41" s="9">
        <v>21</v>
      </c>
      <c r="Y41" s="9">
        <f t="shared" si="6"/>
        <v>24</v>
      </c>
      <c r="Z41" s="9">
        <v>15</v>
      </c>
      <c r="AA41" s="9">
        <v>9</v>
      </c>
      <c r="AB41" s="9">
        <f t="shared" si="7"/>
        <v>1</v>
      </c>
      <c r="AC41" s="9">
        <v>1</v>
      </c>
      <c r="AD41" s="9" t="s">
        <v>5</v>
      </c>
      <c r="AE41" s="9">
        <f t="shared" si="8"/>
        <v>72</v>
      </c>
      <c r="AF41" s="10">
        <v>33</v>
      </c>
      <c r="AG41" s="10">
        <v>39</v>
      </c>
      <c r="AH41" s="9">
        <f t="shared" si="13"/>
        <v>62</v>
      </c>
      <c r="AI41" s="9">
        <v>30</v>
      </c>
      <c r="AJ41" s="9">
        <v>32</v>
      </c>
      <c r="AK41" s="11">
        <f>ROUNDDOWN(IF(SUM(AL41:AM41)&gt;0,SUM(AL41:AM41),"－")/2,1)</f>
        <v>33.3</v>
      </c>
      <c r="AL41" s="11">
        <v>29.1</v>
      </c>
      <c r="AM41" s="11">
        <v>37.6</v>
      </c>
    </row>
    <row r="42" spans="1:39" ht="12" customHeight="1">
      <c r="A42" s="27"/>
      <c r="B42" s="20"/>
      <c r="C42" s="21" t="s">
        <v>78</v>
      </c>
      <c r="D42" s="8">
        <f>IF(SUM(E42:F42)&gt;0,SUM(E42:F42),"－")</f>
        <v>257</v>
      </c>
      <c r="E42" s="8">
        <f>IF(SUM(H42,K42,T42)&gt;0,SUM(T42,K42,H42),"－")</f>
        <v>138</v>
      </c>
      <c r="F42" s="8">
        <f>IF(SUM(I42,L42,U42)&gt;0,SUM(I42,L42,U42),"－")</f>
        <v>119</v>
      </c>
      <c r="G42" s="9">
        <f>IF(SUM(H42:I42)&gt;0,SUM(H42:I42),"－")</f>
        <v>65</v>
      </c>
      <c r="H42" s="9">
        <v>39</v>
      </c>
      <c r="I42" s="9">
        <v>26</v>
      </c>
      <c r="J42" s="9">
        <f>IF(SUM(K42:L42)&gt;0,SUM(K42:L42),"－")</f>
        <v>89</v>
      </c>
      <c r="K42" s="10">
        <f t="shared" si="21"/>
        <v>43</v>
      </c>
      <c r="L42" s="10">
        <f t="shared" si="21"/>
        <v>46</v>
      </c>
      <c r="M42" s="10">
        <f>IF(SUM(N42:O42)&gt;0,SUM(N42:O42),"－")</f>
        <v>45</v>
      </c>
      <c r="N42" s="9">
        <v>24</v>
      </c>
      <c r="O42" s="9">
        <v>21</v>
      </c>
      <c r="P42" s="9">
        <f t="shared" si="4"/>
        <v>44</v>
      </c>
      <c r="Q42" s="9">
        <v>19</v>
      </c>
      <c r="R42" s="9">
        <v>25</v>
      </c>
      <c r="S42" s="9">
        <f t="shared" si="12"/>
        <v>103</v>
      </c>
      <c r="T42" s="10">
        <f t="shared" si="19"/>
        <v>56</v>
      </c>
      <c r="U42" s="10">
        <f t="shared" si="20"/>
        <v>47</v>
      </c>
      <c r="V42" s="10">
        <f t="shared" si="5"/>
        <v>56</v>
      </c>
      <c r="W42" s="9">
        <v>36</v>
      </c>
      <c r="X42" s="9">
        <v>20</v>
      </c>
      <c r="Y42" s="9">
        <f t="shared" si="6"/>
        <v>43</v>
      </c>
      <c r="Z42" s="9">
        <v>19</v>
      </c>
      <c r="AA42" s="9">
        <v>24</v>
      </c>
      <c r="AB42" s="9">
        <f t="shared" si="7"/>
        <v>4</v>
      </c>
      <c r="AC42" s="9">
        <v>1</v>
      </c>
      <c r="AD42" s="9">
        <v>3</v>
      </c>
      <c r="AE42" s="9">
        <f t="shared" si="8"/>
        <v>113</v>
      </c>
      <c r="AF42" s="10">
        <v>59</v>
      </c>
      <c r="AG42" s="10">
        <v>54</v>
      </c>
      <c r="AH42" s="9">
        <f t="shared" si="13"/>
        <v>94</v>
      </c>
      <c r="AI42" s="9">
        <v>49</v>
      </c>
      <c r="AJ42" s="9">
        <v>45</v>
      </c>
      <c r="AK42" s="11">
        <v>57.7</v>
      </c>
      <c r="AL42" s="11">
        <v>59</v>
      </c>
      <c r="AM42" s="11">
        <v>56.3</v>
      </c>
    </row>
    <row r="43" spans="1:39" ht="12" customHeight="1">
      <c r="A43" s="27"/>
      <c r="B43" s="20"/>
      <c r="C43" s="21" t="s">
        <v>79</v>
      </c>
      <c r="D43" s="8">
        <f>IF(SUM(E43:F43)&gt;0,SUM(E43:F43),"－")</f>
        <v>131</v>
      </c>
      <c r="E43" s="8">
        <f>IF(SUM(H43,K43,T43)&gt;0,SUM(T43,K43,H43),"－")</f>
        <v>65</v>
      </c>
      <c r="F43" s="8">
        <f>IF(SUM(I43,L43,U43)&gt;0,SUM(I43,L43,U43),"－")</f>
        <v>66</v>
      </c>
      <c r="G43" s="9">
        <f>IF(SUM(H43:I43)&gt;0,SUM(H43:I43),"－")</f>
        <v>29</v>
      </c>
      <c r="H43" s="9">
        <v>13</v>
      </c>
      <c r="I43" s="9">
        <v>16</v>
      </c>
      <c r="J43" s="9">
        <f>IF(SUM(K43:L43)&gt;0,SUM(K43:L43),"－")</f>
        <v>56</v>
      </c>
      <c r="K43" s="10">
        <f t="shared" si="18"/>
        <v>26</v>
      </c>
      <c r="L43" s="10">
        <f t="shared" si="18"/>
        <v>30</v>
      </c>
      <c r="M43" s="10">
        <f>IF(SUM(N43:O43)&gt;0,SUM(N43:O43),"－")</f>
        <v>31</v>
      </c>
      <c r="N43" s="9">
        <v>13</v>
      </c>
      <c r="O43" s="9">
        <v>18</v>
      </c>
      <c r="P43" s="9">
        <f t="shared" si="4"/>
        <v>25</v>
      </c>
      <c r="Q43" s="9">
        <v>13</v>
      </c>
      <c r="R43" s="9">
        <v>12</v>
      </c>
      <c r="S43" s="9">
        <f t="shared" si="12"/>
        <v>46</v>
      </c>
      <c r="T43" s="10">
        <f t="shared" si="19"/>
        <v>26</v>
      </c>
      <c r="U43" s="10">
        <f t="shared" si="20"/>
        <v>20</v>
      </c>
      <c r="V43" s="10">
        <f t="shared" si="5"/>
        <v>37</v>
      </c>
      <c r="W43" s="9">
        <v>21</v>
      </c>
      <c r="X43" s="9">
        <v>16</v>
      </c>
      <c r="Y43" s="9">
        <f t="shared" si="6"/>
        <v>8</v>
      </c>
      <c r="Z43" s="9">
        <v>5</v>
      </c>
      <c r="AA43" s="9">
        <v>3</v>
      </c>
      <c r="AB43" s="9">
        <f t="shared" si="7"/>
        <v>1</v>
      </c>
      <c r="AC43" s="9" t="s">
        <v>5</v>
      </c>
      <c r="AD43" s="9">
        <v>1</v>
      </c>
      <c r="AE43" s="9">
        <f t="shared" si="8"/>
        <v>55</v>
      </c>
      <c r="AF43" s="10">
        <v>26</v>
      </c>
      <c r="AG43" s="10">
        <v>29</v>
      </c>
      <c r="AH43" s="9">
        <f t="shared" si="13"/>
        <v>56</v>
      </c>
      <c r="AI43" s="9">
        <v>27</v>
      </c>
      <c r="AJ43" s="9">
        <v>29</v>
      </c>
      <c r="AK43" s="11">
        <v>49.6</v>
      </c>
      <c r="AL43" s="11">
        <v>52.9</v>
      </c>
      <c r="AM43" s="11">
        <v>46.8</v>
      </c>
    </row>
    <row r="44" spans="1:39" ht="12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8"/>
      <c r="AL44" s="29"/>
      <c r="AM44" s="28"/>
    </row>
    <row r="45" spans="1:39" s="6" customFormat="1" ht="14.25" customHeight="1">
      <c r="A45" s="30"/>
      <c r="B45" s="31" t="s">
        <v>36</v>
      </c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2"/>
      <c r="S45" s="31"/>
      <c r="T45" s="31"/>
      <c r="U45" s="31"/>
      <c r="V45" s="31"/>
      <c r="W45" s="31"/>
      <c r="X45" s="31"/>
      <c r="Y45" s="31"/>
      <c r="Z45" s="31"/>
      <c r="AA45" s="32"/>
      <c r="AB45" s="32"/>
      <c r="AC45" s="31"/>
      <c r="AD45" s="32"/>
      <c r="AE45" s="30"/>
      <c r="AF45" s="31"/>
      <c r="AG45" s="31"/>
      <c r="AH45" s="31"/>
      <c r="AI45" s="31"/>
      <c r="AJ45" s="31"/>
      <c r="AK45" s="33"/>
      <c r="AL45" s="33"/>
      <c r="AM45" s="34"/>
    </row>
    <row r="46" spans="1:39" s="6" customFormat="1" ht="14.25" customHeight="1">
      <c r="A46" s="30"/>
      <c r="B46" s="30"/>
      <c r="C46" s="30"/>
      <c r="D46" s="31"/>
      <c r="E46" s="31"/>
      <c r="F46" s="31"/>
      <c r="G46" s="31"/>
      <c r="J46" s="26" t="s">
        <v>37</v>
      </c>
      <c r="K46" s="7" t="s">
        <v>87</v>
      </c>
      <c r="L46" s="7"/>
      <c r="M46" s="7"/>
      <c r="N46" s="31"/>
      <c r="O46" s="31"/>
      <c r="P46" s="31"/>
      <c r="Q46" s="31"/>
      <c r="R46" s="30"/>
      <c r="S46" s="30"/>
      <c r="T46" s="31"/>
      <c r="U46" s="31"/>
      <c r="V46" s="31"/>
      <c r="W46" s="31"/>
      <c r="X46" s="31"/>
      <c r="Y46" s="31"/>
      <c r="Z46" s="31"/>
      <c r="AA46" s="32"/>
      <c r="AB46" s="32"/>
      <c r="AC46" s="31"/>
      <c r="AD46" s="35"/>
      <c r="AE46" s="31"/>
      <c r="AF46" s="43"/>
      <c r="AG46" s="43"/>
      <c r="AH46" s="43"/>
      <c r="AI46" s="43"/>
      <c r="AJ46" s="35"/>
      <c r="AK46" s="44"/>
      <c r="AL46" s="45"/>
      <c r="AM46" s="45"/>
    </row>
    <row r="47" spans="1:39" ht="12" customHeight="1">
      <c r="A47" s="27"/>
      <c r="B47" s="36"/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8"/>
      <c r="S47" s="37"/>
      <c r="T47" s="37"/>
      <c r="U47" s="37"/>
      <c r="V47" s="37"/>
      <c r="W47" s="37"/>
      <c r="X47" s="37"/>
      <c r="Y47" s="37"/>
      <c r="Z47" s="37"/>
      <c r="AA47" s="39"/>
      <c r="AB47" s="39"/>
      <c r="AC47" s="37"/>
      <c r="AD47" s="39"/>
      <c r="AE47" s="37"/>
      <c r="AF47" s="37"/>
      <c r="AG47" s="39"/>
      <c r="AH47" s="37"/>
      <c r="AI47" s="37"/>
      <c r="AJ47" s="37"/>
      <c r="AK47" s="40"/>
      <c r="AL47" s="41"/>
      <c r="AM47" s="42"/>
    </row>
    <row r="48" spans="1:39" ht="12" customHeight="1">
      <c r="A48" s="27"/>
      <c r="B48" s="50" t="s">
        <v>0</v>
      </c>
      <c r="C48" s="50"/>
      <c r="D48" s="50" t="s">
        <v>1</v>
      </c>
      <c r="E48" s="50"/>
      <c r="F48" s="50"/>
      <c r="G48" s="50" t="s">
        <v>38</v>
      </c>
      <c r="H48" s="50"/>
      <c r="I48" s="50"/>
      <c r="J48" s="48" t="s">
        <v>39</v>
      </c>
      <c r="K48" s="48"/>
      <c r="L48" s="48"/>
      <c r="M48" s="48"/>
      <c r="N48" s="48"/>
      <c r="O48" s="48"/>
      <c r="P48" s="48"/>
      <c r="Q48" s="48"/>
      <c r="R48" s="48"/>
      <c r="S48" s="50" t="s">
        <v>40</v>
      </c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 t="s">
        <v>41</v>
      </c>
      <c r="AF48" s="50"/>
      <c r="AG48" s="50"/>
      <c r="AH48" s="50" t="s">
        <v>42</v>
      </c>
      <c r="AI48" s="50"/>
      <c r="AJ48" s="50"/>
      <c r="AK48" s="55" t="s">
        <v>43</v>
      </c>
      <c r="AL48" s="55"/>
      <c r="AM48" s="55"/>
    </row>
    <row r="49" spans="1:39" ht="12" customHeight="1">
      <c r="A49" s="27"/>
      <c r="B49" s="50"/>
      <c r="C49" s="50"/>
      <c r="D49" s="50"/>
      <c r="E49" s="50"/>
      <c r="F49" s="50"/>
      <c r="G49" s="50" t="s">
        <v>85</v>
      </c>
      <c r="H49" s="50"/>
      <c r="I49" s="50"/>
      <c r="J49" s="50" t="s">
        <v>1</v>
      </c>
      <c r="K49" s="50"/>
      <c r="L49" s="50"/>
      <c r="M49" s="48" t="s">
        <v>44</v>
      </c>
      <c r="N49" s="48"/>
      <c r="O49" s="48"/>
      <c r="P49" s="49" t="s">
        <v>45</v>
      </c>
      <c r="Q49" s="49"/>
      <c r="R49" s="49"/>
      <c r="S49" s="50" t="s">
        <v>1</v>
      </c>
      <c r="T49" s="50"/>
      <c r="U49" s="50"/>
      <c r="V49" s="50" t="s">
        <v>44</v>
      </c>
      <c r="W49" s="50"/>
      <c r="X49" s="50"/>
      <c r="Y49" s="50" t="s">
        <v>46</v>
      </c>
      <c r="Z49" s="50"/>
      <c r="AA49" s="50"/>
      <c r="AB49" s="49" t="s">
        <v>47</v>
      </c>
      <c r="AC49" s="49"/>
      <c r="AD49" s="49"/>
      <c r="AE49" s="50"/>
      <c r="AF49" s="50"/>
      <c r="AG49" s="50"/>
      <c r="AH49" s="50"/>
      <c r="AI49" s="50"/>
      <c r="AJ49" s="50"/>
      <c r="AK49" s="55"/>
      <c r="AL49" s="55"/>
      <c r="AM49" s="55"/>
    </row>
    <row r="50" spans="1:39" ht="12" customHeight="1">
      <c r="A50" s="27"/>
      <c r="B50" s="50"/>
      <c r="C50" s="50"/>
      <c r="D50" s="18" t="s">
        <v>1</v>
      </c>
      <c r="E50" s="18" t="s">
        <v>32</v>
      </c>
      <c r="F50" s="18" t="s">
        <v>33</v>
      </c>
      <c r="G50" s="18" t="s">
        <v>1</v>
      </c>
      <c r="H50" s="18" t="s">
        <v>32</v>
      </c>
      <c r="I50" s="18" t="s">
        <v>33</v>
      </c>
      <c r="J50" s="18" t="s">
        <v>1</v>
      </c>
      <c r="K50" s="18" t="s">
        <v>32</v>
      </c>
      <c r="L50" s="18" t="s">
        <v>33</v>
      </c>
      <c r="M50" s="18" t="s">
        <v>1</v>
      </c>
      <c r="N50" s="18" t="s">
        <v>32</v>
      </c>
      <c r="O50" s="18" t="s">
        <v>33</v>
      </c>
      <c r="P50" s="18" t="s">
        <v>1</v>
      </c>
      <c r="Q50" s="18" t="s">
        <v>32</v>
      </c>
      <c r="R50" s="18" t="s">
        <v>33</v>
      </c>
      <c r="S50" s="18" t="s">
        <v>1</v>
      </c>
      <c r="T50" s="18" t="s">
        <v>32</v>
      </c>
      <c r="U50" s="18" t="s">
        <v>33</v>
      </c>
      <c r="V50" s="18" t="s">
        <v>1</v>
      </c>
      <c r="W50" s="18" t="s">
        <v>32</v>
      </c>
      <c r="X50" s="18" t="s">
        <v>33</v>
      </c>
      <c r="Y50" s="18" t="s">
        <v>1</v>
      </c>
      <c r="Z50" s="18" t="s">
        <v>32</v>
      </c>
      <c r="AA50" s="18" t="s">
        <v>33</v>
      </c>
      <c r="AB50" s="18" t="s">
        <v>1</v>
      </c>
      <c r="AC50" s="18" t="s">
        <v>32</v>
      </c>
      <c r="AD50" s="18" t="s">
        <v>33</v>
      </c>
      <c r="AE50" s="18" t="s">
        <v>1</v>
      </c>
      <c r="AF50" s="18" t="s">
        <v>32</v>
      </c>
      <c r="AG50" s="18" t="s">
        <v>33</v>
      </c>
      <c r="AH50" s="18" t="s">
        <v>1</v>
      </c>
      <c r="AI50" s="18" t="s">
        <v>32</v>
      </c>
      <c r="AJ50" s="18" t="s">
        <v>33</v>
      </c>
      <c r="AK50" s="19" t="s">
        <v>1</v>
      </c>
      <c r="AL50" s="19" t="s">
        <v>32</v>
      </c>
      <c r="AM50" s="19" t="s">
        <v>33</v>
      </c>
    </row>
    <row r="51" spans="1:39" s="2" customFormat="1" ht="12" customHeight="1">
      <c r="A51" s="46"/>
      <c r="B51" s="20"/>
      <c r="C51" s="21" t="s">
        <v>61</v>
      </c>
      <c r="D51" s="8">
        <f aca="true" t="shared" si="22" ref="D51:D80">IF(SUM(E51:F51)&gt;0,SUM(E51:F51),"－")</f>
        <v>419</v>
      </c>
      <c r="E51" s="8">
        <f aca="true" t="shared" si="23" ref="E51:E80">IF(SUM(H51,K51,T51)&gt;0,SUM(T51,K51,H51),"－")</f>
        <v>217</v>
      </c>
      <c r="F51" s="8">
        <f aca="true" t="shared" si="24" ref="F51:F80">IF(SUM(I51,L51,U51)&gt;0,SUM(I51,L51,U51),"－")</f>
        <v>202</v>
      </c>
      <c r="G51" s="9" t="str">
        <f aca="true" t="shared" si="25" ref="G51:G80">IF(SUM(H51:I51)&gt;0,SUM(H51:I51),"－")</f>
        <v>－</v>
      </c>
      <c r="H51" s="9" t="s">
        <v>5</v>
      </c>
      <c r="I51" s="9" t="s">
        <v>5</v>
      </c>
      <c r="J51" s="9">
        <f aca="true" t="shared" si="26" ref="J51:J80">IF(SUM(K51:L51)&gt;0,SUM(K51:L51),"－")</f>
        <v>207</v>
      </c>
      <c r="K51" s="10">
        <f aca="true" t="shared" si="27" ref="K51:L80">IF(SUM(N51,Q51)&gt;0,SUM(N51,Q51),"－")</f>
        <v>111</v>
      </c>
      <c r="L51" s="10">
        <f t="shared" si="27"/>
        <v>96</v>
      </c>
      <c r="M51" s="10" t="str">
        <f aca="true" t="shared" si="28" ref="M51:M80">IF(SUM(N51:O51)&gt;0,SUM(N51:O51),"－")</f>
        <v>－</v>
      </c>
      <c r="N51" s="9" t="s">
        <v>5</v>
      </c>
      <c r="O51" s="9" t="s">
        <v>5</v>
      </c>
      <c r="P51" s="9">
        <f aca="true" t="shared" si="29" ref="P51:P80">IF(SUM(Q51:R51)&gt;0,SUM(Q51:R51),"－")</f>
        <v>207</v>
      </c>
      <c r="Q51" s="9">
        <v>111</v>
      </c>
      <c r="R51" s="9">
        <v>96</v>
      </c>
      <c r="S51" s="9">
        <f aca="true" t="shared" si="30" ref="S51:S80">IF(SUM(T51:U51)&gt;0,SUM(T51:U51),"－")</f>
        <v>212</v>
      </c>
      <c r="T51" s="10">
        <f aca="true" t="shared" si="31" ref="T51:T80">IF(SUM(W51,Z51,AC51)&gt;0,SUM(W51,Z51,AC51),"－")</f>
        <v>106</v>
      </c>
      <c r="U51" s="10">
        <f aca="true" t="shared" si="32" ref="U51:U80">IF(SUM(X51,AA51,AD51)&gt;0,SUM(X51,AA51,AD51),"－")</f>
        <v>106</v>
      </c>
      <c r="V51" s="10" t="str">
        <f aca="true" t="shared" si="33" ref="V51:V80">IF(SUM(W51:X51)&gt;0,SUM(W51:X51),"－")</f>
        <v>－</v>
      </c>
      <c r="W51" s="9" t="s">
        <v>5</v>
      </c>
      <c r="X51" s="9" t="s">
        <v>5</v>
      </c>
      <c r="Y51" s="9">
        <f aca="true" t="shared" si="34" ref="Y51:Y80">IF(SUM(Z51:AA51)&gt;0,SUM(Z51:AA51),"－")</f>
        <v>205</v>
      </c>
      <c r="Z51" s="9">
        <v>104</v>
      </c>
      <c r="AA51" s="9">
        <v>101</v>
      </c>
      <c r="AB51" s="9">
        <f aca="true" t="shared" si="35" ref="AB51:AB80">IF(SUM(AC51:AD51)&gt;0,SUM(AC51:AD51),"－")</f>
        <v>7</v>
      </c>
      <c r="AC51" s="9">
        <v>2</v>
      </c>
      <c r="AD51" s="9">
        <v>5</v>
      </c>
      <c r="AE51" s="9">
        <f aca="true" t="shared" si="36" ref="AE51:AE80">IF(SUM(AF51:AG51)&gt;0,SUM(AF51:AG51),"－")</f>
        <v>214</v>
      </c>
      <c r="AF51" s="10">
        <v>113</v>
      </c>
      <c r="AG51" s="10">
        <v>101</v>
      </c>
      <c r="AH51" s="9">
        <f aca="true" t="shared" si="37" ref="AH51:AH80">IF(SUM(AI51:AJ51)&gt;0,SUM(AI51:AJ51),"－")</f>
        <v>225</v>
      </c>
      <c r="AI51" s="9">
        <v>115</v>
      </c>
      <c r="AJ51" s="9">
        <v>110</v>
      </c>
      <c r="AK51" s="11">
        <f>ROUNDDOWN(IF(SUM(AL51:AM51)&gt;0,SUM(AL51:AM51),"－")/2,1)</f>
        <v>66.6</v>
      </c>
      <c r="AL51" s="11">
        <v>69.7</v>
      </c>
      <c r="AM51" s="11">
        <v>63.6</v>
      </c>
    </row>
    <row r="52" spans="1:39" ht="12" customHeight="1">
      <c r="A52" s="47"/>
      <c r="B52" s="22"/>
      <c r="C52" s="21" t="s">
        <v>62</v>
      </c>
      <c r="D52" s="8">
        <f t="shared" si="22"/>
        <v>120</v>
      </c>
      <c r="E52" s="8">
        <f t="shared" si="23"/>
        <v>60</v>
      </c>
      <c r="F52" s="8">
        <f t="shared" si="24"/>
        <v>60</v>
      </c>
      <c r="G52" s="9" t="str">
        <f t="shared" si="25"/>
        <v>－</v>
      </c>
      <c r="H52" s="9" t="s">
        <v>5</v>
      </c>
      <c r="I52" s="9" t="s">
        <v>5</v>
      </c>
      <c r="J52" s="9">
        <f t="shared" si="26"/>
        <v>61</v>
      </c>
      <c r="K52" s="10">
        <f t="shared" si="27"/>
        <v>28</v>
      </c>
      <c r="L52" s="10">
        <f t="shared" si="27"/>
        <v>33</v>
      </c>
      <c r="M52" s="10" t="str">
        <f t="shared" si="28"/>
        <v>－</v>
      </c>
      <c r="N52" s="9" t="s">
        <v>5</v>
      </c>
      <c r="O52" s="9" t="s">
        <v>5</v>
      </c>
      <c r="P52" s="9">
        <f t="shared" si="29"/>
        <v>61</v>
      </c>
      <c r="Q52" s="9">
        <v>28</v>
      </c>
      <c r="R52" s="9">
        <v>33</v>
      </c>
      <c r="S52" s="9">
        <f t="shared" si="30"/>
        <v>59</v>
      </c>
      <c r="T52" s="10">
        <f t="shared" si="31"/>
        <v>32</v>
      </c>
      <c r="U52" s="10">
        <f t="shared" si="32"/>
        <v>27</v>
      </c>
      <c r="V52" s="10" t="str">
        <f t="shared" si="33"/>
        <v>－</v>
      </c>
      <c r="W52" s="9" t="s">
        <v>5</v>
      </c>
      <c r="X52" s="9" t="s">
        <v>5</v>
      </c>
      <c r="Y52" s="9">
        <f t="shared" si="34"/>
        <v>58</v>
      </c>
      <c r="Z52" s="9">
        <v>31</v>
      </c>
      <c r="AA52" s="9">
        <v>27</v>
      </c>
      <c r="AB52" s="9">
        <f t="shared" si="35"/>
        <v>1</v>
      </c>
      <c r="AC52" s="9">
        <v>1</v>
      </c>
      <c r="AD52" s="9" t="s">
        <v>5</v>
      </c>
      <c r="AE52" s="9">
        <f t="shared" si="36"/>
        <v>62</v>
      </c>
      <c r="AF52" s="10">
        <v>29</v>
      </c>
      <c r="AG52" s="10">
        <v>33</v>
      </c>
      <c r="AH52" s="9">
        <f t="shared" si="37"/>
        <v>62</v>
      </c>
      <c r="AI52" s="9">
        <v>33</v>
      </c>
      <c r="AJ52" s="9">
        <v>29</v>
      </c>
      <c r="AK52" s="11">
        <v>80.5</v>
      </c>
      <c r="AL52" s="11">
        <v>75</v>
      </c>
      <c r="AM52" s="11">
        <v>87.9</v>
      </c>
    </row>
    <row r="53" spans="1:39" ht="12" customHeight="1">
      <c r="A53" s="47"/>
      <c r="B53" s="22"/>
      <c r="C53" s="21" t="s">
        <v>80</v>
      </c>
      <c r="D53" s="8">
        <f t="shared" si="22"/>
        <v>43</v>
      </c>
      <c r="E53" s="8">
        <f t="shared" si="23"/>
        <v>25</v>
      </c>
      <c r="F53" s="8">
        <f t="shared" si="24"/>
        <v>18</v>
      </c>
      <c r="G53" s="9" t="str">
        <f t="shared" si="25"/>
        <v>－</v>
      </c>
      <c r="H53" s="9" t="s">
        <v>5</v>
      </c>
      <c r="I53" s="9" t="s">
        <v>5</v>
      </c>
      <c r="J53" s="9" t="str">
        <f t="shared" si="26"/>
        <v>－</v>
      </c>
      <c r="K53" s="10" t="str">
        <f t="shared" si="27"/>
        <v>－</v>
      </c>
      <c r="L53" s="10" t="str">
        <f t="shared" si="27"/>
        <v>－</v>
      </c>
      <c r="M53" s="10" t="str">
        <f t="shared" si="28"/>
        <v>－</v>
      </c>
      <c r="N53" s="9" t="s">
        <v>5</v>
      </c>
      <c r="O53" s="9" t="s">
        <v>5</v>
      </c>
      <c r="P53" s="9" t="str">
        <f t="shared" si="29"/>
        <v>－</v>
      </c>
      <c r="Q53" s="9" t="s">
        <v>5</v>
      </c>
      <c r="R53" s="9" t="s">
        <v>5</v>
      </c>
      <c r="S53" s="9">
        <f t="shared" si="30"/>
        <v>43</v>
      </c>
      <c r="T53" s="10">
        <f t="shared" si="31"/>
        <v>25</v>
      </c>
      <c r="U53" s="10">
        <f t="shared" si="32"/>
        <v>18</v>
      </c>
      <c r="V53" s="10" t="str">
        <f t="shared" si="33"/>
        <v>－</v>
      </c>
      <c r="W53" s="9" t="s">
        <v>5</v>
      </c>
      <c r="X53" s="9" t="s">
        <v>5</v>
      </c>
      <c r="Y53" s="9" t="str">
        <f t="shared" si="34"/>
        <v>－</v>
      </c>
      <c r="Z53" s="9" t="s">
        <v>5</v>
      </c>
      <c r="AA53" s="9" t="s">
        <v>5</v>
      </c>
      <c r="AB53" s="9">
        <f t="shared" si="35"/>
        <v>43</v>
      </c>
      <c r="AC53" s="9">
        <v>25</v>
      </c>
      <c r="AD53" s="9">
        <v>18</v>
      </c>
      <c r="AE53" s="9">
        <f t="shared" si="36"/>
        <v>43</v>
      </c>
      <c r="AF53" s="10">
        <v>25</v>
      </c>
      <c r="AG53" s="10">
        <v>18</v>
      </c>
      <c r="AH53" s="9">
        <f t="shared" si="37"/>
        <v>41</v>
      </c>
      <c r="AI53" s="9">
        <v>18</v>
      </c>
      <c r="AJ53" s="9">
        <v>23</v>
      </c>
      <c r="AK53" s="11">
        <v>27.2</v>
      </c>
      <c r="AL53" s="11">
        <v>25.4</v>
      </c>
      <c r="AM53" s="11">
        <v>28.8</v>
      </c>
    </row>
    <row r="54" spans="1:39" ht="12" customHeight="1">
      <c r="A54" s="47"/>
      <c r="B54" s="22"/>
      <c r="C54" s="21" t="s">
        <v>63</v>
      </c>
      <c r="D54" s="8">
        <f t="shared" si="22"/>
        <v>358</v>
      </c>
      <c r="E54" s="8">
        <f t="shared" si="23"/>
        <v>190</v>
      </c>
      <c r="F54" s="8">
        <f t="shared" si="24"/>
        <v>168</v>
      </c>
      <c r="G54" s="9" t="str">
        <f t="shared" si="25"/>
        <v>－</v>
      </c>
      <c r="H54" s="9" t="s">
        <v>5</v>
      </c>
      <c r="I54" s="9" t="s">
        <v>5</v>
      </c>
      <c r="J54" s="9">
        <f t="shared" si="26"/>
        <v>172</v>
      </c>
      <c r="K54" s="10">
        <f t="shared" si="27"/>
        <v>95</v>
      </c>
      <c r="L54" s="10">
        <f t="shared" si="27"/>
        <v>77</v>
      </c>
      <c r="M54" s="10" t="str">
        <f t="shared" si="28"/>
        <v>－</v>
      </c>
      <c r="N54" s="9" t="s">
        <v>5</v>
      </c>
      <c r="O54" s="9" t="s">
        <v>5</v>
      </c>
      <c r="P54" s="9">
        <f t="shared" si="29"/>
        <v>172</v>
      </c>
      <c r="Q54" s="9">
        <v>95</v>
      </c>
      <c r="R54" s="9">
        <v>77</v>
      </c>
      <c r="S54" s="9">
        <f t="shared" si="30"/>
        <v>186</v>
      </c>
      <c r="T54" s="10">
        <f t="shared" si="31"/>
        <v>95</v>
      </c>
      <c r="U54" s="10">
        <f t="shared" si="32"/>
        <v>91</v>
      </c>
      <c r="V54" s="10" t="str">
        <f t="shared" si="33"/>
        <v>－</v>
      </c>
      <c r="W54" s="9" t="s">
        <v>5</v>
      </c>
      <c r="X54" s="9" t="s">
        <v>5</v>
      </c>
      <c r="Y54" s="9">
        <f t="shared" si="34"/>
        <v>166</v>
      </c>
      <c r="Z54" s="9">
        <v>84</v>
      </c>
      <c r="AA54" s="9">
        <v>82</v>
      </c>
      <c r="AB54" s="9">
        <f t="shared" si="35"/>
        <v>20</v>
      </c>
      <c r="AC54" s="9">
        <v>11</v>
      </c>
      <c r="AD54" s="9">
        <v>9</v>
      </c>
      <c r="AE54" s="9">
        <f t="shared" si="36"/>
        <v>192</v>
      </c>
      <c r="AF54" s="10">
        <v>106</v>
      </c>
      <c r="AG54" s="10">
        <v>86</v>
      </c>
      <c r="AH54" s="9">
        <f t="shared" si="37"/>
        <v>190</v>
      </c>
      <c r="AI54" s="9">
        <v>94</v>
      </c>
      <c r="AJ54" s="9">
        <v>96</v>
      </c>
      <c r="AK54" s="11">
        <f>ROUNDDOWN(IF(SUM(AL54:AM54)&gt;0,SUM(AL54:AM54),"－")/2,1)</f>
        <v>97.9</v>
      </c>
      <c r="AL54" s="11">
        <v>96.9</v>
      </c>
      <c r="AM54" s="11">
        <v>99</v>
      </c>
    </row>
    <row r="55" spans="1:39" ht="12" customHeight="1">
      <c r="A55" s="47"/>
      <c r="B55" s="22"/>
      <c r="C55" s="21" t="s">
        <v>19</v>
      </c>
      <c r="D55" s="8">
        <f t="shared" si="22"/>
        <v>115</v>
      </c>
      <c r="E55" s="8">
        <f t="shared" si="23"/>
        <v>55</v>
      </c>
      <c r="F55" s="8">
        <f t="shared" si="24"/>
        <v>60</v>
      </c>
      <c r="G55" s="9">
        <f t="shared" si="25"/>
        <v>38</v>
      </c>
      <c r="H55" s="9">
        <v>20</v>
      </c>
      <c r="I55" s="9">
        <v>18</v>
      </c>
      <c r="J55" s="9">
        <f t="shared" si="26"/>
        <v>31</v>
      </c>
      <c r="K55" s="10">
        <f t="shared" si="27"/>
        <v>14</v>
      </c>
      <c r="L55" s="10">
        <f t="shared" si="27"/>
        <v>17</v>
      </c>
      <c r="M55" s="10">
        <f t="shared" si="28"/>
        <v>23</v>
      </c>
      <c r="N55" s="9">
        <v>11</v>
      </c>
      <c r="O55" s="9">
        <v>12</v>
      </c>
      <c r="P55" s="9">
        <f t="shared" si="29"/>
        <v>8</v>
      </c>
      <c r="Q55" s="9">
        <v>3</v>
      </c>
      <c r="R55" s="9">
        <v>5</v>
      </c>
      <c r="S55" s="9">
        <f t="shared" si="30"/>
        <v>46</v>
      </c>
      <c r="T55" s="10">
        <f t="shared" si="31"/>
        <v>21</v>
      </c>
      <c r="U55" s="10">
        <f t="shared" si="32"/>
        <v>25</v>
      </c>
      <c r="V55" s="10">
        <f t="shared" si="33"/>
        <v>28</v>
      </c>
      <c r="W55" s="9">
        <v>12</v>
      </c>
      <c r="X55" s="9">
        <v>16</v>
      </c>
      <c r="Y55" s="9">
        <f t="shared" si="34"/>
        <v>18</v>
      </c>
      <c r="Z55" s="9">
        <v>9</v>
      </c>
      <c r="AA55" s="9">
        <v>9</v>
      </c>
      <c r="AB55" s="9" t="str">
        <f t="shared" si="35"/>
        <v>－</v>
      </c>
      <c r="AC55" s="9" t="s">
        <v>5</v>
      </c>
      <c r="AD55" s="9" t="s">
        <v>5</v>
      </c>
      <c r="AE55" s="9">
        <f t="shared" si="36"/>
        <v>46</v>
      </c>
      <c r="AF55" s="10">
        <v>23</v>
      </c>
      <c r="AG55" s="10">
        <v>23</v>
      </c>
      <c r="AH55" s="9">
        <f t="shared" si="37"/>
        <v>34</v>
      </c>
      <c r="AI55" s="9">
        <v>27</v>
      </c>
      <c r="AJ55" s="9">
        <v>7</v>
      </c>
      <c r="AK55" s="11">
        <v>14.7</v>
      </c>
      <c r="AL55" s="11">
        <v>21.4</v>
      </c>
      <c r="AM55" s="11">
        <v>6.6</v>
      </c>
    </row>
    <row r="56" spans="1:39" ht="12" customHeight="1">
      <c r="A56" s="47"/>
      <c r="B56" s="22"/>
      <c r="C56" s="21" t="s">
        <v>20</v>
      </c>
      <c r="D56" s="8">
        <f t="shared" si="22"/>
        <v>235</v>
      </c>
      <c r="E56" s="8">
        <f t="shared" si="23"/>
        <v>114</v>
      </c>
      <c r="F56" s="8">
        <f t="shared" si="24"/>
        <v>121</v>
      </c>
      <c r="G56" s="9" t="str">
        <f t="shared" si="25"/>
        <v>－</v>
      </c>
      <c r="H56" s="9" t="s">
        <v>5</v>
      </c>
      <c r="I56" s="9" t="s">
        <v>5</v>
      </c>
      <c r="J56" s="9" t="str">
        <f t="shared" si="26"/>
        <v>－</v>
      </c>
      <c r="K56" s="10" t="str">
        <f t="shared" si="27"/>
        <v>－</v>
      </c>
      <c r="L56" s="10" t="str">
        <f t="shared" si="27"/>
        <v>－</v>
      </c>
      <c r="M56" s="10" t="str">
        <f t="shared" si="28"/>
        <v>－</v>
      </c>
      <c r="N56" s="9" t="s">
        <v>5</v>
      </c>
      <c r="O56" s="9" t="s">
        <v>5</v>
      </c>
      <c r="P56" s="9" t="str">
        <f t="shared" si="29"/>
        <v>－</v>
      </c>
      <c r="Q56" s="9" t="s">
        <v>5</v>
      </c>
      <c r="R56" s="9" t="s">
        <v>5</v>
      </c>
      <c r="S56" s="9">
        <f t="shared" si="30"/>
        <v>235</v>
      </c>
      <c r="T56" s="10">
        <f t="shared" si="31"/>
        <v>114</v>
      </c>
      <c r="U56" s="10">
        <f t="shared" si="32"/>
        <v>121</v>
      </c>
      <c r="V56" s="10" t="str">
        <f t="shared" si="33"/>
        <v>－</v>
      </c>
      <c r="W56" s="9" t="s">
        <v>5</v>
      </c>
      <c r="X56" s="9" t="s">
        <v>5</v>
      </c>
      <c r="Y56" s="9" t="str">
        <f t="shared" si="34"/>
        <v>－</v>
      </c>
      <c r="Z56" s="9" t="s">
        <v>5</v>
      </c>
      <c r="AA56" s="9" t="s">
        <v>5</v>
      </c>
      <c r="AB56" s="9">
        <f t="shared" si="35"/>
        <v>235</v>
      </c>
      <c r="AC56" s="9">
        <v>114</v>
      </c>
      <c r="AD56" s="9">
        <v>121</v>
      </c>
      <c r="AE56" s="9">
        <f t="shared" si="36"/>
        <v>235</v>
      </c>
      <c r="AF56" s="10">
        <v>114</v>
      </c>
      <c r="AG56" s="10">
        <v>121</v>
      </c>
      <c r="AH56" s="9">
        <f t="shared" si="37"/>
        <v>192</v>
      </c>
      <c r="AI56" s="9">
        <v>107</v>
      </c>
      <c r="AJ56" s="9">
        <v>85</v>
      </c>
      <c r="AK56" s="11">
        <v>93.2</v>
      </c>
      <c r="AL56" s="11">
        <v>92.2</v>
      </c>
      <c r="AM56" s="11">
        <v>94.4</v>
      </c>
    </row>
    <row r="57" spans="1:39" ht="12" customHeight="1">
      <c r="A57" s="47"/>
      <c r="B57" s="22"/>
      <c r="C57" s="21" t="s">
        <v>56</v>
      </c>
      <c r="D57" s="8">
        <f t="shared" si="22"/>
        <v>66</v>
      </c>
      <c r="E57" s="8">
        <f t="shared" si="23"/>
        <v>27</v>
      </c>
      <c r="F57" s="8">
        <f t="shared" si="24"/>
        <v>39</v>
      </c>
      <c r="G57" s="9" t="str">
        <f t="shared" si="25"/>
        <v>－</v>
      </c>
      <c r="H57" s="9" t="s">
        <v>5</v>
      </c>
      <c r="I57" s="9" t="s">
        <v>5</v>
      </c>
      <c r="J57" s="9">
        <f t="shared" si="26"/>
        <v>32</v>
      </c>
      <c r="K57" s="10">
        <f t="shared" si="27"/>
        <v>12</v>
      </c>
      <c r="L57" s="10">
        <f t="shared" si="27"/>
        <v>20</v>
      </c>
      <c r="M57" s="10" t="str">
        <f t="shared" si="28"/>
        <v>－</v>
      </c>
      <c r="N57" s="9" t="s">
        <v>5</v>
      </c>
      <c r="O57" s="9" t="s">
        <v>5</v>
      </c>
      <c r="P57" s="9">
        <f t="shared" si="29"/>
        <v>32</v>
      </c>
      <c r="Q57" s="9">
        <v>12</v>
      </c>
      <c r="R57" s="9">
        <v>20</v>
      </c>
      <c r="S57" s="9">
        <f t="shared" si="30"/>
        <v>34</v>
      </c>
      <c r="T57" s="10">
        <f t="shared" si="31"/>
        <v>15</v>
      </c>
      <c r="U57" s="10">
        <f t="shared" si="32"/>
        <v>19</v>
      </c>
      <c r="V57" s="10" t="str">
        <f t="shared" si="33"/>
        <v>－</v>
      </c>
      <c r="W57" s="9" t="s">
        <v>5</v>
      </c>
      <c r="X57" s="9" t="s">
        <v>5</v>
      </c>
      <c r="Y57" s="9">
        <f t="shared" si="34"/>
        <v>34</v>
      </c>
      <c r="Z57" s="9">
        <v>15</v>
      </c>
      <c r="AA57" s="9">
        <v>19</v>
      </c>
      <c r="AB57" s="9" t="str">
        <f t="shared" si="35"/>
        <v>－</v>
      </c>
      <c r="AC57" s="9" t="s">
        <v>5</v>
      </c>
      <c r="AD57" s="9" t="s">
        <v>5</v>
      </c>
      <c r="AE57" s="9">
        <f t="shared" si="36"/>
        <v>32</v>
      </c>
      <c r="AF57" s="10">
        <v>12</v>
      </c>
      <c r="AG57" s="10">
        <v>20</v>
      </c>
      <c r="AH57" s="9">
        <f t="shared" si="37"/>
        <v>33</v>
      </c>
      <c r="AI57" s="9">
        <v>21</v>
      </c>
      <c r="AJ57" s="9">
        <v>12</v>
      </c>
      <c r="AK57" s="11">
        <v>97.1</v>
      </c>
      <c r="AL57" s="11">
        <v>95.5</v>
      </c>
      <c r="AM57" s="11">
        <v>100</v>
      </c>
    </row>
    <row r="58" spans="1:39" ht="12" customHeight="1">
      <c r="A58" s="47"/>
      <c r="B58" s="22"/>
      <c r="C58" s="21" t="s">
        <v>21</v>
      </c>
      <c r="D58" s="8">
        <f t="shared" si="22"/>
        <v>189</v>
      </c>
      <c r="E58" s="8">
        <f t="shared" si="23"/>
        <v>91</v>
      </c>
      <c r="F58" s="8">
        <f t="shared" si="24"/>
        <v>98</v>
      </c>
      <c r="G58" s="9" t="str">
        <f t="shared" si="25"/>
        <v>－</v>
      </c>
      <c r="H58" s="9" t="s">
        <v>5</v>
      </c>
      <c r="I58" s="9" t="s">
        <v>5</v>
      </c>
      <c r="J58" s="9" t="str">
        <f t="shared" si="26"/>
        <v>－</v>
      </c>
      <c r="K58" s="10" t="str">
        <f t="shared" si="27"/>
        <v>－</v>
      </c>
      <c r="L58" s="10" t="str">
        <f t="shared" si="27"/>
        <v>－</v>
      </c>
      <c r="M58" s="10" t="str">
        <f t="shared" si="28"/>
        <v>－</v>
      </c>
      <c r="N58" s="9" t="s">
        <v>5</v>
      </c>
      <c r="O58" s="9" t="s">
        <v>5</v>
      </c>
      <c r="P58" s="9" t="str">
        <f t="shared" si="29"/>
        <v>－</v>
      </c>
      <c r="Q58" s="9" t="s">
        <v>5</v>
      </c>
      <c r="R58" s="9" t="s">
        <v>5</v>
      </c>
      <c r="S58" s="9">
        <f t="shared" si="30"/>
        <v>189</v>
      </c>
      <c r="T58" s="10">
        <f t="shared" si="31"/>
        <v>91</v>
      </c>
      <c r="U58" s="10">
        <f t="shared" si="32"/>
        <v>98</v>
      </c>
      <c r="V58" s="10" t="str">
        <f t="shared" si="33"/>
        <v>－</v>
      </c>
      <c r="W58" s="9" t="s">
        <v>5</v>
      </c>
      <c r="X58" s="9" t="s">
        <v>5</v>
      </c>
      <c r="Y58" s="9" t="str">
        <f t="shared" si="34"/>
        <v>－</v>
      </c>
      <c r="Z58" s="9" t="s">
        <v>5</v>
      </c>
      <c r="AA58" s="9" t="s">
        <v>5</v>
      </c>
      <c r="AB58" s="9">
        <f t="shared" si="35"/>
        <v>189</v>
      </c>
      <c r="AC58" s="9">
        <v>91</v>
      </c>
      <c r="AD58" s="9">
        <v>98</v>
      </c>
      <c r="AE58" s="9">
        <f t="shared" si="36"/>
        <v>189</v>
      </c>
      <c r="AF58" s="10">
        <v>91</v>
      </c>
      <c r="AG58" s="10">
        <v>98</v>
      </c>
      <c r="AH58" s="9">
        <f t="shared" si="37"/>
        <v>221</v>
      </c>
      <c r="AI58" s="9">
        <v>117</v>
      </c>
      <c r="AJ58" s="9">
        <v>104</v>
      </c>
      <c r="AK58" s="11">
        <v>100.5</v>
      </c>
      <c r="AL58" s="11">
        <v>100.9</v>
      </c>
      <c r="AM58" s="11">
        <v>100</v>
      </c>
    </row>
    <row r="59" spans="1:39" ht="12" customHeight="1">
      <c r="A59" s="47"/>
      <c r="B59" s="22"/>
      <c r="C59" s="21" t="s">
        <v>22</v>
      </c>
      <c r="D59" s="8">
        <f t="shared" si="22"/>
        <v>177</v>
      </c>
      <c r="E59" s="8">
        <f t="shared" si="23"/>
        <v>95</v>
      </c>
      <c r="F59" s="8">
        <f t="shared" si="24"/>
        <v>82</v>
      </c>
      <c r="G59" s="9" t="str">
        <f t="shared" si="25"/>
        <v>－</v>
      </c>
      <c r="H59" s="9" t="s">
        <v>5</v>
      </c>
      <c r="I59" s="9" t="s">
        <v>5</v>
      </c>
      <c r="J59" s="9">
        <f t="shared" si="26"/>
        <v>95</v>
      </c>
      <c r="K59" s="10">
        <f t="shared" si="27"/>
        <v>53</v>
      </c>
      <c r="L59" s="10">
        <f t="shared" si="27"/>
        <v>42</v>
      </c>
      <c r="M59" s="10" t="str">
        <f t="shared" si="28"/>
        <v>－</v>
      </c>
      <c r="N59" s="9" t="s">
        <v>5</v>
      </c>
      <c r="O59" s="9" t="s">
        <v>5</v>
      </c>
      <c r="P59" s="9">
        <f t="shared" si="29"/>
        <v>95</v>
      </c>
      <c r="Q59" s="9">
        <v>53</v>
      </c>
      <c r="R59" s="9">
        <v>42</v>
      </c>
      <c r="S59" s="9">
        <f t="shared" si="30"/>
        <v>82</v>
      </c>
      <c r="T59" s="10">
        <f t="shared" si="31"/>
        <v>42</v>
      </c>
      <c r="U59" s="10">
        <f t="shared" si="32"/>
        <v>40</v>
      </c>
      <c r="V59" s="10" t="str">
        <f t="shared" si="33"/>
        <v>－</v>
      </c>
      <c r="W59" s="9" t="s">
        <v>5</v>
      </c>
      <c r="X59" s="9" t="s">
        <v>5</v>
      </c>
      <c r="Y59" s="9">
        <f t="shared" si="34"/>
        <v>80</v>
      </c>
      <c r="Z59" s="9">
        <v>40</v>
      </c>
      <c r="AA59" s="9">
        <v>40</v>
      </c>
      <c r="AB59" s="9">
        <f t="shared" si="35"/>
        <v>2</v>
      </c>
      <c r="AC59" s="9">
        <v>2</v>
      </c>
      <c r="AD59" s="9" t="s">
        <v>5</v>
      </c>
      <c r="AE59" s="9">
        <f t="shared" si="36"/>
        <v>97</v>
      </c>
      <c r="AF59" s="10">
        <v>55</v>
      </c>
      <c r="AG59" s="10">
        <v>42</v>
      </c>
      <c r="AH59" s="9">
        <f t="shared" si="37"/>
        <v>105</v>
      </c>
      <c r="AI59" s="9">
        <v>57</v>
      </c>
      <c r="AJ59" s="9">
        <v>48</v>
      </c>
      <c r="AK59" s="11">
        <v>97.2</v>
      </c>
      <c r="AL59" s="11">
        <v>98.3</v>
      </c>
      <c r="AM59" s="11">
        <v>96</v>
      </c>
    </row>
    <row r="60" spans="1:39" ht="12" customHeight="1">
      <c r="A60" s="47"/>
      <c r="B60" s="22"/>
      <c r="C60" s="21" t="s">
        <v>23</v>
      </c>
      <c r="D60" s="8">
        <f t="shared" si="22"/>
        <v>439</v>
      </c>
      <c r="E60" s="8">
        <f t="shared" si="23"/>
        <v>217</v>
      </c>
      <c r="F60" s="8">
        <f t="shared" si="24"/>
        <v>222</v>
      </c>
      <c r="G60" s="9">
        <f t="shared" si="25"/>
        <v>142</v>
      </c>
      <c r="H60" s="9">
        <v>68</v>
      </c>
      <c r="I60" s="9">
        <v>74</v>
      </c>
      <c r="J60" s="9">
        <f t="shared" si="26"/>
        <v>140</v>
      </c>
      <c r="K60" s="10">
        <f t="shared" si="27"/>
        <v>77</v>
      </c>
      <c r="L60" s="10">
        <f t="shared" si="27"/>
        <v>63</v>
      </c>
      <c r="M60" s="10">
        <f t="shared" si="28"/>
        <v>132</v>
      </c>
      <c r="N60" s="9">
        <v>72</v>
      </c>
      <c r="O60" s="9">
        <v>60</v>
      </c>
      <c r="P60" s="9">
        <f t="shared" si="29"/>
        <v>8</v>
      </c>
      <c r="Q60" s="9">
        <v>5</v>
      </c>
      <c r="R60" s="9">
        <v>3</v>
      </c>
      <c r="S60" s="9">
        <f t="shared" si="30"/>
        <v>157</v>
      </c>
      <c r="T60" s="10">
        <f t="shared" si="31"/>
        <v>72</v>
      </c>
      <c r="U60" s="10">
        <f t="shared" si="32"/>
        <v>85</v>
      </c>
      <c r="V60" s="10">
        <f t="shared" si="33"/>
        <v>145</v>
      </c>
      <c r="W60" s="9">
        <v>63</v>
      </c>
      <c r="X60" s="9">
        <v>82</v>
      </c>
      <c r="Y60" s="9">
        <f t="shared" si="34"/>
        <v>7</v>
      </c>
      <c r="Z60" s="9">
        <v>5</v>
      </c>
      <c r="AA60" s="9">
        <v>2</v>
      </c>
      <c r="AB60" s="9">
        <f t="shared" si="35"/>
        <v>5</v>
      </c>
      <c r="AC60" s="9">
        <v>4</v>
      </c>
      <c r="AD60" s="9">
        <v>1</v>
      </c>
      <c r="AE60" s="9">
        <f t="shared" si="36"/>
        <v>155</v>
      </c>
      <c r="AF60" s="10">
        <v>77</v>
      </c>
      <c r="AG60" s="10">
        <v>78</v>
      </c>
      <c r="AH60" s="9">
        <f t="shared" si="37"/>
        <v>161</v>
      </c>
      <c r="AI60" s="9">
        <v>75</v>
      </c>
      <c r="AJ60" s="9">
        <v>86</v>
      </c>
      <c r="AK60" s="17">
        <v>101.9</v>
      </c>
      <c r="AL60" s="11">
        <v>100</v>
      </c>
      <c r="AM60" s="11">
        <v>103.6</v>
      </c>
    </row>
    <row r="61" spans="1:39" ht="12" customHeight="1">
      <c r="A61" s="47"/>
      <c r="B61" s="22"/>
      <c r="C61" s="21" t="s">
        <v>64</v>
      </c>
      <c r="D61" s="8">
        <f t="shared" si="22"/>
        <v>83</v>
      </c>
      <c r="E61" s="8">
        <f t="shared" si="23"/>
        <v>34</v>
      </c>
      <c r="F61" s="8">
        <f t="shared" si="24"/>
        <v>49</v>
      </c>
      <c r="G61" s="9">
        <f t="shared" si="25"/>
        <v>25</v>
      </c>
      <c r="H61" s="9">
        <v>10</v>
      </c>
      <c r="I61" s="9">
        <v>15</v>
      </c>
      <c r="J61" s="9">
        <f t="shared" si="26"/>
        <v>30</v>
      </c>
      <c r="K61" s="10">
        <f t="shared" si="27"/>
        <v>13</v>
      </c>
      <c r="L61" s="10">
        <f t="shared" si="27"/>
        <v>17</v>
      </c>
      <c r="M61" s="10">
        <f t="shared" si="28"/>
        <v>27</v>
      </c>
      <c r="N61" s="9">
        <v>11</v>
      </c>
      <c r="O61" s="9">
        <v>16</v>
      </c>
      <c r="P61" s="9">
        <f t="shared" si="29"/>
        <v>3</v>
      </c>
      <c r="Q61" s="9">
        <v>2</v>
      </c>
      <c r="R61" s="9">
        <v>1</v>
      </c>
      <c r="S61" s="9">
        <f t="shared" si="30"/>
        <v>28</v>
      </c>
      <c r="T61" s="10">
        <f t="shared" si="31"/>
        <v>11</v>
      </c>
      <c r="U61" s="10">
        <f t="shared" si="32"/>
        <v>17</v>
      </c>
      <c r="V61" s="10">
        <f t="shared" si="33"/>
        <v>24</v>
      </c>
      <c r="W61" s="9">
        <v>11</v>
      </c>
      <c r="X61" s="9">
        <v>13</v>
      </c>
      <c r="Y61" s="9">
        <f t="shared" si="34"/>
        <v>3</v>
      </c>
      <c r="Z61" s="9" t="s">
        <v>5</v>
      </c>
      <c r="AA61" s="9">
        <v>3</v>
      </c>
      <c r="AB61" s="9">
        <f t="shared" si="35"/>
        <v>1</v>
      </c>
      <c r="AC61" s="9" t="s">
        <v>5</v>
      </c>
      <c r="AD61" s="9">
        <v>1</v>
      </c>
      <c r="AE61" s="9">
        <f t="shared" si="36"/>
        <v>29</v>
      </c>
      <c r="AF61" s="10">
        <v>12</v>
      </c>
      <c r="AG61" s="10">
        <v>17</v>
      </c>
      <c r="AH61" s="9">
        <f t="shared" si="37"/>
        <v>33</v>
      </c>
      <c r="AI61" s="9">
        <v>9</v>
      </c>
      <c r="AJ61" s="9">
        <v>24</v>
      </c>
      <c r="AK61" s="11">
        <v>32.7</v>
      </c>
      <c r="AL61" s="11">
        <v>20.5</v>
      </c>
      <c r="AM61" s="11">
        <v>42.1</v>
      </c>
    </row>
    <row r="62" spans="1:39" ht="12" customHeight="1">
      <c r="A62" s="47"/>
      <c r="B62" s="22"/>
      <c r="C62" s="21" t="s">
        <v>24</v>
      </c>
      <c r="D62" s="8">
        <f t="shared" si="22"/>
        <v>48</v>
      </c>
      <c r="E62" s="8">
        <f t="shared" si="23"/>
        <v>28</v>
      </c>
      <c r="F62" s="8">
        <f t="shared" si="24"/>
        <v>20</v>
      </c>
      <c r="G62" s="9" t="str">
        <f t="shared" si="25"/>
        <v>－</v>
      </c>
      <c r="H62" s="9" t="s">
        <v>5</v>
      </c>
      <c r="I62" s="9" t="s">
        <v>5</v>
      </c>
      <c r="J62" s="9">
        <f t="shared" si="26"/>
        <v>23</v>
      </c>
      <c r="K62" s="10">
        <f t="shared" si="27"/>
        <v>15</v>
      </c>
      <c r="L62" s="10">
        <f t="shared" si="27"/>
        <v>8</v>
      </c>
      <c r="M62" s="10" t="str">
        <f t="shared" si="28"/>
        <v>－</v>
      </c>
      <c r="N62" s="9" t="s">
        <v>5</v>
      </c>
      <c r="O62" s="9" t="s">
        <v>5</v>
      </c>
      <c r="P62" s="9">
        <f t="shared" si="29"/>
        <v>23</v>
      </c>
      <c r="Q62" s="9">
        <v>15</v>
      </c>
      <c r="R62" s="9">
        <v>8</v>
      </c>
      <c r="S62" s="9">
        <f t="shared" si="30"/>
        <v>25</v>
      </c>
      <c r="T62" s="10">
        <f t="shared" si="31"/>
        <v>13</v>
      </c>
      <c r="U62" s="10">
        <f t="shared" si="32"/>
        <v>12</v>
      </c>
      <c r="V62" s="10" t="str">
        <f t="shared" si="33"/>
        <v>－</v>
      </c>
      <c r="W62" s="9" t="s">
        <v>5</v>
      </c>
      <c r="X62" s="9" t="s">
        <v>5</v>
      </c>
      <c r="Y62" s="9">
        <f t="shared" si="34"/>
        <v>25</v>
      </c>
      <c r="Z62" s="9">
        <v>13</v>
      </c>
      <c r="AA62" s="9">
        <v>12</v>
      </c>
      <c r="AB62" s="9" t="str">
        <f t="shared" si="35"/>
        <v>－</v>
      </c>
      <c r="AC62" s="9" t="s">
        <v>5</v>
      </c>
      <c r="AD62" s="9" t="s">
        <v>5</v>
      </c>
      <c r="AE62" s="9">
        <f t="shared" si="36"/>
        <v>23</v>
      </c>
      <c r="AF62" s="10">
        <v>15</v>
      </c>
      <c r="AG62" s="10">
        <v>8</v>
      </c>
      <c r="AH62" s="9">
        <f t="shared" si="37"/>
        <v>18</v>
      </c>
      <c r="AI62" s="9">
        <v>9</v>
      </c>
      <c r="AJ62" s="9">
        <v>9</v>
      </c>
      <c r="AK62" s="11">
        <f>ROUNDDOWN(IF(SUM(AL62:AM62)&gt;0,SUM(AL62:AM62),"－")/2,1)</f>
        <v>90</v>
      </c>
      <c r="AL62" s="11">
        <v>90</v>
      </c>
      <c r="AM62" s="11">
        <v>90</v>
      </c>
    </row>
    <row r="63" spans="1:39" ht="12" customHeight="1">
      <c r="A63" s="47"/>
      <c r="B63" s="22"/>
      <c r="C63" s="21" t="s">
        <v>65</v>
      </c>
      <c r="D63" s="8">
        <f t="shared" si="22"/>
        <v>116</v>
      </c>
      <c r="E63" s="8">
        <f t="shared" si="23"/>
        <v>57</v>
      </c>
      <c r="F63" s="8">
        <f t="shared" si="24"/>
        <v>59</v>
      </c>
      <c r="G63" s="9" t="str">
        <f t="shared" si="25"/>
        <v>－</v>
      </c>
      <c r="H63" s="9" t="s">
        <v>5</v>
      </c>
      <c r="I63" s="9" t="s">
        <v>5</v>
      </c>
      <c r="J63" s="9">
        <f t="shared" si="26"/>
        <v>58</v>
      </c>
      <c r="K63" s="10">
        <f t="shared" si="27"/>
        <v>25</v>
      </c>
      <c r="L63" s="10">
        <f t="shared" si="27"/>
        <v>33</v>
      </c>
      <c r="M63" s="10" t="str">
        <f t="shared" si="28"/>
        <v>－</v>
      </c>
      <c r="N63" s="9" t="s">
        <v>5</v>
      </c>
      <c r="O63" s="9" t="s">
        <v>5</v>
      </c>
      <c r="P63" s="9">
        <f t="shared" si="29"/>
        <v>58</v>
      </c>
      <c r="Q63" s="9">
        <v>25</v>
      </c>
      <c r="R63" s="9">
        <v>33</v>
      </c>
      <c r="S63" s="9">
        <f t="shared" si="30"/>
        <v>58</v>
      </c>
      <c r="T63" s="10">
        <f t="shared" si="31"/>
        <v>32</v>
      </c>
      <c r="U63" s="10">
        <f t="shared" si="32"/>
        <v>26</v>
      </c>
      <c r="V63" s="10" t="str">
        <f t="shared" si="33"/>
        <v>－</v>
      </c>
      <c r="W63" s="9" t="s">
        <v>5</v>
      </c>
      <c r="X63" s="9" t="s">
        <v>5</v>
      </c>
      <c r="Y63" s="9">
        <f t="shared" si="34"/>
        <v>57</v>
      </c>
      <c r="Z63" s="9">
        <v>31</v>
      </c>
      <c r="AA63" s="9">
        <v>26</v>
      </c>
      <c r="AB63" s="9">
        <f t="shared" si="35"/>
        <v>1</v>
      </c>
      <c r="AC63" s="9">
        <v>1</v>
      </c>
      <c r="AD63" s="9" t="s">
        <v>5</v>
      </c>
      <c r="AE63" s="9">
        <f t="shared" si="36"/>
        <v>59</v>
      </c>
      <c r="AF63" s="10">
        <v>26</v>
      </c>
      <c r="AG63" s="10">
        <v>33</v>
      </c>
      <c r="AH63" s="9">
        <f t="shared" si="37"/>
        <v>52</v>
      </c>
      <c r="AI63" s="9">
        <v>31</v>
      </c>
      <c r="AJ63" s="9">
        <v>21</v>
      </c>
      <c r="AK63" s="11">
        <v>85.2</v>
      </c>
      <c r="AL63" s="11">
        <v>88.6</v>
      </c>
      <c r="AM63" s="11">
        <v>80.8</v>
      </c>
    </row>
    <row r="64" spans="1:39" ht="12" customHeight="1">
      <c r="A64" s="47"/>
      <c r="B64" s="22"/>
      <c r="C64" s="21" t="s">
        <v>66</v>
      </c>
      <c r="D64" s="8">
        <f t="shared" si="22"/>
        <v>102</v>
      </c>
      <c r="E64" s="8">
        <f t="shared" si="23"/>
        <v>46</v>
      </c>
      <c r="F64" s="8">
        <f t="shared" si="24"/>
        <v>56</v>
      </c>
      <c r="G64" s="9" t="str">
        <f t="shared" si="25"/>
        <v>－</v>
      </c>
      <c r="H64" s="9" t="s">
        <v>5</v>
      </c>
      <c r="I64" s="9" t="s">
        <v>5</v>
      </c>
      <c r="J64" s="9">
        <f t="shared" si="26"/>
        <v>50</v>
      </c>
      <c r="K64" s="10">
        <f t="shared" si="27"/>
        <v>20</v>
      </c>
      <c r="L64" s="10">
        <f t="shared" si="27"/>
        <v>30</v>
      </c>
      <c r="M64" s="10" t="str">
        <f t="shared" si="28"/>
        <v>－</v>
      </c>
      <c r="N64" s="9" t="s">
        <v>5</v>
      </c>
      <c r="O64" s="9" t="s">
        <v>5</v>
      </c>
      <c r="P64" s="9">
        <f t="shared" si="29"/>
        <v>50</v>
      </c>
      <c r="Q64" s="9">
        <v>20</v>
      </c>
      <c r="R64" s="9">
        <v>30</v>
      </c>
      <c r="S64" s="9">
        <f t="shared" si="30"/>
        <v>52</v>
      </c>
      <c r="T64" s="10">
        <f t="shared" si="31"/>
        <v>26</v>
      </c>
      <c r="U64" s="10">
        <f t="shared" si="32"/>
        <v>26</v>
      </c>
      <c r="V64" s="10" t="str">
        <f t="shared" si="33"/>
        <v>－</v>
      </c>
      <c r="W64" s="9" t="s">
        <v>5</v>
      </c>
      <c r="X64" s="9" t="s">
        <v>5</v>
      </c>
      <c r="Y64" s="9">
        <f t="shared" si="34"/>
        <v>50</v>
      </c>
      <c r="Z64" s="9">
        <v>25</v>
      </c>
      <c r="AA64" s="9">
        <v>25</v>
      </c>
      <c r="AB64" s="9">
        <f t="shared" si="35"/>
        <v>2</v>
      </c>
      <c r="AC64" s="9">
        <v>1</v>
      </c>
      <c r="AD64" s="9">
        <v>1</v>
      </c>
      <c r="AE64" s="9">
        <f t="shared" si="36"/>
        <v>52</v>
      </c>
      <c r="AF64" s="10">
        <v>21</v>
      </c>
      <c r="AG64" s="10">
        <v>31</v>
      </c>
      <c r="AH64" s="9">
        <f t="shared" si="37"/>
        <v>52</v>
      </c>
      <c r="AI64" s="9">
        <v>26</v>
      </c>
      <c r="AJ64" s="9">
        <v>26</v>
      </c>
      <c r="AK64" s="11">
        <f>ROUNDDOWN(IF(SUM(AL64:AM64)&gt;0,SUM(AL64:AM64),"－")/2,1)</f>
        <v>81.3</v>
      </c>
      <c r="AL64" s="11">
        <v>83.9</v>
      </c>
      <c r="AM64" s="11">
        <v>78.8</v>
      </c>
    </row>
    <row r="65" spans="1:39" ht="12" customHeight="1">
      <c r="A65" s="47"/>
      <c r="B65" s="22"/>
      <c r="C65" s="21" t="s">
        <v>25</v>
      </c>
      <c r="D65" s="8">
        <f t="shared" si="22"/>
        <v>223</v>
      </c>
      <c r="E65" s="8">
        <f t="shared" si="23"/>
        <v>115</v>
      </c>
      <c r="F65" s="8">
        <f t="shared" si="24"/>
        <v>108</v>
      </c>
      <c r="G65" s="9" t="str">
        <f t="shared" si="25"/>
        <v>－</v>
      </c>
      <c r="H65" s="9" t="s">
        <v>5</v>
      </c>
      <c r="I65" s="9" t="s">
        <v>5</v>
      </c>
      <c r="J65" s="9">
        <f t="shared" si="26"/>
        <v>106</v>
      </c>
      <c r="K65" s="10">
        <f t="shared" si="27"/>
        <v>57</v>
      </c>
      <c r="L65" s="10">
        <f t="shared" si="27"/>
        <v>49</v>
      </c>
      <c r="M65" s="10" t="str">
        <f t="shared" si="28"/>
        <v>－</v>
      </c>
      <c r="N65" s="9" t="s">
        <v>5</v>
      </c>
      <c r="O65" s="9" t="s">
        <v>5</v>
      </c>
      <c r="P65" s="9">
        <f t="shared" si="29"/>
        <v>106</v>
      </c>
      <c r="Q65" s="9">
        <v>57</v>
      </c>
      <c r="R65" s="9">
        <v>49</v>
      </c>
      <c r="S65" s="9">
        <f t="shared" si="30"/>
        <v>117</v>
      </c>
      <c r="T65" s="10">
        <f t="shared" si="31"/>
        <v>58</v>
      </c>
      <c r="U65" s="10">
        <f t="shared" si="32"/>
        <v>59</v>
      </c>
      <c r="V65" s="10" t="str">
        <f t="shared" si="33"/>
        <v>－</v>
      </c>
      <c r="W65" s="9" t="s">
        <v>5</v>
      </c>
      <c r="X65" s="9" t="s">
        <v>5</v>
      </c>
      <c r="Y65" s="9">
        <f t="shared" si="34"/>
        <v>111</v>
      </c>
      <c r="Z65" s="9">
        <v>56</v>
      </c>
      <c r="AA65" s="9">
        <v>55</v>
      </c>
      <c r="AB65" s="9">
        <f t="shared" si="35"/>
        <v>6</v>
      </c>
      <c r="AC65" s="9">
        <v>2</v>
      </c>
      <c r="AD65" s="9">
        <v>4</v>
      </c>
      <c r="AE65" s="9">
        <f t="shared" si="36"/>
        <v>112</v>
      </c>
      <c r="AF65" s="10">
        <v>59</v>
      </c>
      <c r="AG65" s="10">
        <v>53</v>
      </c>
      <c r="AH65" s="9">
        <f t="shared" si="37"/>
        <v>126</v>
      </c>
      <c r="AI65" s="9">
        <v>58</v>
      </c>
      <c r="AJ65" s="9">
        <v>68</v>
      </c>
      <c r="AK65" s="11">
        <f>ROUNDDOWN(IF(SUM(AL65:AM65)&gt;0,SUM(AL65:AM65),"－")/2,1)</f>
        <v>86.3</v>
      </c>
      <c r="AL65" s="11">
        <v>86.6</v>
      </c>
      <c r="AM65" s="11">
        <v>86.1</v>
      </c>
    </row>
    <row r="66" spans="1:39" ht="12" customHeight="1">
      <c r="A66" s="47"/>
      <c r="B66" s="22"/>
      <c r="C66" s="21" t="s">
        <v>67</v>
      </c>
      <c r="D66" s="8">
        <f t="shared" si="22"/>
        <v>108</v>
      </c>
      <c r="E66" s="8">
        <f t="shared" si="23"/>
        <v>48</v>
      </c>
      <c r="F66" s="8">
        <f t="shared" si="24"/>
        <v>60</v>
      </c>
      <c r="G66" s="9">
        <f t="shared" si="25"/>
        <v>34</v>
      </c>
      <c r="H66" s="9">
        <v>11</v>
      </c>
      <c r="I66" s="9">
        <v>23</v>
      </c>
      <c r="J66" s="9">
        <f t="shared" si="26"/>
        <v>41</v>
      </c>
      <c r="K66" s="10">
        <f t="shared" si="27"/>
        <v>19</v>
      </c>
      <c r="L66" s="10">
        <f t="shared" si="27"/>
        <v>22</v>
      </c>
      <c r="M66" s="10">
        <f t="shared" si="28"/>
        <v>22</v>
      </c>
      <c r="N66" s="9">
        <v>11</v>
      </c>
      <c r="O66" s="9">
        <v>11</v>
      </c>
      <c r="P66" s="9">
        <f t="shared" si="29"/>
        <v>19</v>
      </c>
      <c r="Q66" s="9">
        <v>8</v>
      </c>
      <c r="R66" s="9">
        <v>11</v>
      </c>
      <c r="S66" s="9">
        <f t="shared" si="30"/>
        <v>33</v>
      </c>
      <c r="T66" s="10">
        <f t="shared" si="31"/>
        <v>18</v>
      </c>
      <c r="U66" s="10">
        <f t="shared" si="32"/>
        <v>15</v>
      </c>
      <c r="V66" s="10">
        <f t="shared" si="33"/>
        <v>18</v>
      </c>
      <c r="W66" s="9">
        <v>9</v>
      </c>
      <c r="X66" s="9">
        <v>9</v>
      </c>
      <c r="Y66" s="9">
        <f t="shared" si="34"/>
        <v>15</v>
      </c>
      <c r="Z66" s="9">
        <v>9</v>
      </c>
      <c r="AA66" s="9">
        <v>6</v>
      </c>
      <c r="AB66" s="9" t="str">
        <f t="shared" si="35"/>
        <v>－</v>
      </c>
      <c r="AC66" s="9" t="s">
        <v>5</v>
      </c>
      <c r="AD66" s="9" t="s">
        <v>5</v>
      </c>
      <c r="AE66" s="9">
        <f t="shared" si="36"/>
        <v>53</v>
      </c>
      <c r="AF66" s="10">
        <v>19</v>
      </c>
      <c r="AG66" s="10">
        <v>34</v>
      </c>
      <c r="AH66" s="9">
        <f t="shared" si="37"/>
        <v>46</v>
      </c>
      <c r="AI66" s="9">
        <v>22</v>
      </c>
      <c r="AJ66" s="9">
        <v>24</v>
      </c>
      <c r="AK66" s="11">
        <f>ROUNDDOWN(IF(SUM(AL66:AM66)&gt;0,SUM(AL66:AM66),"－")/2,1)</f>
        <v>51.1</v>
      </c>
      <c r="AL66" s="11">
        <v>50</v>
      </c>
      <c r="AM66" s="11">
        <v>52.2</v>
      </c>
    </row>
    <row r="67" spans="1:39" ht="12" customHeight="1">
      <c r="A67" s="47"/>
      <c r="B67" s="22"/>
      <c r="C67" s="21" t="s">
        <v>68</v>
      </c>
      <c r="D67" s="8">
        <f t="shared" si="22"/>
        <v>135</v>
      </c>
      <c r="E67" s="8">
        <f t="shared" si="23"/>
        <v>72</v>
      </c>
      <c r="F67" s="8">
        <f t="shared" si="24"/>
        <v>63</v>
      </c>
      <c r="G67" s="9" t="str">
        <f t="shared" si="25"/>
        <v>－</v>
      </c>
      <c r="H67" s="9" t="s">
        <v>5</v>
      </c>
      <c r="I67" s="9" t="s">
        <v>5</v>
      </c>
      <c r="J67" s="9">
        <f t="shared" si="26"/>
        <v>68</v>
      </c>
      <c r="K67" s="10">
        <f t="shared" si="27"/>
        <v>38</v>
      </c>
      <c r="L67" s="10">
        <f t="shared" si="27"/>
        <v>30</v>
      </c>
      <c r="M67" s="10" t="str">
        <f t="shared" si="28"/>
        <v>－</v>
      </c>
      <c r="N67" s="9" t="s">
        <v>5</v>
      </c>
      <c r="O67" s="9" t="s">
        <v>5</v>
      </c>
      <c r="P67" s="9">
        <f t="shared" si="29"/>
        <v>68</v>
      </c>
      <c r="Q67" s="9">
        <v>38</v>
      </c>
      <c r="R67" s="9">
        <v>30</v>
      </c>
      <c r="S67" s="9">
        <f t="shared" si="30"/>
        <v>67</v>
      </c>
      <c r="T67" s="10">
        <f t="shared" si="31"/>
        <v>34</v>
      </c>
      <c r="U67" s="10">
        <f t="shared" si="32"/>
        <v>33</v>
      </c>
      <c r="V67" s="10" t="str">
        <f t="shared" si="33"/>
        <v>－</v>
      </c>
      <c r="W67" s="9" t="s">
        <v>5</v>
      </c>
      <c r="X67" s="9" t="s">
        <v>5</v>
      </c>
      <c r="Y67" s="9">
        <f t="shared" si="34"/>
        <v>61</v>
      </c>
      <c r="Z67" s="9">
        <v>30</v>
      </c>
      <c r="AA67" s="9">
        <v>31</v>
      </c>
      <c r="AB67" s="9">
        <f t="shared" si="35"/>
        <v>6</v>
      </c>
      <c r="AC67" s="9">
        <v>4</v>
      </c>
      <c r="AD67" s="9">
        <v>2</v>
      </c>
      <c r="AE67" s="9">
        <f t="shared" si="36"/>
        <v>74</v>
      </c>
      <c r="AF67" s="10">
        <v>42</v>
      </c>
      <c r="AG67" s="10">
        <v>32</v>
      </c>
      <c r="AH67" s="9">
        <f t="shared" si="37"/>
        <v>71</v>
      </c>
      <c r="AI67" s="9">
        <v>36</v>
      </c>
      <c r="AJ67" s="9">
        <v>35</v>
      </c>
      <c r="AK67" s="11">
        <f>ROUNDDOWN(IF(SUM(AL67:AM67)&gt;0,SUM(AL67:AM67),"－")/2,1)</f>
        <v>67.6</v>
      </c>
      <c r="AL67" s="11">
        <v>69.2</v>
      </c>
      <c r="AM67" s="11">
        <v>66</v>
      </c>
    </row>
    <row r="68" spans="1:39" ht="12" customHeight="1">
      <c r="A68" s="47"/>
      <c r="B68" s="22"/>
      <c r="C68" s="21" t="s">
        <v>69</v>
      </c>
      <c r="D68" s="8">
        <f t="shared" si="22"/>
        <v>96</v>
      </c>
      <c r="E68" s="8">
        <f t="shared" si="23"/>
        <v>44</v>
      </c>
      <c r="F68" s="8">
        <f t="shared" si="24"/>
        <v>52</v>
      </c>
      <c r="G68" s="9" t="str">
        <f t="shared" si="25"/>
        <v>－</v>
      </c>
      <c r="H68" s="9" t="s">
        <v>5</v>
      </c>
      <c r="I68" s="9" t="s">
        <v>5</v>
      </c>
      <c r="J68" s="9" t="str">
        <f t="shared" si="26"/>
        <v>－</v>
      </c>
      <c r="K68" s="10" t="str">
        <f t="shared" si="27"/>
        <v>－</v>
      </c>
      <c r="L68" s="10" t="str">
        <f t="shared" si="27"/>
        <v>－</v>
      </c>
      <c r="M68" s="10" t="str">
        <f t="shared" si="28"/>
        <v>－</v>
      </c>
      <c r="N68" s="9" t="s">
        <v>5</v>
      </c>
      <c r="O68" s="9" t="s">
        <v>5</v>
      </c>
      <c r="P68" s="9" t="str">
        <f t="shared" si="29"/>
        <v>－</v>
      </c>
      <c r="Q68" s="9" t="s">
        <v>5</v>
      </c>
      <c r="R68" s="9" t="s">
        <v>5</v>
      </c>
      <c r="S68" s="9">
        <f t="shared" si="30"/>
        <v>96</v>
      </c>
      <c r="T68" s="10">
        <f t="shared" si="31"/>
        <v>44</v>
      </c>
      <c r="U68" s="10">
        <f t="shared" si="32"/>
        <v>52</v>
      </c>
      <c r="V68" s="10" t="str">
        <f t="shared" si="33"/>
        <v>－</v>
      </c>
      <c r="W68" s="9" t="s">
        <v>5</v>
      </c>
      <c r="X68" s="9" t="s">
        <v>5</v>
      </c>
      <c r="Y68" s="9" t="str">
        <f t="shared" si="34"/>
        <v>－</v>
      </c>
      <c r="Z68" s="9" t="s">
        <v>5</v>
      </c>
      <c r="AA68" s="9" t="s">
        <v>5</v>
      </c>
      <c r="AB68" s="9">
        <f t="shared" si="35"/>
        <v>96</v>
      </c>
      <c r="AC68" s="9">
        <v>44</v>
      </c>
      <c r="AD68" s="9">
        <v>52</v>
      </c>
      <c r="AE68" s="9">
        <f t="shared" si="36"/>
        <v>96</v>
      </c>
      <c r="AF68" s="10">
        <v>44</v>
      </c>
      <c r="AG68" s="10">
        <v>52</v>
      </c>
      <c r="AH68" s="9">
        <f t="shared" si="37"/>
        <v>120</v>
      </c>
      <c r="AI68" s="9">
        <v>61</v>
      </c>
      <c r="AJ68" s="9">
        <v>59</v>
      </c>
      <c r="AK68" s="11">
        <f>ROUNDDOWN(IF(SUM(AL68:AM68)&gt;0,SUM(AL68:AM68),"－")/2,1)</f>
        <v>69</v>
      </c>
      <c r="AL68" s="11">
        <v>67.8</v>
      </c>
      <c r="AM68" s="11">
        <v>70.2</v>
      </c>
    </row>
    <row r="69" spans="1:39" ht="12" customHeight="1">
      <c r="A69" s="47"/>
      <c r="B69" s="22"/>
      <c r="C69" s="21" t="s">
        <v>56</v>
      </c>
      <c r="D69" s="8">
        <f t="shared" si="22"/>
        <v>514</v>
      </c>
      <c r="E69" s="8">
        <f t="shared" si="23"/>
        <v>259</v>
      </c>
      <c r="F69" s="8">
        <f t="shared" si="24"/>
        <v>255</v>
      </c>
      <c r="G69" s="9">
        <f t="shared" si="25"/>
        <v>94</v>
      </c>
      <c r="H69" s="9">
        <v>47</v>
      </c>
      <c r="I69" s="9">
        <v>47</v>
      </c>
      <c r="J69" s="9">
        <f t="shared" si="26"/>
        <v>171</v>
      </c>
      <c r="K69" s="10">
        <f t="shared" si="27"/>
        <v>76</v>
      </c>
      <c r="L69" s="10">
        <f t="shared" si="27"/>
        <v>95</v>
      </c>
      <c r="M69" s="10">
        <f t="shared" si="28"/>
        <v>105</v>
      </c>
      <c r="N69" s="9">
        <v>48</v>
      </c>
      <c r="O69" s="9">
        <v>57</v>
      </c>
      <c r="P69" s="9">
        <f t="shared" si="29"/>
        <v>66</v>
      </c>
      <c r="Q69" s="9">
        <v>28</v>
      </c>
      <c r="R69" s="9">
        <v>38</v>
      </c>
      <c r="S69" s="9">
        <f t="shared" si="30"/>
        <v>249</v>
      </c>
      <c r="T69" s="10">
        <f t="shared" si="31"/>
        <v>136</v>
      </c>
      <c r="U69" s="10">
        <f t="shared" si="32"/>
        <v>113</v>
      </c>
      <c r="V69" s="10">
        <f t="shared" si="33"/>
        <v>68</v>
      </c>
      <c r="W69" s="9">
        <v>33</v>
      </c>
      <c r="X69" s="9">
        <v>35</v>
      </c>
      <c r="Y69" s="9">
        <f t="shared" si="34"/>
        <v>32</v>
      </c>
      <c r="Z69" s="9">
        <v>19</v>
      </c>
      <c r="AA69" s="9">
        <v>13</v>
      </c>
      <c r="AB69" s="9">
        <f t="shared" si="35"/>
        <v>149</v>
      </c>
      <c r="AC69" s="9">
        <v>84</v>
      </c>
      <c r="AD69" s="9">
        <v>65</v>
      </c>
      <c r="AE69" s="9">
        <f t="shared" si="36"/>
        <v>309</v>
      </c>
      <c r="AF69" s="10">
        <v>159</v>
      </c>
      <c r="AG69" s="10">
        <v>150</v>
      </c>
      <c r="AH69" s="9">
        <f t="shared" si="37"/>
        <v>242</v>
      </c>
      <c r="AI69" s="9">
        <v>120</v>
      </c>
      <c r="AJ69" s="9">
        <v>122</v>
      </c>
      <c r="AK69" s="11">
        <v>105.2</v>
      </c>
      <c r="AL69" s="11">
        <v>100</v>
      </c>
      <c r="AM69" s="11">
        <v>110.9</v>
      </c>
    </row>
    <row r="70" spans="1:39" ht="12" customHeight="1">
      <c r="A70" s="47"/>
      <c r="B70" s="22"/>
      <c r="C70" s="21" t="s">
        <v>26</v>
      </c>
      <c r="D70" s="8">
        <f t="shared" si="22"/>
        <v>169</v>
      </c>
      <c r="E70" s="8">
        <f t="shared" si="23"/>
        <v>82</v>
      </c>
      <c r="F70" s="8">
        <f t="shared" si="24"/>
        <v>87</v>
      </c>
      <c r="G70" s="9">
        <f t="shared" si="25"/>
        <v>49</v>
      </c>
      <c r="H70" s="9">
        <v>23</v>
      </c>
      <c r="I70" s="9">
        <v>26</v>
      </c>
      <c r="J70" s="9">
        <f t="shared" si="26"/>
        <v>55</v>
      </c>
      <c r="K70" s="10">
        <f t="shared" si="27"/>
        <v>27</v>
      </c>
      <c r="L70" s="10">
        <f t="shared" si="27"/>
        <v>28</v>
      </c>
      <c r="M70" s="10">
        <f t="shared" si="28"/>
        <v>39</v>
      </c>
      <c r="N70" s="9">
        <v>20</v>
      </c>
      <c r="O70" s="9">
        <v>19</v>
      </c>
      <c r="P70" s="9">
        <f t="shared" si="29"/>
        <v>16</v>
      </c>
      <c r="Q70" s="9">
        <v>7</v>
      </c>
      <c r="R70" s="9">
        <v>9</v>
      </c>
      <c r="S70" s="9">
        <f t="shared" si="30"/>
        <v>65</v>
      </c>
      <c r="T70" s="10">
        <f t="shared" si="31"/>
        <v>32</v>
      </c>
      <c r="U70" s="10">
        <f t="shared" si="32"/>
        <v>33</v>
      </c>
      <c r="V70" s="10">
        <f t="shared" si="33"/>
        <v>39</v>
      </c>
      <c r="W70" s="9">
        <v>20</v>
      </c>
      <c r="X70" s="9">
        <v>19</v>
      </c>
      <c r="Y70" s="9">
        <f t="shared" si="34"/>
        <v>23</v>
      </c>
      <c r="Z70" s="9">
        <v>10</v>
      </c>
      <c r="AA70" s="9">
        <v>13</v>
      </c>
      <c r="AB70" s="9">
        <f t="shared" si="35"/>
        <v>3</v>
      </c>
      <c r="AC70" s="9">
        <v>2</v>
      </c>
      <c r="AD70" s="9">
        <v>1</v>
      </c>
      <c r="AE70" s="9">
        <f t="shared" si="36"/>
        <v>68</v>
      </c>
      <c r="AF70" s="10">
        <v>32</v>
      </c>
      <c r="AG70" s="10">
        <v>36</v>
      </c>
      <c r="AH70" s="9">
        <f t="shared" si="37"/>
        <v>38</v>
      </c>
      <c r="AI70" s="9">
        <v>13</v>
      </c>
      <c r="AJ70" s="9">
        <v>25</v>
      </c>
      <c r="AK70" s="11">
        <f>ROUNDDOWN(IF(SUM(AL70:AM70)&gt;0,SUM(AL70:AM70),"－")/2,1)</f>
        <v>9.9</v>
      </c>
      <c r="AL70" s="11">
        <v>6.9</v>
      </c>
      <c r="AM70" s="11">
        <v>12.9</v>
      </c>
    </row>
    <row r="71" spans="1:39" ht="12" customHeight="1">
      <c r="A71" s="47"/>
      <c r="B71" s="22"/>
      <c r="C71" s="21" t="s">
        <v>27</v>
      </c>
      <c r="D71" s="8">
        <f t="shared" si="22"/>
        <v>197</v>
      </c>
      <c r="E71" s="8">
        <f t="shared" si="23"/>
        <v>100</v>
      </c>
      <c r="F71" s="8">
        <f t="shared" si="24"/>
        <v>97</v>
      </c>
      <c r="G71" s="9">
        <f t="shared" si="25"/>
        <v>26</v>
      </c>
      <c r="H71" s="9">
        <v>12</v>
      </c>
      <c r="I71" s="9">
        <v>14</v>
      </c>
      <c r="J71" s="9">
        <f t="shared" si="26"/>
        <v>76</v>
      </c>
      <c r="K71" s="10">
        <f t="shared" si="27"/>
        <v>43</v>
      </c>
      <c r="L71" s="10">
        <f t="shared" si="27"/>
        <v>33</v>
      </c>
      <c r="M71" s="10">
        <f t="shared" si="28"/>
        <v>24</v>
      </c>
      <c r="N71" s="9">
        <v>18</v>
      </c>
      <c r="O71" s="9">
        <v>6</v>
      </c>
      <c r="P71" s="9">
        <f t="shared" si="29"/>
        <v>52</v>
      </c>
      <c r="Q71" s="9">
        <v>25</v>
      </c>
      <c r="R71" s="9">
        <v>27</v>
      </c>
      <c r="S71" s="9">
        <f t="shared" si="30"/>
        <v>95</v>
      </c>
      <c r="T71" s="10">
        <f t="shared" si="31"/>
        <v>45</v>
      </c>
      <c r="U71" s="10">
        <f t="shared" si="32"/>
        <v>50</v>
      </c>
      <c r="V71" s="10">
        <f t="shared" si="33"/>
        <v>36</v>
      </c>
      <c r="W71" s="9">
        <v>17</v>
      </c>
      <c r="X71" s="9">
        <v>19</v>
      </c>
      <c r="Y71" s="9">
        <f t="shared" si="34"/>
        <v>56</v>
      </c>
      <c r="Z71" s="9">
        <v>27</v>
      </c>
      <c r="AA71" s="9">
        <v>29</v>
      </c>
      <c r="AB71" s="9">
        <f t="shared" si="35"/>
        <v>3</v>
      </c>
      <c r="AC71" s="9">
        <v>1</v>
      </c>
      <c r="AD71" s="9">
        <v>2</v>
      </c>
      <c r="AE71" s="9">
        <f t="shared" si="36"/>
        <v>81</v>
      </c>
      <c r="AF71" s="10">
        <v>38</v>
      </c>
      <c r="AG71" s="10">
        <v>43</v>
      </c>
      <c r="AH71" s="9">
        <f t="shared" si="37"/>
        <v>85</v>
      </c>
      <c r="AI71" s="9">
        <v>49</v>
      </c>
      <c r="AJ71" s="9">
        <v>36</v>
      </c>
      <c r="AK71" s="11">
        <v>24.9</v>
      </c>
      <c r="AL71" s="11">
        <v>27.8</v>
      </c>
      <c r="AM71" s="11">
        <v>21.8</v>
      </c>
    </row>
    <row r="72" spans="1:39" ht="12" customHeight="1">
      <c r="A72" s="47"/>
      <c r="B72" s="22"/>
      <c r="C72" s="21" t="s">
        <v>28</v>
      </c>
      <c r="D72" s="8">
        <f t="shared" si="22"/>
        <v>647</v>
      </c>
      <c r="E72" s="8">
        <f t="shared" si="23"/>
        <v>307</v>
      </c>
      <c r="F72" s="8">
        <f t="shared" si="24"/>
        <v>340</v>
      </c>
      <c r="G72" s="9">
        <f t="shared" si="25"/>
        <v>50</v>
      </c>
      <c r="H72" s="9">
        <v>22</v>
      </c>
      <c r="I72" s="9">
        <v>28</v>
      </c>
      <c r="J72" s="9">
        <f t="shared" si="26"/>
        <v>286</v>
      </c>
      <c r="K72" s="10">
        <f t="shared" si="27"/>
        <v>135</v>
      </c>
      <c r="L72" s="10">
        <f t="shared" si="27"/>
        <v>151</v>
      </c>
      <c r="M72" s="10">
        <f t="shared" si="28"/>
        <v>53</v>
      </c>
      <c r="N72" s="9">
        <v>23</v>
      </c>
      <c r="O72" s="9">
        <v>30</v>
      </c>
      <c r="P72" s="9">
        <f t="shared" si="29"/>
        <v>233</v>
      </c>
      <c r="Q72" s="9">
        <v>112</v>
      </c>
      <c r="R72" s="9">
        <v>121</v>
      </c>
      <c r="S72" s="9">
        <f t="shared" si="30"/>
        <v>311</v>
      </c>
      <c r="T72" s="10">
        <f t="shared" si="31"/>
        <v>150</v>
      </c>
      <c r="U72" s="10">
        <f t="shared" si="32"/>
        <v>161</v>
      </c>
      <c r="V72" s="10">
        <f t="shared" si="33"/>
        <v>40</v>
      </c>
      <c r="W72" s="9">
        <v>21</v>
      </c>
      <c r="X72" s="9">
        <v>19</v>
      </c>
      <c r="Y72" s="9">
        <f t="shared" si="34"/>
        <v>262</v>
      </c>
      <c r="Z72" s="9">
        <v>124</v>
      </c>
      <c r="AA72" s="9">
        <v>138</v>
      </c>
      <c r="AB72" s="9">
        <f t="shared" si="35"/>
        <v>9</v>
      </c>
      <c r="AC72" s="9">
        <v>5</v>
      </c>
      <c r="AD72" s="9">
        <v>4</v>
      </c>
      <c r="AE72" s="9">
        <f t="shared" si="36"/>
        <v>292</v>
      </c>
      <c r="AF72" s="10">
        <v>139</v>
      </c>
      <c r="AG72" s="10">
        <v>153</v>
      </c>
      <c r="AH72" s="9">
        <f t="shared" si="37"/>
        <v>316</v>
      </c>
      <c r="AI72" s="9">
        <v>160</v>
      </c>
      <c r="AJ72" s="9">
        <v>156</v>
      </c>
      <c r="AK72" s="11">
        <f>ROUNDDOWN(IF(SUM(AL72:AM72)&gt;0,SUM(AL72:AM72),"－")/2,1)</f>
        <v>81.2</v>
      </c>
      <c r="AL72" s="11">
        <v>81.6</v>
      </c>
      <c r="AM72" s="11">
        <v>80.8</v>
      </c>
    </row>
    <row r="73" spans="1:39" ht="12" customHeight="1">
      <c r="A73" s="47"/>
      <c r="B73" s="22"/>
      <c r="C73" s="21" t="s">
        <v>70</v>
      </c>
      <c r="D73" s="8">
        <f t="shared" si="22"/>
        <v>196</v>
      </c>
      <c r="E73" s="8">
        <f t="shared" si="23"/>
        <v>87</v>
      </c>
      <c r="F73" s="8">
        <f t="shared" si="24"/>
        <v>109</v>
      </c>
      <c r="G73" s="9" t="str">
        <f t="shared" si="25"/>
        <v>－</v>
      </c>
      <c r="H73" s="9" t="s">
        <v>5</v>
      </c>
      <c r="I73" s="9" t="s">
        <v>5</v>
      </c>
      <c r="J73" s="9">
        <f t="shared" si="26"/>
        <v>86</v>
      </c>
      <c r="K73" s="10">
        <f t="shared" si="27"/>
        <v>39</v>
      </c>
      <c r="L73" s="10">
        <f t="shared" si="27"/>
        <v>47</v>
      </c>
      <c r="M73" s="10" t="str">
        <f t="shared" si="28"/>
        <v>－</v>
      </c>
      <c r="N73" s="9" t="s">
        <v>5</v>
      </c>
      <c r="O73" s="9" t="s">
        <v>5</v>
      </c>
      <c r="P73" s="9">
        <f t="shared" si="29"/>
        <v>86</v>
      </c>
      <c r="Q73" s="9">
        <v>39</v>
      </c>
      <c r="R73" s="9">
        <v>47</v>
      </c>
      <c r="S73" s="9">
        <f t="shared" si="30"/>
        <v>110</v>
      </c>
      <c r="T73" s="10">
        <f t="shared" si="31"/>
        <v>48</v>
      </c>
      <c r="U73" s="10">
        <f t="shared" si="32"/>
        <v>62</v>
      </c>
      <c r="V73" s="10" t="str">
        <f t="shared" si="33"/>
        <v>－</v>
      </c>
      <c r="W73" s="9" t="s">
        <v>5</v>
      </c>
      <c r="X73" s="9" t="s">
        <v>5</v>
      </c>
      <c r="Y73" s="9">
        <f t="shared" si="34"/>
        <v>79</v>
      </c>
      <c r="Z73" s="9">
        <v>32</v>
      </c>
      <c r="AA73" s="9">
        <v>47</v>
      </c>
      <c r="AB73" s="9">
        <f t="shared" si="35"/>
        <v>31</v>
      </c>
      <c r="AC73" s="9">
        <v>16</v>
      </c>
      <c r="AD73" s="9">
        <v>15</v>
      </c>
      <c r="AE73" s="9">
        <f t="shared" si="36"/>
        <v>117</v>
      </c>
      <c r="AF73" s="10">
        <v>55</v>
      </c>
      <c r="AG73" s="10">
        <v>62</v>
      </c>
      <c r="AH73" s="9">
        <f t="shared" si="37"/>
        <v>144</v>
      </c>
      <c r="AI73" s="9">
        <v>58</v>
      </c>
      <c r="AJ73" s="9">
        <v>86</v>
      </c>
      <c r="AK73" s="11">
        <v>56.9</v>
      </c>
      <c r="AL73" s="11">
        <v>53.7</v>
      </c>
      <c r="AM73" s="11">
        <v>59.3</v>
      </c>
    </row>
    <row r="74" spans="1:39" ht="12" customHeight="1">
      <c r="A74" s="47"/>
      <c r="B74" s="22"/>
      <c r="C74" s="21" t="s">
        <v>81</v>
      </c>
      <c r="D74" s="8">
        <f t="shared" si="22"/>
        <v>551</v>
      </c>
      <c r="E74" s="8">
        <f t="shared" si="23"/>
        <v>282</v>
      </c>
      <c r="F74" s="8">
        <f t="shared" si="24"/>
        <v>269</v>
      </c>
      <c r="G74" s="9">
        <f t="shared" si="25"/>
        <v>21</v>
      </c>
      <c r="H74" s="9">
        <v>13</v>
      </c>
      <c r="I74" s="9">
        <v>8</v>
      </c>
      <c r="J74" s="9">
        <f t="shared" si="26"/>
        <v>254</v>
      </c>
      <c r="K74" s="10">
        <f t="shared" si="27"/>
        <v>128</v>
      </c>
      <c r="L74" s="10">
        <f t="shared" si="27"/>
        <v>126</v>
      </c>
      <c r="M74" s="10">
        <f t="shared" si="28"/>
        <v>34</v>
      </c>
      <c r="N74" s="9">
        <v>17</v>
      </c>
      <c r="O74" s="9">
        <v>17</v>
      </c>
      <c r="P74" s="9">
        <f t="shared" si="29"/>
        <v>220</v>
      </c>
      <c r="Q74" s="9">
        <v>111</v>
      </c>
      <c r="R74" s="9">
        <v>109</v>
      </c>
      <c r="S74" s="9">
        <f t="shared" si="30"/>
        <v>276</v>
      </c>
      <c r="T74" s="10">
        <f t="shared" si="31"/>
        <v>141</v>
      </c>
      <c r="U74" s="10">
        <f t="shared" si="32"/>
        <v>135</v>
      </c>
      <c r="V74" s="10">
        <f t="shared" si="33"/>
        <v>29</v>
      </c>
      <c r="W74" s="9">
        <v>16</v>
      </c>
      <c r="X74" s="9">
        <v>13</v>
      </c>
      <c r="Y74" s="9">
        <f t="shared" si="34"/>
        <v>230</v>
      </c>
      <c r="Z74" s="9">
        <v>116</v>
      </c>
      <c r="AA74" s="9">
        <v>114</v>
      </c>
      <c r="AB74" s="9">
        <f t="shared" si="35"/>
        <v>17</v>
      </c>
      <c r="AC74" s="9">
        <v>9</v>
      </c>
      <c r="AD74" s="9">
        <v>8</v>
      </c>
      <c r="AE74" s="9">
        <f t="shared" si="36"/>
        <v>258</v>
      </c>
      <c r="AF74" s="10">
        <v>133</v>
      </c>
      <c r="AG74" s="10">
        <v>125</v>
      </c>
      <c r="AH74" s="9">
        <f t="shared" si="37"/>
        <v>318</v>
      </c>
      <c r="AI74" s="9">
        <v>169</v>
      </c>
      <c r="AJ74" s="9">
        <v>149</v>
      </c>
      <c r="AK74" s="11">
        <v>93.5</v>
      </c>
      <c r="AL74" s="11">
        <v>92.9</v>
      </c>
      <c r="AM74" s="11">
        <v>94.3</v>
      </c>
    </row>
    <row r="75" spans="1:39" ht="12" customHeight="1">
      <c r="A75" s="47"/>
      <c r="B75" s="22"/>
      <c r="C75" s="21" t="s">
        <v>29</v>
      </c>
      <c r="D75" s="8">
        <f t="shared" si="22"/>
        <v>225</v>
      </c>
      <c r="E75" s="8">
        <f t="shared" si="23"/>
        <v>116</v>
      </c>
      <c r="F75" s="8">
        <f t="shared" si="24"/>
        <v>109</v>
      </c>
      <c r="G75" s="9">
        <f t="shared" si="25"/>
        <v>52</v>
      </c>
      <c r="H75" s="9">
        <v>27</v>
      </c>
      <c r="I75" s="9">
        <v>25</v>
      </c>
      <c r="J75" s="9">
        <f t="shared" si="26"/>
        <v>90</v>
      </c>
      <c r="K75" s="10">
        <f t="shared" si="27"/>
        <v>48</v>
      </c>
      <c r="L75" s="10">
        <f t="shared" si="27"/>
        <v>42</v>
      </c>
      <c r="M75" s="10">
        <f t="shared" si="28"/>
        <v>55</v>
      </c>
      <c r="N75" s="9">
        <v>26</v>
      </c>
      <c r="O75" s="9">
        <v>29</v>
      </c>
      <c r="P75" s="9">
        <f t="shared" si="29"/>
        <v>35</v>
      </c>
      <c r="Q75" s="9">
        <v>22</v>
      </c>
      <c r="R75" s="9">
        <v>13</v>
      </c>
      <c r="S75" s="9">
        <f t="shared" si="30"/>
        <v>83</v>
      </c>
      <c r="T75" s="10">
        <f t="shared" si="31"/>
        <v>41</v>
      </c>
      <c r="U75" s="10">
        <f t="shared" si="32"/>
        <v>42</v>
      </c>
      <c r="V75" s="10">
        <f t="shared" si="33"/>
        <v>62</v>
      </c>
      <c r="W75" s="9">
        <v>32</v>
      </c>
      <c r="X75" s="9">
        <v>30</v>
      </c>
      <c r="Y75" s="9">
        <f t="shared" si="34"/>
        <v>21</v>
      </c>
      <c r="Z75" s="9">
        <v>9</v>
      </c>
      <c r="AA75" s="9">
        <v>12</v>
      </c>
      <c r="AB75" s="9" t="str">
        <f t="shared" si="35"/>
        <v>－</v>
      </c>
      <c r="AC75" s="9" t="s">
        <v>5</v>
      </c>
      <c r="AD75" s="9" t="s">
        <v>5</v>
      </c>
      <c r="AE75" s="9">
        <f t="shared" si="36"/>
        <v>87</v>
      </c>
      <c r="AF75" s="10">
        <v>49</v>
      </c>
      <c r="AG75" s="10">
        <v>38</v>
      </c>
      <c r="AH75" s="9">
        <f t="shared" si="37"/>
        <v>95</v>
      </c>
      <c r="AI75" s="9">
        <v>48</v>
      </c>
      <c r="AJ75" s="9">
        <v>47</v>
      </c>
      <c r="AK75" s="11">
        <f>ROUNDDOWN(IF(SUM(AL75:AM75)&gt;0,SUM(AL75:AM75),"－")/2,1)</f>
        <v>31.3</v>
      </c>
      <c r="AL75" s="11">
        <v>32.9</v>
      </c>
      <c r="AM75" s="11">
        <v>29.7</v>
      </c>
    </row>
    <row r="76" spans="1:39" ht="12" customHeight="1">
      <c r="A76" s="47"/>
      <c r="B76" s="22"/>
      <c r="C76" s="21" t="s">
        <v>30</v>
      </c>
      <c r="D76" s="8">
        <f t="shared" si="22"/>
        <v>496</v>
      </c>
      <c r="E76" s="8">
        <f t="shared" si="23"/>
        <v>266</v>
      </c>
      <c r="F76" s="8">
        <f t="shared" si="24"/>
        <v>230</v>
      </c>
      <c r="G76" s="9">
        <f t="shared" si="25"/>
        <v>116</v>
      </c>
      <c r="H76" s="9">
        <v>60</v>
      </c>
      <c r="I76" s="9">
        <v>56</v>
      </c>
      <c r="J76" s="9">
        <f t="shared" si="26"/>
        <v>183</v>
      </c>
      <c r="K76" s="10">
        <f t="shared" si="27"/>
        <v>98</v>
      </c>
      <c r="L76" s="10">
        <f t="shared" si="27"/>
        <v>85</v>
      </c>
      <c r="M76" s="10">
        <f t="shared" si="28"/>
        <v>92</v>
      </c>
      <c r="N76" s="9">
        <v>48</v>
      </c>
      <c r="O76" s="9">
        <v>44</v>
      </c>
      <c r="P76" s="9">
        <f t="shared" si="29"/>
        <v>91</v>
      </c>
      <c r="Q76" s="9">
        <v>50</v>
      </c>
      <c r="R76" s="9">
        <v>41</v>
      </c>
      <c r="S76" s="9">
        <f t="shared" si="30"/>
        <v>197</v>
      </c>
      <c r="T76" s="10">
        <f t="shared" si="31"/>
        <v>108</v>
      </c>
      <c r="U76" s="10">
        <f t="shared" si="32"/>
        <v>89</v>
      </c>
      <c r="V76" s="10">
        <f t="shared" si="33"/>
        <v>92</v>
      </c>
      <c r="W76" s="9">
        <v>49</v>
      </c>
      <c r="X76" s="9">
        <v>43</v>
      </c>
      <c r="Y76" s="9">
        <f t="shared" si="34"/>
        <v>101</v>
      </c>
      <c r="Z76" s="9">
        <v>55</v>
      </c>
      <c r="AA76" s="9">
        <v>46</v>
      </c>
      <c r="AB76" s="9">
        <f t="shared" si="35"/>
        <v>4</v>
      </c>
      <c r="AC76" s="9">
        <v>4</v>
      </c>
      <c r="AD76" s="9" t="s">
        <v>5</v>
      </c>
      <c r="AE76" s="9">
        <f t="shared" si="36"/>
        <v>211</v>
      </c>
      <c r="AF76" s="10">
        <v>114</v>
      </c>
      <c r="AG76" s="10">
        <v>97</v>
      </c>
      <c r="AH76" s="9">
        <f t="shared" si="37"/>
        <v>179</v>
      </c>
      <c r="AI76" s="9">
        <v>93</v>
      </c>
      <c r="AJ76" s="9">
        <v>86</v>
      </c>
      <c r="AK76" s="11">
        <v>74.3</v>
      </c>
      <c r="AL76" s="11">
        <v>95.6</v>
      </c>
      <c r="AM76" s="11">
        <v>72.9</v>
      </c>
    </row>
    <row r="77" spans="1:39" ht="12" customHeight="1">
      <c r="A77" s="47"/>
      <c r="B77" s="22"/>
      <c r="C77" s="21" t="s">
        <v>82</v>
      </c>
      <c r="D77" s="8">
        <f t="shared" si="22"/>
        <v>127</v>
      </c>
      <c r="E77" s="8">
        <f t="shared" si="23"/>
        <v>54</v>
      </c>
      <c r="F77" s="8">
        <f t="shared" si="24"/>
        <v>73</v>
      </c>
      <c r="G77" s="9" t="str">
        <f t="shared" si="25"/>
        <v>－</v>
      </c>
      <c r="H77" s="9" t="s">
        <v>5</v>
      </c>
      <c r="I77" s="9" t="s">
        <v>5</v>
      </c>
      <c r="J77" s="9" t="str">
        <f t="shared" si="26"/>
        <v>－</v>
      </c>
      <c r="K77" s="10" t="str">
        <f t="shared" si="27"/>
        <v>－</v>
      </c>
      <c r="L77" s="10" t="str">
        <f t="shared" si="27"/>
        <v>－</v>
      </c>
      <c r="M77" s="10" t="str">
        <f t="shared" si="28"/>
        <v>－</v>
      </c>
      <c r="N77" s="9" t="s">
        <v>5</v>
      </c>
      <c r="O77" s="9" t="s">
        <v>5</v>
      </c>
      <c r="P77" s="9" t="str">
        <f t="shared" si="29"/>
        <v>－</v>
      </c>
      <c r="Q77" s="9" t="s">
        <v>5</v>
      </c>
      <c r="R77" s="9" t="s">
        <v>5</v>
      </c>
      <c r="S77" s="9">
        <f t="shared" si="30"/>
        <v>127</v>
      </c>
      <c r="T77" s="10">
        <f t="shared" si="31"/>
        <v>54</v>
      </c>
      <c r="U77" s="10">
        <f t="shared" si="32"/>
        <v>73</v>
      </c>
      <c r="V77" s="10" t="str">
        <f t="shared" si="33"/>
        <v>－</v>
      </c>
      <c r="W77" s="9" t="s">
        <v>5</v>
      </c>
      <c r="X77" s="9" t="s">
        <v>5</v>
      </c>
      <c r="Y77" s="9" t="str">
        <f t="shared" si="34"/>
        <v>－</v>
      </c>
      <c r="Z77" s="9" t="s">
        <v>5</v>
      </c>
      <c r="AA77" s="9" t="s">
        <v>5</v>
      </c>
      <c r="AB77" s="9">
        <f t="shared" si="35"/>
        <v>127</v>
      </c>
      <c r="AC77" s="9">
        <v>54</v>
      </c>
      <c r="AD77" s="9">
        <v>73</v>
      </c>
      <c r="AE77" s="9">
        <f t="shared" si="36"/>
        <v>127</v>
      </c>
      <c r="AF77" s="10">
        <v>54</v>
      </c>
      <c r="AG77" s="10">
        <v>73</v>
      </c>
      <c r="AH77" s="9">
        <f t="shared" si="37"/>
        <v>138</v>
      </c>
      <c r="AI77" s="9">
        <v>73</v>
      </c>
      <c r="AJ77" s="9">
        <v>65</v>
      </c>
      <c r="AK77" s="11">
        <f>ROUNDDOWN(IF(SUM(AL77:AM77)&gt;0,SUM(AL77:AM77),"－")/2,1)</f>
        <v>95.2</v>
      </c>
      <c r="AL77" s="11">
        <v>94.8</v>
      </c>
      <c r="AM77" s="11">
        <v>95.6</v>
      </c>
    </row>
    <row r="78" spans="1:39" ht="12" customHeight="1">
      <c r="A78" s="47"/>
      <c r="B78" s="22"/>
      <c r="C78" s="21" t="s">
        <v>71</v>
      </c>
      <c r="D78" s="8">
        <f t="shared" si="22"/>
        <v>185</v>
      </c>
      <c r="E78" s="8">
        <f t="shared" si="23"/>
        <v>93</v>
      </c>
      <c r="F78" s="8">
        <f t="shared" si="24"/>
        <v>92</v>
      </c>
      <c r="G78" s="9" t="str">
        <f t="shared" si="25"/>
        <v>－</v>
      </c>
      <c r="H78" s="9" t="s">
        <v>5</v>
      </c>
      <c r="I78" s="9" t="s">
        <v>5</v>
      </c>
      <c r="J78" s="9">
        <f t="shared" si="26"/>
        <v>42</v>
      </c>
      <c r="K78" s="10">
        <f t="shared" si="27"/>
        <v>25</v>
      </c>
      <c r="L78" s="10">
        <f t="shared" si="27"/>
        <v>17</v>
      </c>
      <c r="M78" s="10" t="str">
        <f t="shared" si="28"/>
        <v>－</v>
      </c>
      <c r="N78" s="9" t="s">
        <v>5</v>
      </c>
      <c r="O78" s="9" t="s">
        <v>5</v>
      </c>
      <c r="P78" s="9">
        <f t="shared" si="29"/>
        <v>42</v>
      </c>
      <c r="Q78" s="9">
        <v>25</v>
      </c>
      <c r="R78" s="9">
        <v>17</v>
      </c>
      <c r="S78" s="9">
        <f t="shared" si="30"/>
        <v>143</v>
      </c>
      <c r="T78" s="10">
        <f t="shared" si="31"/>
        <v>68</v>
      </c>
      <c r="U78" s="10">
        <f t="shared" si="32"/>
        <v>75</v>
      </c>
      <c r="V78" s="10" t="str">
        <f t="shared" si="33"/>
        <v>－</v>
      </c>
      <c r="W78" s="9" t="s">
        <v>5</v>
      </c>
      <c r="X78" s="9" t="s">
        <v>5</v>
      </c>
      <c r="Y78" s="9">
        <f t="shared" si="34"/>
        <v>67</v>
      </c>
      <c r="Z78" s="9">
        <v>28</v>
      </c>
      <c r="AA78" s="9">
        <v>39</v>
      </c>
      <c r="AB78" s="9">
        <f t="shared" si="35"/>
        <v>76</v>
      </c>
      <c r="AC78" s="9">
        <v>40</v>
      </c>
      <c r="AD78" s="9">
        <v>36</v>
      </c>
      <c r="AE78" s="9">
        <f t="shared" si="36"/>
        <v>118</v>
      </c>
      <c r="AF78" s="10">
        <v>65</v>
      </c>
      <c r="AG78" s="10">
        <v>53</v>
      </c>
      <c r="AH78" s="9">
        <f t="shared" si="37"/>
        <v>145</v>
      </c>
      <c r="AI78" s="9">
        <v>80</v>
      </c>
      <c r="AJ78" s="9">
        <v>65</v>
      </c>
      <c r="AK78" s="11">
        <v>84.3</v>
      </c>
      <c r="AL78" s="11">
        <v>87</v>
      </c>
      <c r="AM78" s="11">
        <v>81.3</v>
      </c>
    </row>
    <row r="79" spans="1:39" ht="12" customHeight="1">
      <c r="A79" s="47"/>
      <c r="B79" s="22"/>
      <c r="C79" s="21" t="s">
        <v>31</v>
      </c>
      <c r="D79" s="8">
        <f t="shared" si="22"/>
        <v>981</v>
      </c>
      <c r="E79" s="8">
        <f t="shared" si="23"/>
        <v>470</v>
      </c>
      <c r="F79" s="8">
        <f t="shared" si="24"/>
        <v>511</v>
      </c>
      <c r="G79" s="9">
        <f t="shared" si="25"/>
        <v>269</v>
      </c>
      <c r="H79" s="9">
        <v>125</v>
      </c>
      <c r="I79" s="9">
        <v>144</v>
      </c>
      <c r="J79" s="9">
        <f t="shared" si="26"/>
        <v>376</v>
      </c>
      <c r="K79" s="10">
        <f t="shared" si="27"/>
        <v>178</v>
      </c>
      <c r="L79" s="10">
        <f t="shared" si="27"/>
        <v>198</v>
      </c>
      <c r="M79" s="10">
        <f t="shared" si="28"/>
        <v>294</v>
      </c>
      <c r="N79" s="9">
        <v>141</v>
      </c>
      <c r="O79" s="9">
        <v>153</v>
      </c>
      <c r="P79" s="9">
        <f t="shared" si="29"/>
        <v>82</v>
      </c>
      <c r="Q79" s="9">
        <v>37</v>
      </c>
      <c r="R79" s="9">
        <v>45</v>
      </c>
      <c r="S79" s="9">
        <f t="shared" si="30"/>
        <v>336</v>
      </c>
      <c r="T79" s="10">
        <f t="shared" si="31"/>
        <v>167</v>
      </c>
      <c r="U79" s="10">
        <f t="shared" si="32"/>
        <v>169</v>
      </c>
      <c r="V79" s="10">
        <f t="shared" si="33"/>
        <v>249</v>
      </c>
      <c r="W79" s="9">
        <v>120</v>
      </c>
      <c r="X79" s="9">
        <v>129</v>
      </c>
      <c r="Y79" s="9">
        <f t="shared" si="34"/>
        <v>83</v>
      </c>
      <c r="Z79" s="9">
        <v>43</v>
      </c>
      <c r="AA79" s="9">
        <v>40</v>
      </c>
      <c r="AB79" s="9">
        <f t="shared" si="35"/>
        <v>4</v>
      </c>
      <c r="AC79" s="9">
        <v>4</v>
      </c>
      <c r="AD79" s="9" t="s">
        <v>5</v>
      </c>
      <c r="AE79" s="9">
        <f t="shared" si="36"/>
        <v>355</v>
      </c>
      <c r="AF79" s="10">
        <v>166</v>
      </c>
      <c r="AG79" s="10">
        <v>189</v>
      </c>
      <c r="AH79" s="9">
        <f t="shared" si="37"/>
        <v>364</v>
      </c>
      <c r="AI79" s="9">
        <v>181</v>
      </c>
      <c r="AJ79" s="9">
        <v>183</v>
      </c>
      <c r="AK79" s="11">
        <f>ROUNDDOWN(IF(SUM(AL79:AM79)&gt;0,SUM(AL79:AM79),"－")/2,1)</f>
        <v>69.1</v>
      </c>
      <c r="AL79" s="11">
        <v>67.5</v>
      </c>
      <c r="AM79" s="11">
        <v>70.7</v>
      </c>
    </row>
    <row r="80" spans="1:39" ht="12" customHeight="1">
      <c r="A80" s="47"/>
      <c r="B80" s="22"/>
      <c r="C80" s="21" t="s">
        <v>72</v>
      </c>
      <c r="D80" s="8">
        <f t="shared" si="22"/>
        <v>481</v>
      </c>
      <c r="E80" s="8">
        <f t="shared" si="23"/>
        <v>230</v>
      </c>
      <c r="F80" s="8">
        <f t="shared" si="24"/>
        <v>251</v>
      </c>
      <c r="G80" s="9" t="str">
        <f t="shared" si="25"/>
        <v>－</v>
      </c>
      <c r="H80" s="9" t="s">
        <v>5</v>
      </c>
      <c r="I80" s="9" t="s">
        <v>5</v>
      </c>
      <c r="J80" s="9">
        <f t="shared" si="26"/>
        <v>206</v>
      </c>
      <c r="K80" s="10">
        <f t="shared" si="27"/>
        <v>99</v>
      </c>
      <c r="L80" s="10">
        <f t="shared" si="27"/>
        <v>107</v>
      </c>
      <c r="M80" s="10" t="str">
        <f t="shared" si="28"/>
        <v>－</v>
      </c>
      <c r="N80" s="9" t="s">
        <v>5</v>
      </c>
      <c r="O80" s="9" t="s">
        <v>5</v>
      </c>
      <c r="P80" s="9">
        <f t="shared" si="29"/>
        <v>206</v>
      </c>
      <c r="Q80" s="9">
        <v>99</v>
      </c>
      <c r="R80" s="9">
        <v>107</v>
      </c>
      <c r="S80" s="9">
        <f t="shared" si="30"/>
        <v>275</v>
      </c>
      <c r="T80" s="10">
        <f t="shared" si="31"/>
        <v>131</v>
      </c>
      <c r="U80" s="10">
        <f t="shared" si="32"/>
        <v>144</v>
      </c>
      <c r="V80" s="10" t="str">
        <f t="shared" si="33"/>
        <v>－</v>
      </c>
      <c r="W80" s="9" t="s">
        <v>5</v>
      </c>
      <c r="X80" s="9" t="s">
        <v>5</v>
      </c>
      <c r="Y80" s="9">
        <f t="shared" si="34"/>
        <v>224</v>
      </c>
      <c r="Z80" s="9">
        <v>105</v>
      </c>
      <c r="AA80" s="9">
        <v>119</v>
      </c>
      <c r="AB80" s="9">
        <f t="shared" si="35"/>
        <v>51</v>
      </c>
      <c r="AC80" s="9">
        <v>26</v>
      </c>
      <c r="AD80" s="9">
        <v>25</v>
      </c>
      <c r="AE80" s="9">
        <f t="shared" si="36"/>
        <v>257</v>
      </c>
      <c r="AF80" s="10">
        <v>125</v>
      </c>
      <c r="AG80" s="10">
        <v>132</v>
      </c>
      <c r="AH80" s="9">
        <f t="shared" si="37"/>
        <v>287</v>
      </c>
      <c r="AI80" s="9">
        <v>140</v>
      </c>
      <c r="AJ80" s="9">
        <v>147</v>
      </c>
      <c r="AK80" s="11">
        <v>72.5</v>
      </c>
      <c r="AL80" s="11">
        <v>69</v>
      </c>
      <c r="AM80" s="11">
        <v>76.2</v>
      </c>
    </row>
    <row r="81" spans="2:39" ht="12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5"/>
      <c r="AL81" s="16"/>
      <c r="AM81" s="15"/>
    </row>
  </sheetData>
  <mergeCells count="36">
    <mergeCell ref="AK5:AM6"/>
    <mergeCell ref="AH5:AJ6"/>
    <mergeCell ref="AE5:AG6"/>
    <mergeCell ref="S5:AD5"/>
    <mergeCell ref="AB6:AD6"/>
    <mergeCell ref="G48:I48"/>
    <mergeCell ref="G49:I49"/>
    <mergeCell ref="J49:L49"/>
    <mergeCell ref="AK48:AM49"/>
    <mergeCell ref="AE48:AG49"/>
    <mergeCell ref="AH48:AJ49"/>
    <mergeCell ref="J48:R48"/>
    <mergeCell ref="S48:AD48"/>
    <mergeCell ref="S49:U49"/>
    <mergeCell ref="B48:C50"/>
    <mergeCell ref="D48:F49"/>
    <mergeCell ref="B25:C25"/>
    <mergeCell ref="B8:C8"/>
    <mergeCell ref="B9:C9"/>
    <mergeCell ref="B13:C13"/>
    <mergeCell ref="B5:C7"/>
    <mergeCell ref="D5:F6"/>
    <mergeCell ref="J6:L6"/>
    <mergeCell ref="G6:I6"/>
    <mergeCell ref="G5:I5"/>
    <mergeCell ref="J5:R5"/>
    <mergeCell ref="P6:R6"/>
    <mergeCell ref="M6:O6"/>
    <mergeCell ref="M49:O49"/>
    <mergeCell ref="AB49:AD49"/>
    <mergeCell ref="S6:U6"/>
    <mergeCell ref="Y6:AA6"/>
    <mergeCell ref="V6:X6"/>
    <mergeCell ref="P49:R49"/>
    <mergeCell ref="V49:X49"/>
    <mergeCell ref="Y49:AA49"/>
  </mergeCells>
  <printOptions horizontalCentered="1"/>
  <pageMargins left="0.2755905511811024" right="0.2755905511811024" top="0.5905511811023623" bottom="0.7874015748031497" header="0.3937007874015748" footer="0.3937007874015748"/>
  <pageSetup firstPageNumber="84" useFirstPageNumber="1" horizontalDpi="300" verticalDpi="300" orientation="landscape" pageOrder="overThenDown" paperSize="9" scale="41" r:id="rId1"/>
  <headerFooter alignWithMargins="0">
    <oddFooter>&amp;C－&amp;P－</oddFooter>
  </headerFooter>
  <rowBreaks count="1" manualBreakCount="1">
    <brk id="43" min="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2004-01-27T03:13:11Z</cp:lastPrinted>
  <dcterms:created xsi:type="dcterms:W3CDTF">2001-08-22T06:44:07Z</dcterms:created>
  <dcterms:modified xsi:type="dcterms:W3CDTF">2004-01-27T03:13:13Z</dcterms:modified>
  <cp:category/>
  <cp:version/>
  <cp:contentType/>
  <cp:contentStatus/>
</cp:coreProperties>
</file>