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31表職名別教員数（本務者）" sheetId="1" r:id="rId1"/>
  </sheets>
  <definedNames>
    <definedName name="_xlnm.Print_Titles" localSheetId="0">'第31表職名別教員数（本務者）'!$1:$6</definedName>
  </definedNames>
  <calcPr fullCalcOnLoad="1"/>
</workbook>
</file>

<file path=xl/sharedStrings.xml><?xml version="1.0" encoding="utf-8"?>
<sst xmlns="http://schemas.openxmlformats.org/spreadsheetml/2006/main" count="276" uniqueCount="54">
  <si>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</si>
  <si>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</si>
  <si>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</si>
  <si>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</si>
  <si>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</si>
  <si>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</si>
  <si>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</si>
  <si>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</si>
  <si>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</si>
  <si>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</si>
  <si>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</si>
  <si>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</si>
  <si>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</si>
  <si>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</si>
  <si>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</si>
  <si>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</si>
  <si>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</si>
  <si>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</si>
  <si>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</si>
  <si>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</si>
  <si>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</si>
  <si>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</si>
  <si>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</si>
  <si>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</si>
  <si>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</si>
  <si>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</si>
  <si>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</si>
  <si>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</si>
  <si>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</si>
  <si>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</si>
  <si>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</si>
  <si>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</si>
  <si>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</si>
  <si>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</si>
  <si>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</si>
  <si>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</si>
  <si>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</si>
  <si>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</si>
  <si>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</si>
  <si>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</si>
  <si>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</si>
  <si>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教　員　数（本務者）</t>
  </si>
  <si>
    <t>校　　　　　長</t>
  </si>
  <si>
    <t>教　　　　　頭</t>
  </si>
  <si>
    <t>教　　　　　諭</t>
  </si>
  <si>
    <t>助　　教　　諭</t>
  </si>
  <si>
    <t>養護助教諭</t>
  </si>
  <si>
    <t>講　　　　　師</t>
  </si>
  <si>
    <t>（単位;人）</t>
  </si>
  <si>
    <t>養護教諭</t>
  </si>
  <si>
    <t>平成元年</t>
  </si>
  <si>
    <t>平成２年度</t>
  </si>
  <si>
    <t>明 和 村</t>
  </si>
  <si>
    <t xml:space="preserve">第31表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</si>
</sst>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2" xfId="21" applyFont="1" applyFill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6" width="10.125" style="1" customWidth="1"/>
    <col min="7" max="10" width="9.625" style="1" customWidth="1"/>
    <col min="11" max="14" width="9.375" style="1" customWidth="1"/>
    <col min="15" max="15" width="9.375" style="1" hidden="1" customWidth="1"/>
    <col min="16" max="19" width="9.375" style="1" customWidth="1"/>
    <col min="20" max="16384" width="9.00390625" style="1" customWidth="1"/>
  </cols>
  <sheetData>
    <row r="1" spans="1:19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3.5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0</v>
      </c>
    </row>
    <row r="3" spans="1:19" ht="13.5" customHeight="1">
      <c r="A3" s="4"/>
      <c r="B3" s="5"/>
      <c r="C3" s="5"/>
      <c r="D3" s="5"/>
      <c r="E3" s="5"/>
      <c r="F3" s="5"/>
      <c r="G3" s="5"/>
      <c r="H3" s="5"/>
      <c r="I3" s="20"/>
      <c r="J3" s="21" t="s">
        <v>53</v>
      </c>
      <c r="K3" s="22" t="s">
        <v>41</v>
      </c>
      <c r="L3" s="22"/>
      <c r="M3" s="5"/>
      <c r="N3" s="5"/>
      <c r="O3" s="5"/>
      <c r="P3" s="5"/>
      <c r="Q3" s="5"/>
      <c r="R3" s="5"/>
      <c r="S3" s="4"/>
    </row>
    <row r="4" spans="1:19" ht="13.5" customHeight="1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 t="s">
        <v>48</v>
      </c>
    </row>
    <row r="5" spans="1:19" ht="30" customHeight="1">
      <c r="A5" s="4"/>
      <c r="B5" s="23" t="s">
        <v>1</v>
      </c>
      <c r="C5" s="23"/>
      <c r="D5" s="23" t="s">
        <v>2</v>
      </c>
      <c r="E5" s="23"/>
      <c r="F5" s="23"/>
      <c r="G5" s="23" t="s">
        <v>42</v>
      </c>
      <c r="H5" s="23"/>
      <c r="I5" s="23" t="s">
        <v>43</v>
      </c>
      <c r="J5" s="23"/>
      <c r="K5" s="23" t="s">
        <v>44</v>
      </c>
      <c r="L5" s="23"/>
      <c r="M5" s="23" t="s">
        <v>45</v>
      </c>
      <c r="N5" s="23"/>
      <c r="O5" s="9"/>
      <c r="P5" s="3" t="s">
        <v>49</v>
      </c>
      <c r="Q5" s="3" t="s">
        <v>46</v>
      </c>
      <c r="R5" s="23" t="s">
        <v>47</v>
      </c>
      <c r="S5" s="23"/>
    </row>
    <row r="6" spans="1:19" ht="30" customHeight="1">
      <c r="A6" s="4"/>
      <c r="B6" s="23"/>
      <c r="C6" s="23"/>
      <c r="D6" s="3" t="s">
        <v>2</v>
      </c>
      <c r="E6" s="3" t="s">
        <v>37</v>
      </c>
      <c r="F6" s="3" t="s">
        <v>38</v>
      </c>
      <c r="G6" s="3" t="s">
        <v>37</v>
      </c>
      <c r="H6" s="3" t="s">
        <v>38</v>
      </c>
      <c r="I6" s="3" t="s">
        <v>37</v>
      </c>
      <c r="J6" s="3" t="s">
        <v>38</v>
      </c>
      <c r="K6" s="3" t="s">
        <v>37</v>
      </c>
      <c r="L6" s="3" t="s">
        <v>38</v>
      </c>
      <c r="M6" s="3" t="s">
        <v>37</v>
      </c>
      <c r="N6" s="3" t="s">
        <v>38</v>
      </c>
      <c r="O6" s="3" t="s">
        <v>37</v>
      </c>
      <c r="P6" s="3" t="s">
        <v>38</v>
      </c>
      <c r="Q6" s="3" t="s">
        <v>38</v>
      </c>
      <c r="R6" s="3" t="s">
        <v>37</v>
      </c>
      <c r="S6" s="3" t="s">
        <v>38</v>
      </c>
    </row>
    <row r="7" spans="1:19" ht="17.25" customHeight="1">
      <c r="A7" s="4"/>
      <c r="B7" s="24" t="s">
        <v>50</v>
      </c>
      <c r="C7" s="24"/>
      <c r="D7" s="10">
        <f>IF(SUM(G7:T7)&gt;0,SUM(G7:T7),"－")</f>
        <v>4504</v>
      </c>
      <c r="E7" s="10">
        <f>IF(SUM(G7)+SUM(I7)+SUM(K7)+SUM(M7)+SUM(O7)+SUM(S7)&gt;0,SUM(G7)+SUM(I7)+SUM(K7)+SUM(M7)+SUM(O7)+SUM(S7),"－")</f>
        <v>3698</v>
      </c>
      <c r="F7" s="10">
        <f>IF(SUM(H7)+SUM(J7)+SUM(L7)+SUM(N7)+SUM(P7)+SUM(R7)+SUM(T7)&gt;0,SUM(H7)+SUM(J7)+SUM(L7)+SUM(N7)+SUM(P7)+SUM(R7)+SUM(T7),"－")</f>
        <v>800</v>
      </c>
      <c r="G7" s="11">
        <v>84</v>
      </c>
      <c r="H7" s="11">
        <v>1</v>
      </c>
      <c r="I7" s="11">
        <v>114</v>
      </c>
      <c r="J7" s="11">
        <v>1</v>
      </c>
      <c r="K7" s="11">
        <v>3488</v>
      </c>
      <c r="L7" s="11">
        <v>678</v>
      </c>
      <c r="M7" s="11">
        <v>1</v>
      </c>
      <c r="N7" s="11">
        <v>5</v>
      </c>
      <c r="O7" s="11"/>
      <c r="P7" s="11">
        <v>86</v>
      </c>
      <c r="Q7" s="11">
        <v>6</v>
      </c>
      <c r="R7" s="11">
        <v>29</v>
      </c>
      <c r="S7" s="11">
        <v>11</v>
      </c>
    </row>
    <row r="8" spans="1:19" s="2" customFormat="1" ht="17.25" customHeight="1">
      <c r="A8" s="12"/>
      <c r="B8" s="25" t="s">
        <v>51</v>
      </c>
      <c r="C8" s="25"/>
      <c r="D8" s="13">
        <f>IF(SUM(E8:F8)=SUM(D11)+SUM(D23),IF(SUM(D9:D10)&gt;0,SUM(D9:D10),"－"),"ｴﾗｰ")</f>
        <v>4493</v>
      </c>
      <c r="E8" s="13">
        <f>IF(SUM(E9:E10)=SUM(G8,I8,K8,M8,R8),IF(SUM(E11,E23)&gt;0,SUM(E11,E23),"－"),"ｴﾗｰ")</f>
        <v>3675</v>
      </c>
      <c r="F8" s="13">
        <f>IF(SUM(F9:F10)=SUM(H8,J8,L8,N8,P8,Q8,S8),IF(SUM(F11,F23)&gt;0,SUM(F11,F23),"－"),"ｴﾗｰ")</f>
        <v>818</v>
      </c>
      <c r="G8" s="13">
        <f aca="true" t="shared" si="0" ref="G8:Q8">IF(SUM(G9:G10)=SUM(G11)+SUM(G23),IF(SUM(G9:G10)&gt;0,SUM(G9:G10),"－"),"ｴﾗｰ")</f>
        <v>85</v>
      </c>
      <c r="H8" s="13" t="str">
        <f t="shared" si="0"/>
        <v>－</v>
      </c>
      <c r="I8" s="13">
        <f t="shared" si="0"/>
        <v>112</v>
      </c>
      <c r="J8" s="13">
        <f t="shared" si="0"/>
        <v>1</v>
      </c>
      <c r="K8" s="13">
        <f t="shared" si="0"/>
        <v>3455</v>
      </c>
      <c r="L8" s="13">
        <f t="shared" si="0"/>
        <v>706</v>
      </c>
      <c r="M8" s="13">
        <f t="shared" si="0"/>
        <v>2</v>
      </c>
      <c r="N8" s="13">
        <f t="shared" si="0"/>
        <v>6</v>
      </c>
      <c r="O8" s="13" t="str">
        <f t="shared" si="0"/>
        <v>－</v>
      </c>
      <c r="P8" s="13">
        <f t="shared" si="0"/>
        <v>83</v>
      </c>
      <c r="Q8" s="13">
        <f t="shared" si="0"/>
        <v>8</v>
      </c>
      <c r="R8" s="13">
        <f>IF(SUM(R9:R10)=SUM(R11)+SUM(R23),IF(SUM(R9:R10)&gt;0,SUM(R9:R10),"－"),"ｴﾗｰ")</f>
        <v>21</v>
      </c>
      <c r="S8" s="13">
        <f>IF(SUM(S9:S10)=SUM(S11)+SUM(S23),IF(SUM(S9:S10)&gt;0,SUM(S9:S10),"－"),"ｴﾗｰ")</f>
        <v>14</v>
      </c>
    </row>
    <row r="9" spans="1:19" s="2" customFormat="1" ht="17.25" customHeight="1">
      <c r="A9" s="12"/>
      <c r="B9" s="14"/>
      <c r="C9" s="15" t="s">
        <v>39</v>
      </c>
      <c r="D9" s="13">
        <f>IF(SUM(G9:T9)&gt;0,SUM(G9:T9),"－")</f>
        <v>3778</v>
      </c>
      <c r="E9" s="13">
        <f>IF(SUM(G9,I9,K9,M9,R9)&gt;0,SUM(G9,I9,K9,M9,R9),"－")</f>
        <v>3161</v>
      </c>
      <c r="F9" s="13">
        <f>IF(SUM(H9,J9,L9,N9,P9,Q9,S9)&gt;0,SUM(H9,J9,L9,N9,P9,Q9,S9),"－")</f>
        <v>617</v>
      </c>
      <c r="G9" s="16">
        <v>74</v>
      </c>
      <c r="H9" s="16" t="s">
        <v>6</v>
      </c>
      <c r="I9" s="16">
        <v>93</v>
      </c>
      <c r="J9" s="16" t="s">
        <v>6</v>
      </c>
      <c r="K9" s="16">
        <v>2993</v>
      </c>
      <c r="L9" s="16">
        <v>537</v>
      </c>
      <c r="M9" s="16">
        <v>1</v>
      </c>
      <c r="N9" s="16">
        <v>2</v>
      </c>
      <c r="O9" s="16"/>
      <c r="P9" s="16">
        <v>73</v>
      </c>
      <c r="Q9" s="16">
        <v>5</v>
      </c>
      <c r="R9" s="16" t="s">
        <v>6</v>
      </c>
      <c r="S9" s="16" t="s">
        <v>6</v>
      </c>
    </row>
    <row r="10" spans="1:19" s="2" customFormat="1" ht="17.25" customHeight="1">
      <c r="A10" s="12"/>
      <c r="B10" s="14"/>
      <c r="C10" s="15" t="s">
        <v>40</v>
      </c>
      <c r="D10" s="13">
        <f>IF(SUM(G10:T10)&gt;0,SUM(G10:T10),"－")</f>
        <v>715</v>
      </c>
      <c r="E10" s="13">
        <f>IF(SUM(G10,I10,K10,M10,R10)&gt;0,SUM(G10,I10,K10,M10,R10),"－")</f>
        <v>514</v>
      </c>
      <c r="F10" s="13">
        <f>IF(SUM(H10,J10,L10,N10,P10,Q10,S10)&gt;0,SUM(H10,J10,L10,N10,P10,Q10,S10),"－")</f>
        <v>201</v>
      </c>
      <c r="G10" s="16">
        <v>11</v>
      </c>
      <c r="H10" s="16" t="s">
        <v>6</v>
      </c>
      <c r="I10" s="16">
        <v>19</v>
      </c>
      <c r="J10" s="16">
        <v>1</v>
      </c>
      <c r="K10" s="16">
        <v>462</v>
      </c>
      <c r="L10" s="16">
        <v>169</v>
      </c>
      <c r="M10" s="16">
        <v>1</v>
      </c>
      <c r="N10" s="16">
        <v>4</v>
      </c>
      <c r="O10" s="16"/>
      <c r="P10" s="16">
        <v>10</v>
      </c>
      <c r="Q10" s="16">
        <v>3</v>
      </c>
      <c r="R10" s="16">
        <v>21</v>
      </c>
      <c r="S10" s="16">
        <v>14</v>
      </c>
    </row>
    <row r="11" spans="1:19" s="2" customFormat="1" ht="17.25" customHeight="1">
      <c r="A11" s="12"/>
      <c r="B11" s="25" t="s">
        <v>3</v>
      </c>
      <c r="C11" s="25"/>
      <c r="D11" s="13">
        <f>IF(SUM(D12:D22)&gt;0,SUM(D12:D22),"－")</f>
        <v>3569</v>
      </c>
      <c r="E11" s="13">
        <f>IF(SUM(E12:E22)=SUM(G11,I11,K11,M11,R11),IF(SUM(G11,I11,K11,M11,R11)&gt;0,SUM(G11,I11,K11,M11,R11),"－"),"ｴﾗｰ")</f>
        <v>2928</v>
      </c>
      <c r="F11" s="13">
        <f>IF(SUM(F12:F22)=SUM(H11,J11,L11,N11,P11,Q11,S11),IF(SUM(H11,J11,L11,N11,P11,Q11,S11)&gt;0,SUM(H11,J11,L11,N11,P11,Q11,S11),"－"),"ｴﾗｰ")</f>
        <v>641</v>
      </c>
      <c r="G11" s="13">
        <f>IF(SUM(G12:G22)&gt;0,SUM(G12:G22),"－")</f>
        <v>62</v>
      </c>
      <c r="H11" s="13" t="str">
        <f>IF(SUM(H12:H22)&gt;0,SUM(H12:H22),"－")</f>
        <v>－</v>
      </c>
      <c r="I11" s="13">
        <f aca="true" t="shared" si="1" ref="I11:S11">IF(SUM(I12:I22)&gt;0,SUM(I12:I22),"－")</f>
        <v>85</v>
      </c>
      <c r="J11" s="13">
        <f t="shared" si="1"/>
        <v>1</v>
      </c>
      <c r="K11" s="13">
        <f t="shared" si="1"/>
        <v>2758</v>
      </c>
      <c r="L11" s="13">
        <f t="shared" si="1"/>
        <v>555</v>
      </c>
      <c r="M11" s="13">
        <f t="shared" si="1"/>
        <v>2</v>
      </c>
      <c r="N11" s="13">
        <f t="shared" si="1"/>
        <v>5</v>
      </c>
      <c r="O11" s="13" t="str">
        <f t="shared" si="1"/>
        <v>－</v>
      </c>
      <c r="P11" s="13">
        <f t="shared" si="1"/>
        <v>62</v>
      </c>
      <c r="Q11" s="13">
        <f t="shared" si="1"/>
        <v>4</v>
      </c>
      <c r="R11" s="13">
        <f t="shared" si="1"/>
        <v>21</v>
      </c>
      <c r="S11" s="13">
        <f t="shared" si="1"/>
        <v>14</v>
      </c>
    </row>
    <row r="12" spans="1:19" ht="17.25" customHeight="1">
      <c r="A12" s="4"/>
      <c r="B12" s="17"/>
      <c r="C12" s="18" t="s">
        <v>4</v>
      </c>
      <c r="D12" s="10">
        <f>IF(SUM(E12:F12)=SUM(G12:T12),IF(SUM(G12:T12)&gt;0,SUM(G12:T12),"－"),"ｴﾗｰ")</f>
        <v>794</v>
      </c>
      <c r="E12" s="10">
        <f aca="true" t="shared" si="2" ref="E12:E22">IF(SUM(G12,I12,K12,M12,R12)&gt;0,SUM(G12,I12,K12,M12,R12),"－")</f>
        <v>620</v>
      </c>
      <c r="F12" s="10">
        <f aca="true" t="shared" si="3" ref="F12:F22">IF(SUM(H12,J12,L12,N12,P12,Q12,S12)&gt;0,SUM(H12,J12,L12,N12,P12,Q12,S12),"－")</f>
        <v>174</v>
      </c>
      <c r="G12" s="11">
        <v>13</v>
      </c>
      <c r="H12" s="11" t="s">
        <v>6</v>
      </c>
      <c r="I12" s="11">
        <v>15</v>
      </c>
      <c r="J12" s="11" t="s">
        <v>6</v>
      </c>
      <c r="K12" s="11">
        <v>581</v>
      </c>
      <c r="L12" s="11">
        <v>156</v>
      </c>
      <c r="M12" s="11" t="s">
        <v>6</v>
      </c>
      <c r="N12" s="11">
        <v>2</v>
      </c>
      <c r="O12" s="11"/>
      <c r="P12" s="11">
        <v>13</v>
      </c>
      <c r="Q12" s="11" t="s">
        <v>6</v>
      </c>
      <c r="R12" s="11">
        <v>11</v>
      </c>
      <c r="S12" s="11">
        <v>3</v>
      </c>
    </row>
    <row r="13" spans="1:19" ht="17.25" customHeight="1">
      <c r="A13" s="4"/>
      <c r="B13" s="17"/>
      <c r="C13" s="18" t="s">
        <v>5</v>
      </c>
      <c r="D13" s="10">
        <f>IF(SUM(E13:F13)=SUM(G13:T13),IF(SUM(G13:T13)&gt;0,SUM(G13:T13),"－"),"ｴﾗｰ")</f>
        <v>626</v>
      </c>
      <c r="E13" s="10">
        <f t="shared" si="2"/>
        <v>507</v>
      </c>
      <c r="F13" s="10">
        <f t="shared" si="3"/>
        <v>119</v>
      </c>
      <c r="G13" s="11">
        <v>8</v>
      </c>
      <c r="H13" s="11" t="s">
        <v>6</v>
      </c>
      <c r="I13" s="11">
        <v>14</v>
      </c>
      <c r="J13" s="11" t="s">
        <v>6</v>
      </c>
      <c r="K13" s="11">
        <v>482</v>
      </c>
      <c r="L13" s="11">
        <v>105</v>
      </c>
      <c r="M13" s="11" t="s">
        <v>6</v>
      </c>
      <c r="N13" s="11" t="s">
        <v>6</v>
      </c>
      <c r="O13" s="11"/>
      <c r="P13" s="11">
        <v>9</v>
      </c>
      <c r="Q13" s="11">
        <v>2</v>
      </c>
      <c r="R13" s="11">
        <v>3</v>
      </c>
      <c r="S13" s="11">
        <v>3</v>
      </c>
    </row>
    <row r="14" spans="1:19" ht="17.25" customHeight="1">
      <c r="A14" s="4"/>
      <c r="B14" s="17"/>
      <c r="C14" s="18" t="s">
        <v>7</v>
      </c>
      <c r="D14" s="10">
        <f aca="true" t="shared" si="4" ref="D14:D22">IF(SUM(E14:F14)=SUM(G14:T14),IF(SUM(G14:T14)&gt;0,SUM(G14:T14),"－"),"ｴﾗｰ")</f>
        <v>481</v>
      </c>
      <c r="E14" s="10">
        <f t="shared" si="2"/>
        <v>406</v>
      </c>
      <c r="F14" s="10">
        <f t="shared" si="3"/>
        <v>75</v>
      </c>
      <c r="G14" s="11">
        <v>8</v>
      </c>
      <c r="H14" s="11" t="s">
        <v>6</v>
      </c>
      <c r="I14" s="11">
        <v>13</v>
      </c>
      <c r="J14" s="11">
        <v>1</v>
      </c>
      <c r="K14" s="11">
        <v>381</v>
      </c>
      <c r="L14" s="11">
        <v>63</v>
      </c>
      <c r="M14" s="11">
        <v>1</v>
      </c>
      <c r="N14" s="11">
        <v>1</v>
      </c>
      <c r="O14" s="11"/>
      <c r="P14" s="11">
        <v>9</v>
      </c>
      <c r="Q14" s="11" t="s">
        <v>6</v>
      </c>
      <c r="R14" s="11">
        <v>3</v>
      </c>
      <c r="S14" s="11">
        <v>1</v>
      </c>
    </row>
    <row r="15" spans="1:19" ht="17.25" customHeight="1">
      <c r="A15" s="4"/>
      <c r="B15" s="17"/>
      <c r="C15" s="18" t="s">
        <v>8</v>
      </c>
      <c r="D15" s="10">
        <f t="shared" si="4"/>
        <v>304</v>
      </c>
      <c r="E15" s="10">
        <f t="shared" si="2"/>
        <v>255</v>
      </c>
      <c r="F15" s="10">
        <f t="shared" si="3"/>
        <v>49</v>
      </c>
      <c r="G15" s="11">
        <v>6</v>
      </c>
      <c r="H15" s="11" t="s">
        <v>6</v>
      </c>
      <c r="I15" s="11">
        <v>7</v>
      </c>
      <c r="J15" s="11" t="s">
        <v>6</v>
      </c>
      <c r="K15" s="11">
        <v>242</v>
      </c>
      <c r="L15" s="11">
        <v>43</v>
      </c>
      <c r="M15" s="11" t="s">
        <v>6</v>
      </c>
      <c r="N15" s="11" t="s">
        <v>6</v>
      </c>
      <c r="O15" s="11"/>
      <c r="P15" s="11">
        <v>6</v>
      </c>
      <c r="Q15" s="11" t="s">
        <v>6</v>
      </c>
      <c r="R15" s="11" t="s">
        <v>6</v>
      </c>
      <c r="S15" s="11" t="s">
        <v>6</v>
      </c>
    </row>
    <row r="16" spans="1:19" ht="17.25" customHeight="1">
      <c r="A16" s="4"/>
      <c r="B16" s="17"/>
      <c r="C16" s="18" t="s">
        <v>9</v>
      </c>
      <c r="D16" s="10">
        <f t="shared" si="4"/>
        <v>390</v>
      </c>
      <c r="E16" s="10">
        <f t="shared" si="2"/>
        <v>313</v>
      </c>
      <c r="F16" s="10">
        <f t="shared" si="3"/>
        <v>77</v>
      </c>
      <c r="G16" s="11">
        <v>7</v>
      </c>
      <c r="H16" s="11" t="s">
        <v>6</v>
      </c>
      <c r="I16" s="11">
        <v>8</v>
      </c>
      <c r="J16" s="11" t="s">
        <v>6</v>
      </c>
      <c r="K16" s="11">
        <v>296</v>
      </c>
      <c r="L16" s="11">
        <v>63</v>
      </c>
      <c r="M16" s="11" t="s">
        <v>6</v>
      </c>
      <c r="N16" s="11" t="s">
        <v>6</v>
      </c>
      <c r="O16" s="11"/>
      <c r="P16" s="11">
        <v>6</v>
      </c>
      <c r="Q16" s="11">
        <v>1</v>
      </c>
      <c r="R16" s="11">
        <v>2</v>
      </c>
      <c r="S16" s="11">
        <v>7</v>
      </c>
    </row>
    <row r="17" spans="1:19" ht="17.25" customHeight="1">
      <c r="A17" s="4"/>
      <c r="B17" s="17"/>
      <c r="C17" s="18" t="s">
        <v>10</v>
      </c>
      <c r="D17" s="10">
        <f t="shared" si="4"/>
        <v>165</v>
      </c>
      <c r="E17" s="10">
        <f t="shared" si="2"/>
        <v>139</v>
      </c>
      <c r="F17" s="10">
        <f t="shared" si="3"/>
        <v>26</v>
      </c>
      <c r="G17" s="11">
        <v>3</v>
      </c>
      <c r="H17" s="11" t="s">
        <v>6</v>
      </c>
      <c r="I17" s="11">
        <v>4</v>
      </c>
      <c r="J17" s="11" t="s">
        <v>6</v>
      </c>
      <c r="K17" s="11">
        <v>132</v>
      </c>
      <c r="L17" s="11">
        <v>22</v>
      </c>
      <c r="M17" s="11" t="s">
        <v>6</v>
      </c>
      <c r="N17" s="11">
        <v>1</v>
      </c>
      <c r="O17" s="11"/>
      <c r="P17" s="11">
        <v>3</v>
      </c>
      <c r="Q17" s="11" t="s">
        <v>6</v>
      </c>
      <c r="R17" s="11" t="s">
        <v>6</v>
      </c>
      <c r="S17" s="11" t="s">
        <v>6</v>
      </c>
    </row>
    <row r="18" spans="1:19" ht="17.25" customHeight="1">
      <c r="A18" s="4"/>
      <c r="B18" s="17"/>
      <c r="C18" s="18" t="s">
        <v>11</v>
      </c>
      <c r="D18" s="10">
        <f t="shared" si="4"/>
        <v>164</v>
      </c>
      <c r="E18" s="10">
        <f t="shared" si="2"/>
        <v>139</v>
      </c>
      <c r="F18" s="10">
        <f t="shared" si="3"/>
        <v>25</v>
      </c>
      <c r="G18" s="11">
        <v>3</v>
      </c>
      <c r="H18" s="11" t="s">
        <v>6</v>
      </c>
      <c r="I18" s="11">
        <v>5</v>
      </c>
      <c r="J18" s="11" t="s">
        <v>6</v>
      </c>
      <c r="K18" s="11">
        <v>130</v>
      </c>
      <c r="L18" s="11">
        <v>21</v>
      </c>
      <c r="M18" s="11" t="s">
        <v>6</v>
      </c>
      <c r="N18" s="11">
        <v>1</v>
      </c>
      <c r="O18" s="11"/>
      <c r="P18" s="11">
        <v>3</v>
      </c>
      <c r="Q18" s="11" t="s">
        <v>6</v>
      </c>
      <c r="R18" s="11">
        <v>1</v>
      </c>
      <c r="S18" s="11" t="s">
        <v>6</v>
      </c>
    </row>
    <row r="19" spans="1:19" ht="17.25" customHeight="1">
      <c r="A19" s="4"/>
      <c r="B19" s="17"/>
      <c r="C19" s="18" t="s">
        <v>12</v>
      </c>
      <c r="D19" s="10">
        <f t="shared" si="4"/>
        <v>217</v>
      </c>
      <c r="E19" s="10">
        <f t="shared" si="2"/>
        <v>192</v>
      </c>
      <c r="F19" s="10">
        <f t="shared" si="3"/>
        <v>25</v>
      </c>
      <c r="G19" s="11">
        <v>4</v>
      </c>
      <c r="H19" s="11" t="s">
        <v>6</v>
      </c>
      <c r="I19" s="11">
        <v>6</v>
      </c>
      <c r="J19" s="11" t="s">
        <v>6</v>
      </c>
      <c r="K19" s="11">
        <v>182</v>
      </c>
      <c r="L19" s="11">
        <v>21</v>
      </c>
      <c r="M19" s="11" t="s">
        <v>6</v>
      </c>
      <c r="N19" s="11" t="s">
        <v>6</v>
      </c>
      <c r="O19" s="11"/>
      <c r="P19" s="11">
        <v>4</v>
      </c>
      <c r="Q19" s="11" t="s">
        <v>6</v>
      </c>
      <c r="R19" s="11" t="s">
        <v>6</v>
      </c>
      <c r="S19" s="11" t="s">
        <v>6</v>
      </c>
    </row>
    <row r="20" spans="1:19" ht="17.25" customHeight="1">
      <c r="A20" s="4"/>
      <c r="B20" s="17"/>
      <c r="C20" s="18" t="s">
        <v>13</v>
      </c>
      <c r="D20" s="10">
        <f t="shared" si="4"/>
        <v>174</v>
      </c>
      <c r="E20" s="10">
        <f t="shared" si="2"/>
        <v>148</v>
      </c>
      <c r="F20" s="10">
        <f t="shared" si="3"/>
        <v>26</v>
      </c>
      <c r="G20" s="11">
        <v>4</v>
      </c>
      <c r="H20" s="11" t="s">
        <v>6</v>
      </c>
      <c r="I20" s="11">
        <v>5</v>
      </c>
      <c r="J20" s="11" t="s">
        <v>6</v>
      </c>
      <c r="K20" s="11">
        <v>138</v>
      </c>
      <c r="L20" s="11">
        <v>22</v>
      </c>
      <c r="M20" s="11">
        <v>1</v>
      </c>
      <c r="N20" s="11" t="s">
        <v>6</v>
      </c>
      <c r="O20" s="11"/>
      <c r="P20" s="11">
        <v>4</v>
      </c>
      <c r="Q20" s="11" t="s">
        <v>6</v>
      </c>
      <c r="R20" s="11" t="s">
        <v>6</v>
      </c>
      <c r="S20" s="11" t="s">
        <v>6</v>
      </c>
    </row>
    <row r="21" spans="1:19" ht="17.25" customHeight="1">
      <c r="A21" s="4"/>
      <c r="B21" s="17"/>
      <c r="C21" s="18" t="s">
        <v>14</v>
      </c>
      <c r="D21" s="10">
        <f t="shared" si="4"/>
        <v>134</v>
      </c>
      <c r="E21" s="10">
        <f t="shared" si="2"/>
        <v>117</v>
      </c>
      <c r="F21" s="10">
        <f t="shared" si="3"/>
        <v>17</v>
      </c>
      <c r="G21" s="11">
        <v>3</v>
      </c>
      <c r="H21" s="11" t="s">
        <v>6</v>
      </c>
      <c r="I21" s="11">
        <v>4</v>
      </c>
      <c r="J21" s="11" t="s">
        <v>6</v>
      </c>
      <c r="K21" s="11">
        <v>110</v>
      </c>
      <c r="L21" s="11">
        <v>14</v>
      </c>
      <c r="M21" s="11" t="s">
        <v>6</v>
      </c>
      <c r="N21" s="11" t="s">
        <v>6</v>
      </c>
      <c r="O21" s="11"/>
      <c r="P21" s="11">
        <v>3</v>
      </c>
      <c r="Q21" s="11" t="s">
        <v>6</v>
      </c>
      <c r="R21" s="11" t="s">
        <v>6</v>
      </c>
      <c r="S21" s="11" t="s">
        <v>6</v>
      </c>
    </row>
    <row r="22" spans="1:19" ht="17.25" customHeight="1">
      <c r="A22" s="4"/>
      <c r="B22" s="17"/>
      <c r="C22" s="18" t="s">
        <v>15</v>
      </c>
      <c r="D22" s="10">
        <f t="shared" si="4"/>
        <v>120</v>
      </c>
      <c r="E22" s="10">
        <f t="shared" si="2"/>
        <v>92</v>
      </c>
      <c r="F22" s="10">
        <f t="shared" si="3"/>
        <v>28</v>
      </c>
      <c r="G22" s="11">
        <v>3</v>
      </c>
      <c r="H22" s="11" t="s">
        <v>6</v>
      </c>
      <c r="I22" s="11">
        <v>4</v>
      </c>
      <c r="J22" s="11" t="s">
        <v>6</v>
      </c>
      <c r="K22" s="11">
        <v>84</v>
      </c>
      <c r="L22" s="11">
        <v>25</v>
      </c>
      <c r="M22" s="11" t="s">
        <v>6</v>
      </c>
      <c r="N22" s="11" t="s">
        <v>6</v>
      </c>
      <c r="O22" s="11"/>
      <c r="P22" s="11">
        <v>2</v>
      </c>
      <c r="Q22" s="11">
        <v>1</v>
      </c>
      <c r="R22" s="11">
        <v>1</v>
      </c>
      <c r="S22" s="11" t="s">
        <v>6</v>
      </c>
    </row>
    <row r="23" spans="1:19" s="2" customFormat="1" ht="17.25" customHeight="1">
      <c r="A23" s="12"/>
      <c r="B23" s="25" t="s">
        <v>16</v>
      </c>
      <c r="C23" s="25"/>
      <c r="D23" s="13">
        <f>IF(SUM(D24:D44)&gt;0,SUM(D24:D44),"－")</f>
        <v>924</v>
      </c>
      <c r="E23" s="13">
        <f>IF(SUM(E24:E44)=SUM(G23,I23,K23,M23,S23),IF(SUM(E24:E44)&gt;0,SUM(E24:E44),"－"),"ｴﾗｰ")</f>
        <v>747</v>
      </c>
      <c r="F23" s="13">
        <f>IF(SUM(F24:F44)=SUM(H23,J23,L23,N23,Q23,R23,T23,P23),IF(SUM(F24:F44)&gt;0,SUM(F24:F44),"－"),"ｴﾗｰ")</f>
        <v>177</v>
      </c>
      <c r="G23" s="13">
        <f>IF(SUM(G24:G44)&gt;0,SUM(G24:G44),"－")</f>
        <v>23</v>
      </c>
      <c r="H23" s="13" t="str">
        <f>IF(SUM(H24:H44)&gt;0,SUM(H24:H44),"－")</f>
        <v>－</v>
      </c>
      <c r="I23" s="13">
        <f>IF(SUM(I24:I44)&gt;0,SUM(I24:I44),"－")</f>
        <v>27</v>
      </c>
      <c r="J23" s="13" t="s">
        <v>6</v>
      </c>
      <c r="K23" s="13">
        <f>IF(SUM(K24:K44)&gt;0,SUM(K24:K44),"－")</f>
        <v>697</v>
      </c>
      <c r="L23" s="13">
        <f>IF(SUM(L24:L44)&gt;0,SUM(L24:L44),"－")</f>
        <v>151</v>
      </c>
      <c r="M23" s="13" t="str">
        <f aca="true" t="shared" si="5" ref="M23:S23">IF(SUM(M24:M44)&gt;0,SUM(M24:M44),"－")</f>
        <v>－</v>
      </c>
      <c r="N23" s="13">
        <f t="shared" si="5"/>
        <v>1</v>
      </c>
      <c r="O23" s="13" t="str">
        <f t="shared" si="5"/>
        <v>－</v>
      </c>
      <c r="P23" s="13">
        <f t="shared" si="5"/>
        <v>21</v>
      </c>
      <c r="Q23" s="13">
        <f t="shared" si="5"/>
        <v>4</v>
      </c>
      <c r="R23" s="13" t="str">
        <f t="shared" si="5"/>
        <v>－</v>
      </c>
      <c r="S23" s="13" t="str">
        <f t="shared" si="5"/>
        <v>－</v>
      </c>
    </row>
    <row r="24" spans="1:19" ht="17.25" customHeight="1">
      <c r="A24" s="4"/>
      <c r="B24" s="19"/>
      <c r="C24" s="18" t="s">
        <v>17</v>
      </c>
      <c r="D24" s="10">
        <f aca="true" t="shared" si="6" ref="D24:D44">IF(SUM(E24:F24)=SUM(G24:T24),IF(SUM(G24:T24)&gt;0,SUM(G24:T24),"－"),"ｴﾗｰ")</f>
        <v>45</v>
      </c>
      <c r="E24" s="10">
        <f aca="true" t="shared" si="7" ref="E24:E44">IF(SUM(G24,I24,K24,M24,R24)&gt;0,SUM(G24,I24,K24,M24,R24),"－")</f>
        <v>30</v>
      </c>
      <c r="F24" s="10">
        <f aca="true" t="shared" si="8" ref="F24:F44">IF(SUM(H24,J24,L24,N24,P24,Q24,S24)&gt;0,SUM(H24,J24,L24,N24,P24,Q24,S24),"－")</f>
        <v>15</v>
      </c>
      <c r="G24" s="11">
        <v>1</v>
      </c>
      <c r="H24" s="11" t="s">
        <v>6</v>
      </c>
      <c r="I24" s="11">
        <v>1</v>
      </c>
      <c r="J24" s="11" t="s">
        <v>6</v>
      </c>
      <c r="K24" s="11">
        <v>28</v>
      </c>
      <c r="L24" s="11">
        <v>14</v>
      </c>
      <c r="M24" s="11" t="s">
        <v>6</v>
      </c>
      <c r="N24" s="11" t="s">
        <v>6</v>
      </c>
      <c r="O24" s="11"/>
      <c r="P24" s="11">
        <v>1</v>
      </c>
      <c r="Q24" s="11" t="s">
        <v>6</v>
      </c>
      <c r="R24" s="11" t="s">
        <v>6</v>
      </c>
      <c r="S24" s="11" t="s">
        <v>6</v>
      </c>
    </row>
    <row r="25" spans="1:19" ht="17.25" customHeight="1">
      <c r="A25" s="4"/>
      <c r="B25" s="19"/>
      <c r="C25" s="18" t="s">
        <v>18</v>
      </c>
      <c r="D25" s="10">
        <f t="shared" si="6"/>
        <v>42</v>
      </c>
      <c r="E25" s="10">
        <f t="shared" si="7"/>
        <v>32</v>
      </c>
      <c r="F25" s="10">
        <f t="shared" si="8"/>
        <v>10</v>
      </c>
      <c r="G25" s="11">
        <v>1</v>
      </c>
      <c r="H25" s="11" t="s">
        <v>6</v>
      </c>
      <c r="I25" s="11">
        <v>2</v>
      </c>
      <c r="J25" s="11" t="s">
        <v>6</v>
      </c>
      <c r="K25" s="11">
        <v>29</v>
      </c>
      <c r="L25" s="11">
        <v>9</v>
      </c>
      <c r="M25" s="11" t="s">
        <v>6</v>
      </c>
      <c r="N25" s="11" t="s">
        <v>6</v>
      </c>
      <c r="O25" s="11"/>
      <c r="P25" s="11">
        <v>1</v>
      </c>
      <c r="Q25" s="11" t="s">
        <v>6</v>
      </c>
      <c r="R25" s="11" t="s">
        <v>6</v>
      </c>
      <c r="S25" s="11" t="s">
        <v>6</v>
      </c>
    </row>
    <row r="26" spans="1:19" ht="17.25" customHeight="1">
      <c r="A26" s="4"/>
      <c r="B26" s="19"/>
      <c r="C26" s="18" t="s">
        <v>19</v>
      </c>
      <c r="D26" s="10">
        <f t="shared" si="6"/>
        <v>99</v>
      </c>
      <c r="E26" s="10">
        <f t="shared" si="7"/>
        <v>82</v>
      </c>
      <c r="F26" s="10">
        <f t="shared" si="8"/>
        <v>17</v>
      </c>
      <c r="G26" s="11">
        <v>2</v>
      </c>
      <c r="H26" s="11" t="s">
        <v>6</v>
      </c>
      <c r="I26" s="11">
        <v>3</v>
      </c>
      <c r="J26" s="11" t="s">
        <v>6</v>
      </c>
      <c r="K26" s="11">
        <v>77</v>
      </c>
      <c r="L26" s="11">
        <v>15</v>
      </c>
      <c r="M26" s="11" t="s">
        <v>6</v>
      </c>
      <c r="N26" s="11" t="s">
        <v>6</v>
      </c>
      <c r="O26" s="11"/>
      <c r="P26" s="11">
        <v>2</v>
      </c>
      <c r="Q26" s="11" t="s">
        <v>6</v>
      </c>
      <c r="R26" s="11" t="s">
        <v>6</v>
      </c>
      <c r="S26" s="11" t="s">
        <v>6</v>
      </c>
    </row>
    <row r="27" spans="1:19" ht="17.25" customHeight="1">
      <c r="A27" s="4"/>
      <c r="B27" s="19"/>
      <c r="C27" s="18" t="s">
        <v>20</v>
      </c>
      <c r="D27" s="10">
        <f t="shared" si="6"/>
        <v>51</v>
      </c>
      <c r="E27" s="10">
        <f t="shared" si="7"/>
        <v>40</v>
      </c>
      <c r="F27" s="10">
        <f t="shared" si="8"/>
        <v>11</v>
      </c>
      <c r="G27" s="11">
        <v>1</v>
      </c>
      <c r="H27" s="11" t="s">
        <v>6</v>
      </c>
      <c r="I27" s="11">
        <v>1</v>
      </c>
      <c r="J27" s="11" t="s">
        <v>6</v>
      </c>
      <c r="K27" s="11">
        <v>38</v>
      </c>
      <c r="L27" s="11">
        <v>10</v>
      </c>
      <c r="M27" s="11" t="s">
        <v>6</v>
      </c>
      <c r="N27" s="11" t="s">
        <v>6</v>
      </c>
      <c r="O27" s="11"/>
      <c r="P27" s="11">
        <v>1</v>
      </c>
      <c r="Q27" s="11" t="s">
        <v>6</v>
      </c>
      <c r="R27" s="11" t="s">
        <v>6</v>
      </c>
      <c r="S27" s="11" t="s">
        <v>6</v>
      </c>
    </row>
    <row r="28" spans="1:19" ht="17.25" customHeight="1">
      <c r="A28" s="4"/>
      <c r="B28" s="19"/>
      <c r="C28" s="18" t="s">
        <v>21</v>
      </c>
      <c r="D28" s="10">
        <f t="shared" si="6"/>
        <v>23</v>
      </c>
      <c r="E28" s="10">
        <f t="shared" si="7"/>
        <v>18</v>
      </c>
      <c r="F28" s="10">
        <f t="shared" si="8"/>
        <v>5</v>
      </c>
      <c r="G28" s="11">
        <v>1</v>
      </c>
      <c r="H28" s="11" t="s">
        <v>6</v>
      </c>
      <c r="I28" s="11">
        <v>1</v>
      </c>
      <c r="J28" s="11" t="s">
        <v>6</v>
      </c>
      <c r="K28" s="11">
        <v>16</v>
      </c>
      <c r="L28" s="11">
        <v>4</v>
      </c>
      <c r="M28" s="11" t="s">
        <v>6</v>
      </c>
      <c r="N28" s="11" t="s">
        <v>6</v>
      </c>
      <c r="O28" s="11"/>
      <c r="P28" s="11">
        <v>1</v>
      </c>
      <c r="Q28" s="11" t="s">
        <v>6</v>
      </c>
      <c r="R28" s="11" t="s">
        <v>6</v>
      </c>
      <c r="S28" s="11" t="s">
        <v>6</v>
      </c>
    </row>
    <row r="29" spans="1:19" ht="17.25" customHeight="1">
      <c r="A29" s="4"/>
      <c r="B29" s="19"/>
      <c r="C29" s="18" t="s">
        <v>22</v>
      </c>
      <c r="D29" s="10">
        <f t="shared" si="6"/>
        <v>36</v>
      </c>
      <c r="E29" s="10">
        <f t="shared" si="7"/>
        <v>31</v>
      </c>
      <c r="F29" s="10">
        <f t="shared" si="8"/>
        <v>5</v>
      </c>
      <c r="G29" s="11">
        <v>1</v>
      </c>
      <c r="H29" s="11" t="s">
        <v>6</v>
      </c>
      <c r="I29" s="11">
        <v>1</v>
      </c>
      <c r="J29" s="11" t="s">
        <v>6</v>
      </c>
      <c r="K29" s="11">
        <v>29</v>
      </c>
      <c r="L29" s="11">
        <v>4</v>
      </c>
      <c r="M29" s="11" t="s">
        <v>6</v>
      </c>
      <c r="N29" s="11" t="s">
        <v>6</v>
      </c>
      <c r="O29" s="11"/>
      <c r="P29" s="11">
        <v>1</v>
      </c>
      <c r="Q29" s="11" t="s">
        <v>6</v>
      </c>
      <c r="R29" s="11" t="s">
        <v>6</v>
      </c>
      <c r="S29" s="11" t="s">
        <v>6</v>
      </c>
    </row>
    <row r="30" spans="1:19" ht="17.25" customHeight="1">
      <c r="A30" s="4"/>
      <c r="B30" s="19"/>
      <c r="C30" s="18" t="s">
        <v>23</v>
      </c>
      <c r="D30" s="10">
        <f t="shared" si="6"/>
        <v>33</v>
      </c>
      <c r="E30" s="10">
        <f t="shared" si="7"/>
        <v>28</v>
      </c>
      <c r="F30" s="10">
        <f t="shared" si="8"/>
        <v>5</v>
      </c>
      <c r="G30" s="11">
        <v>1</v>
      </c>
      <c r="H30" s="11" t="s">
        <v>6</v>
      </c>
      <c r="I30" s="11">
        <v>1</v>
      </c>
      <c r="J30" s="11" t="s">
        <v>6</v>
      </c>
      <c r="K30" s="11">
        <v>26</v>
      </c>
      <c r="L30" s="11">
        <v>4</v>
      </c>
      <c r="M30" s="11" t="s">
        <v>6</v>
      </c>
      <c r="N30" s="11" t="s">
        <v>6</v>
      </c>
      <c r="O30" s="11"/>
      <c r="P30" s="11">
        <v>1</v>
      </c>
      <c r="Q30" s="11" t="s">
        <v>6</v>
      </c>
      <c r="R30" s="11" t="s">
        <v>6</v>
      </c>
      <c r="S30" s="11" t="s">
        <v>6</v>
      </c>
    </row>
    <row r="31" spans="1:19" ht="17.25" customHeight="1">
      <c r="A31" s="4"/>
      <c r="B31" s="19"/>
      <c r="C31" s="18" t="s">
        <v>24</v>
      </c>
      <c r="D31" s="10">
        <f t="shared" si="6"/>
        <v>65</v>
      </c>
      <c r="E31" s="10">
        <f t="shared" si="7"/>
        <v>59</v>
      </c>
      <c r="F31" s="10">
        <f t="shared" si="8"/>
        <v>6</v>
      </c>
      <c r="G31" s="11">
        <v>1</v>
      </c>
      <c r="H31" s="11" t="s">
        <v>6</v>
      </c>
      <c r="I31" s="11">
        <v>2</v>
      </c>
      <c r="J31" s="11" t="s">
        <v>6</v>
      </c>
      <c r="K31" s="11">
        <v>56</v>
      </c>
      <c r="L31" s="11">
        <v>5</v>
      </c>
      <c r="M31" s="11" t="s">
        <v>6</v>
      </c>
      <c r="N31" s="11" t="s">
        <v>6</v>
      </c>
      <c r="O31" s="11"/>
      <c r="P31" s="11">
        <v>1</v>
      </c>
      <c r="Q31" s="11" t="s">
        <v>6</v>
      </c>
      <c r="R31" s="11" t="s">
        <v>6</v>
      </c>
      <c r="S31" s="11" t="s">
        <v>6</v>
      </c>
    </row>
    <row r="32" spans="1:19" ht="17.25" customHeight="1">
      <c r="A32" s="4"/>
      <c r="B32" s="19"/>
      <c r="C32" s="18" t="s">
        <v>25</v>
      </c>
      <c r="D32" s="10">
        <f t="shared" si="6"/>
        <v>41</v>
      </c>
      <c r="E32" s="10">
        <f t="shared" si="7"/>
        <v>29</v>
      </c>
      <c r="F32" s="10">
        <f t="shared" si="8"/>
        <v>12</v>
      </c>
      <c r="G32" s="11">
        <v>1</v>
      </c>
      <c r="H32" s="11" t="s">
        <v>6</v>
      </c>
      <c r="I32" s="11">
        <v>1</v>
      </c>
      <c r="J32" s="11" t="s">
        <v>6</v>
      </c>
      <c r="K32" s="11">
        <v>27</v>
      </c>
      <c r="L32" s="11">
        <v>9</v>
      </c>
      <c r="M32" s="11" t="s">
        <v>6</v>
      </c>
      <c r="N32" s="11">
        <v>1</v>
      </c>
      <c r="O32" s="11"/>
      <c r="P32" s="11">
        <v>2</v>
      </c>
      <c r="Q32" s="11" t="s">
        <v>6</v>
      </c>
      <c r="R32" s="11" t="s">
        <v>6</v>
      </c>
      <c r="S32" s="11" t="s">
        <v>6</v>
      </c>
    </row>
    <row r="33" spans="1:19" ht="17.25" customHeight="1">
      <c r="A33" s="4"/>
      <c r="B33" s="19"/>
      <c r="C33" s="18" t="s">
        <v>26</v>
      </c>
      <c r="D33" s="10">
        <f t="shared" si="6"/>
        <v>27</v>
      </c>
      <c r="E33" s="10">
        <f t="shared" si="7"/>
        <v>24</v>
      </c>
      <c r="F33" s="10">
        <f t="shared" si="8"/>
        <v>3</v>
      </c>
      <c r="G33" s="11">
        <v>1</v>
      </c>
      <c r="H33" s="11" t="s">
        <v>6</v>
      </c>
      <c r="I33" s="11">
        <v>1</v>
      </c>
      <c r="J33" s="11" t="s">
        <v>6</v>
      </c>
      <c r="K33" s="11">
        <v>22</v>
      </c>
      <c r="L33" s="11">
        <v>2</v>
      </c>
      <c r="M33" s="11" t="s">
        <v>6</v>
      </c>
      <c r="N33" s="11" t="s">
        <v>6</v>
      </c>
      <c r="O33" s="11"/>
      <c r="P33" s="11">
        <v>1</v>
      </c>
      <c r="Q33" s="11" t="s">
        <v>6</v>
      </c>
      <c r="R33" s="11" t="s">
        <v>6</v>
      </c>
      <c r="S33" s="11" t="s">
        <v>6</v>
      </c>
    </row>
    <row r="34" spans="1:19" ht="17.25" customHeight="1">
      <c r="A34" s="4"/>
      <c r="B34" s="19"/>
      <c r="C34" s="18" t="s">
        <v>27</v>
      </c>
      <c r="D34" s="10">
        <f t="shared" si="6"/>
        <v>25</v>
      </c>
      <c r="E34" s="10">
        <f t="shared" si="7"/>
        <v>20</v>
      </c>
      <c r="F34" s="10">
        <f t="shared" si="8"/>
        <v>5</v>
      </c>
      <c r="G34" s="11">
        <v>1</v>
      </c>
      <c r="H34" s="11" t="s">
        <v>6</v>
      </c>
      <c r="I34" s="11">
        <v>1</v>
      </c>
      <c r="J34" s="11" t="s">
        <v>6</v>
      </c>
      <c r="K34" s="11">
        <v>18</v>
      </c>
      <c r="L34" s="11">
        <v>4</v>
      </c>
      <c r="M34" s="11" t="s">
        <v>6</v>
      </c>
      <c r="N34" s="11" t="s">
        <v>6</v>
      </c>
      <c r="O34" s="11"/>
      <c r="P34" s="11">
        <v>1</v>
      </c>
      <c r="Q34" s="11" t="s">
        <v>6</v>
      </c>
      <c r="R34" s="11" t="s">
        <v>6</v>
      </c>
      <c r="S34" s="11" t="s">
        <v>6</v>
      </c>
    </row>
    <row r="35" spans="1:19" ht="17.25" customHeight="1">
      <c r="A35" s="4"/>
      <c r="B35" s="19"/>
      <c r="C35" s="18" t="s">
        <v>28</v>
      </c>
      <c r="D35" s="10">
        <f t="shared" si="6"/>
        <v>15</v>
      </c>
      <c r="E35" s="10">
        <f t="shared" si="7"/>
        <v>13</v>
      </c>
      <c r="F35" s="10">
        <f t="shared" si="8"/>
        <v>2</v>
      </c>
      <c r="G35" s="11">
        <v>1</v>
      </c>
      <c r="H35" s="11" t="s">
        <v>6</v>
      </c>
      <c r="I35" s="11">
        <v>1</v>
      </c>
      <c r="J35" s="11" t="s">
        <v>6</v>
      </c>
      <c r="K35" s="11">
        <v>11</v>
      </c>
      <c r="L35" s="11">
        <v>1</v>
      </c>
      <c r="M35" s="11" t="s">
        <v>6</v>
      </c>
      <c r="N35" s="11" t="s">
        <v>6</v>
      </c>
      <c r="O35" s="11"/>
      <c r="P35" s="11" t="s">
        <v>6</v>
      </c>
      <c r="Q35" s="11">
        <v>1</v>
      </c>
      <c r="R35" s="11" t="s">
        <v>6</v>
      </c>
      <c r="S35" s="11" t="s">
        <v>6</v>
      </c>
    </row>
    <row r="36" spans="1:19" ht="17.25" customHeight="1">
      <c r="A36" s="4"/>
      <c r="B36" s="19"/>
      <c r="C36" s="18" t="s">
        <v>29</v>
      </c>
      <c r="D36" s="10">
        <f t="shared" si="6"/>
        <v>24</v>
      </c>
      <c r="E36" s="10">
        <f t="shared" si="7"/>
        <v>20</v>
      </c>
      <c r="F36" s="10">
        <f t="shared" si="8"/>
        <v>4</v>
      </c>
      <c r="G36" s="11">
        <v>1</v>
      </c>
      <c r="H36" s="11" t="s">
        <v>6</v>
      </c>
      <c r="I36" s="11">
        <v>1</v>
      </c>
      <c r="J36" s="11" t="s">
        <v>6</v>
      </c>
      <c r="K36" s="11">
        <v>18</v>
      </c>
      <c r="L36" s="11">
        <v>3</v>
      </c>
      <c r="M36" s="11" t="s">
        <v>6</v>
      </c>
      <c r="N36" s="11" t="s">
        <v>6</v>
      </c>
      <c r="O36" s="11"/>
      <c r="P36" s="11">
        <v>1</v>
      </c>
      <c r="Q36" s="11" t="s">
        <v>6</v>
      </c>
      <c r="R36" s="11" t="s">
        <v>6</v>
      </c>
      <c r="S36" s="11" t="s">
        <v>6</v>
      </c>
    </row>
    <row r="37" spans="1:19" ht="17.25" customHeight="1">
      <c r="A37" s="4"/>
      <c r="B37" s="19"/>
      <c r="C37" s="18" t="s">
        <v>30</v>
      </c>
      <c r="D37" s="10">
        <f t="shared" si="6"/>
        <v>60</v>
      </c>
      <c r="E37" s="10">
        <f t="shared" si="7"/>
        <v>50</v>
      </c>
      <c r="F37" s="10">
        <f t="shared" si="8"/>
        <v>10</v>
      </c>
      <c r="G37" s="11">
        <v>1</v>
      </c>
      <c r="H37" s="11" t="s">
        <v>6</v>
      </c>
      <c r="I37" s="11">
        <v>1</v>
      </c>
      <c r="J37" s="11" t="s">
        <v>6</v>
      </c>
      <c r="K37" s="11">
        <v>48</v>
      </c>
      <c r="L37" s="11">
        <v>9</v>
      </c>
      <c r="M37" s="11" t="s">
        <v>6</v>
      </c>
      <c r="N37" s="11" t="s">
        <v>6</v>
      </c>
      <c r="O37" s="11"/>
      <c r="P37" s="11" t="s">
        <v>6</v>
      </c>
      <c r="Q37" s="11">
        <v>1</v>
      </c>
      <c r="R37" s="11" t="s">
        <v>6</v>
      </c>
      <c r="S37" s="11" t="s">
        <v>6</v>
      </c>
    </row>
    <row r="38" spans="1:19" ht="17.25" customHeight="1">
      <c r="A38" s="4"/>
      <c r="B38" s="19"/>
      <c r="C38" s="18" t="s">
        <v>31</v>
      </c>
      <c r="D38" s="10">
        <f t="shared" si="6"/>
        <v>34</v>
      </c>
      <c r="E38" s="10">
        <f t="shared" si="7"/>
        <v>23</v>
      </c>
      <c r="F38" s="10">
        <f t="shared" si="8"/>
        <v>11</v>
      </c>
      <c r="G38" s="11">
        <v>1</v>
      </c>
      <c r="H38" s="11" t="s">
        <v>6</v>
      </c>
      <c r="I38" s="11">
        <v>1</v>
      </c>
      <c r="J38" s="11" t="s">
        <v>6</v>
      </c>
      <c r="K38" s="11">
        <v>21</v>
      </c>
      <c r="L38" s="11">
        <v>10</v>
      </c>
      <c r="M38" s="11" t="s">
        <v>6</v>
      </c>
      <c r="N38" s="11" t="s">
        <v>6</v>
      </c>
      <c r="O38" s="11"/>
      <c r="P38" s="11">
        <v>1</v>
      </c>
      <c r="Q38" s="11" t="s">
        <v>6</v>
      </c>
      <c r="R38" s="11" t="s">
        <v>6</v>
      </c>
      <c r="S38" s="11" t="s">
        <v>6</v>
      </c>
    </row>
    <row r="39" spans="1:19" ht="17.25" customHeight="1">
      <c r="A39" s="4"/>
      <c r="B39" s="19"/>
      <c r="C39" s="18" t="s">
        <v>32</v>
      </c>
      <c r="D39" s="10">
        <f t="shared" si="6"/>
        <v>29</v>
      </c>
      <c r="E39" s="10">
        <f t="shared" si="7"/>
        <v>21</v>
      </c>
      <c r="F39" s="10">
        <f t="shared" si="8"/>
        <v>8</v>
      </c>
      <c r="G39" s="11">
        <v>1</v>
      </c>
      <c r="H39" s="11" t="s">
        <v>6</v>
      </c>
      <c r="I39" s="11">
        <v>1</v>
      </c>
      <c r="J39" s="11" t="s">
        <v>6</v>
      </c>
      <c r="K39" s="11">
        <v>19</v>
      </c>
      <c r="L39" s="11">
        <v>7</v>
      </c>
      <c r="M39" s="11" t="s">
        <v>6</v>
      </c>
      <c r="N39" s="11" t="s">
        <v>6</v>
      </c>
      <c r="O39" s="11"/>
      <c r="P39" s="11">
        <v>1</v>
      </c>
      <c r="Q39" s="11" t="s">
        <v>6</v>
      </c>
      <c r="R39" s="11" t="s">
        <v>6</v>
      </c>
      <c r="S39" s="11" t="s">
        <v>6</v>
      </c>
    </row>
    <row r="40" spans="1:19" ht="17.25" customHeight="1">
      <c r="A40" s="4"/>
      <c r="B40" s="19"/>
      <c r="C40" s="18" t="s">
        <v>33</v>
      </c>
      <c r="D40" s="10">
        <f t="shared" si="6"/>
        <v>47</v>
      </c>
      <c r="E40" s="10">
        <f t="shared" si="7"/>
        <v>39</v>
      </c>
      <c r="F40" s="10">
        <f t="shared" si="8"/>
        <v>8</v>
      </c>
      <c r="G40" s="11">
        <v>1</v>
      </c>
      <c r="H40" s="11" t="s">
        <v>6</v>
      </c>
      <c r="I40" s="11">
        <v>1</v>
      </c>
      <c r="J40" s="11" t="s">
        <v>6</v>
      </c>
      <c r="K40" s="11">
        <v>37</v>
      </c>
      <c r="L40" s="11">
        <v>7</v>
      </c>
      <c r="M40" s="11" t="s">
        <v>6</v>
      </c>
      <c r="N40" s="11" t="s">
        <v>6</v>
      </c>
      <c r="O40" s="11"/>
      <c r="P40" s="11" t="s">
        <v>6</v>
      </c>
      <c r="Q40" s="11">
        <v>1</v>
      </c>
      <c r="R40" s="11" t="s">
        <v>6</v>
      </c>
      <c r="S40" s="11" t="s">
        <v>6</v>
      </c>
    </row>
    <row r="41" spans="1:19" ht="17.25" customHeight="1">
      <c r="A41" s="4"/>
      <c r="B41" s="19"/>
      <c r="C41" s="18" t="s">
        <v>34</v>
      </c>
      <c r="D41" s="10">
        <f t="shared" si="6"/>
        <v>43</v>
      </c>
      <c r="E41" s="10">
        <f t="shared" si="7"/>
        <v>33</v>
      </c>
      <c r="F41" s="10">
        <f t="shared" si="8"/>
        <v>10</v>
      </c>
      <c r="G41" s="11">
        <v>1</v>
      </c>
      <c r="H41" s="11" t="s">
        <v>6</v>
      </c>
      <c r="I41" s="11">
        <v>2</v>
      </c>
      <c r="J41" s="11" t="s">
        <v>6</v>
      </c>
      <c r="K41" s="11">
        <v>30</v>
      </c>
      <c r="L41" s="11">
        <v>8</v>
      </c>
      <c r="M41" s="11" t="s">
        <v>6</v>
      </c>
      <c r="N41" s="11" t="s">
        <v>6</v>
      </c>
      <c r="O41" s="11"/>
      <c r="P41" s="11">
        <v>1</v>
      </c>
      <c r="Q41" s="11">
        <v>1</v>
      </c>
      <c r="R41" s="11" t="s">
        <v>6</v>
      </c>
      <c r="S41" s="11" t="s">
        <v>6</v>
      </c>
    </row>
    <row r="42" spans="1:19" ht="17.25" customHeight="1">
      <c r="A42" s="4"/>
      <c r="B42" s="19"/>
      <c r="C42" s="18" t="s">
        <v>35</v>
      </c>
      <c r="D42" s="10">
        <f t="shared" si="6"/>
        <v>28</v>
      </c>
      <c r="E42" s="10">
        <f t="shared" si="7"/>
        <v>22</v>
      </c>
      <c r="F42" s="10">
        <f t="shared" si="8"/>
        <v>6</v>
      </c>
      <c r="G42" s="11">
        <v>1</v>
      </c>
      <c r="H42" s="11" t="s">
        <v>6</v>
      </c>
      <c r="I42" s="11">
        <v>1</v>
      </c>
      <c r="J42" s="11" t="s">
        <v>6</v>
      </c>
      <c r="K42" s="11">
        <v>20</v>
      </c>
      <c r="L42" s="11">
        <v>5</v>
      </c>
      <c r="M42" s="11" t="s">
        <v>6</v>
      </c>
      <c r="N42" s="11" t="s">
        <v>6</v>
      </c>
      <c r="O42" s="11"/>
      <c r="P42" s="11">
        <v>1</v>
      </c>
      <c r="Q42" s="11" t="s">
        <v>6</v>
      </c>
      <c r="R42" s="11" t="s">
        <v>6</v>
      </c>
      <c r="S42" s="11" t="s">
        <v>6</v>
      </c>
    </row>
    <row r="43" spans="1:19" ht="17.25" customHeight="1">
      <c r="A43" s="4"/>
      <c r="B43" s="19"/>
      <c r="C43" s="18" t="s">
        <v>52</v>
      </c>
      <c r="D43" s="10">
        <f t="shared" si="6"/>
        <v>51</v>
      </c>
      <c r="E43" s="10">
        <f t="shared" si="7"/>
        <v>47</v>
      </c>
      <c r="F43" s="10">
        <f t="shared" si="8"/>
        <v>4</v>
      </c>
      <c r="G43" s="11">
        <v>1</v>
      </c>
      <c r="H43" s="11" t="s">
        <v>6</v>
      </c>
      <c r="I43" s="11">
        <v>1</v>
      </c>
      <c r="J43" s="11" t="s">
        <v>6</v>
      </c>
      <c r="K43" s="11">
        <v>45</v>
      </c>
      <c r="L43" s="11">
        <v>3</v>
      </c>
      <c r="M43" s="11" t="s">
        <v>6</v>
      </c>
      <c r="N43" s="11" t="s">
        <v>6</v>
      </c>
      <c r="O43" s="11"/>
      <c r="P43" s="11">
        <v>1</v>
      </c>
      <c r="Q43" s="11" t="s">
        <v>6</v>
      </c>
      <c r="R43" s="11" t="s">
        <v>6</v>
      </c>
      <c r="S43" s="11" t="s">
        <v>6</v>
      </c>
    </row>
    <row r="44" spans="1:19" ht="17.25" customHeight="1">
      <c r="A44" s="4"/>
      <c r="B44" s="19"/>
      <c r="C44" s="18" t="s">
        <v>36</v>
      </c>
      <c r="D44" s="10">
        <f t="shared" si="6"/>
        <v>106</v>
      </c>
      <c r="E44" s="10">
        <f t="shared" si="7"/>
        <v>86</v>
      </c>
      <c r="F44" s="10">
        <f t="shared" si="8"/>
        <v>20</v>
      </c>
      <c r="G44" s="11">
        <v>2</v>
      </c>
      <c r="H44" s="11" t="s">
        <v>6</v>
      </c>
      <c r="I44" s="11">
        <v>2</v>
      </c>
      <c r="J44" s="11" t="s">
        <v>6</v>
      </c>
      <c r="K44" s="11">
        <v>82</v>
      </c>
      <c r="L44" s="11">
        <v>18</v>
      </c>
      <c r="M44" s="11" t="s">
        <v>6</v>
      </c>
      <c r="N44" s="11" t="s">
        <v>6</v>
      </c>
      <c r="O44" s="11"/>
      <c r="P44" s="11">
        <v>2</v>
      </c>
      <c r="Q44" s="11" t="s">
        <v>6</v>
      </c>
      <c r="R44" s="11" t="s">
        <v>6</v>
      </c>
      <c r="S44" s="11" t="s">
        <v>6</v>
      </c>
    </row>
  </sheetData>
  <mergeCells count="11">
    <mergeCell ref="B7:C7"/>
    <mergeCell ref="B8:C8"/>
    <mergeCell ref="B11:C11"/>
    <mergeCell ref="B23:C23"/>
    <mergeCell ref="R5:S5"/>
    <mergeCell ref="B5:C6"/>
    <mergeCell ref="D5:F5"/>
    <mergeCell ref="G5:H5"/>
    <mergeCell ref="I5:J5"/>
    <mergeCell ref="K5:L5"/>
    <mergeCell ref="M5:N5"/>
  </mergeCells>
  <printOptions horizontalCentered="1"/>
  <pageMargins left="0.2755905511811024" right="0.2755905511811024" top="0.5905511811023623" bottom="0.7874015748031497" header="0.3937007874015748" footer="0.3937007874015748"/>
  <pageSetup firstPageNumber="74" useFirstPageNumber="1" horizontalDpi="300" verticalDpi="300" orientation="landscape" pageOrder="overThenDown" paperSize="9" scale="8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2004-01-27T07:47:10Z</cp:lastPrinted>
  <dcterms:created xsi:type="dcterms:W3CDTF">2001-08-22T06:44:07Z</dcterms:created>
  <dcterms:modified xsi:type="dcterms:W3CDTF">2004-01-27T07:47:13Z</dcterms:modified>
  <cp:category/>
  <cp:version/>
  <cp:contentType/>
  <cp:contentStatus/>
</cp:coreProperties>
</file>