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第33表職名別教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<sst xmlns="http://schemas.openxmlformats.org/spreadsheetml/2006/main" count="285" uniqueCount="55">
  <si>
    <t>高　等　学　校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</si>
  <si>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</si>
  <si>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</si>
  <si>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</si>
  <si>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</si>
  <si>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</si>
  <si>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</si>
  <si>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</si>
  <si>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</si>
  <si>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</si>
  <si>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</si>
  <si>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</si>
  <si>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</si>
  <si>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</si>
  <si>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</si>
  <si>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</si>
  <si>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</si>
  <si>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</si>
  <si>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</si>
  <si>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</si>
  <si>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</si>
  <si>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</si>
  <si>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</si>
  <si>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</si>
  <si>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</si>
  <si>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</si>
  <si>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</si>
  <si>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</si>
  <si>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</si>
  <si>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</si>
  <si>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</si>
  <si>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</si>
  <si>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</si>
  <si>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</si>
  <si>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</si>
  <si>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</si>
  <si>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</si>
  <si>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</si>
  <si>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</si>
  <si>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</si>
  <si>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</si>
  <si>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教　員　数（本務者）</t>
  </si>
  <si>
    <t>校　　　　　長</t>
  </si>
  <si>
    <t>教　　　　　頭</t>
  </si>
  <si>
    <t>教　　　　　諭</t>
  </si>
  <si>
    <t>助　　教　　諭</t>
  </si>
  <si>
    <t>養　護　教　諭</t>
  </si>
  <si>
    <t>講　　　　　師</t>
  </si>
  <si>
    <t>（単位 人）</t>
  </si>
  <si>
    <t>養護教諭（女）</t>
  </si>
  <si>
    <t>養護助教諭(女）</t>
  </si>
  <si>
    <t>昭和62年度</t>
  </si>
  <si>
    <t>昭和63年度</t>
  </si>
  <si>
    <t>明 和 村</t>
  </si>
  <si>
    <t xml:space="preserve">第33表　職　名　別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</si>
</sst>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0" fontId="6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4" fillId="3" borderId="2" xfId="21" applyFont="1" applyFill="1" applyBorder="1" applyAlignment="1">
      <alignment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3" borderId="2" xfId="21" applyFont="1" applyFill="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6" width="10.125" style="1" customWidth="1"/>
    <col min="7" max="10" width="9.625" style="1" customWidth="1"/>
    <col min="11" max="14" width="9.375" style="1" customWidth="1"/>
    <col min="15" max="16" width="9.375" style="1" hidden="1" customWidth="1"/>
    <col min="17" max="20" width="9.375" style="1" customWidth="1"/>
    <col min="21" max="16384" width="9.00390625" style="1" customWidth="1"/>
  </cols>
  <sheetData>
    <row r="1" spans="2:20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3.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0</v>
      </c>
    </row>
    <row r="3" spans="2:20" ht="13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2:20" ht="13.5" customHeight="1">
      <c r="B4" s="4"/>
      <c r="C4" s="4"/>
      <c r="D4" s="4"/>
      <c r="E4" s="4"/>
      <c r="F4" s="4"/>
      <c r="G4" s="4"/>
      <c r="H4" s="4"/>
      <c r="I4" s="3"/>
      <c r="J4" s="18" t="s">
        <v>54</v>
      </c>
      <c r="K4" s="24" t="s">
        <v>41</v>
      </c>
      <c r="L4" s="4"/>
      <c r="M4" s="4"/>
      <c r="N4" s="4"/>
      <c r="O4" s="4"/>
      <c r="P4" s="4"/>
      <c r="Q4" s="4"/>
      <c r="R4" s="4"/>
      <c r="S4" s="4"/>
      <c r="T4" s="3"/>
    </row>
    <row r="5" spans="2:20" ht="13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 t="s">
        <v>48</v>
      </c>
    </row>
    <row r="6" spans="2:20" ht="30" customHeight="1">
      <c r="B6" s="21" t="s">
        <v>1</v>
      </c>
      <c r="C6" s="21"/>
      <c r="D6" s="21" t="s">
        <v>2</v>
      </c>
      <c r="E6" s="21"/>
      <c r="F6" s="21"/>
      <c r="G6" s="21" t="s">
        <v>42</v>
      </c>
      <c r="H6" s="21"/>
      <c r="I6" s="21" t="s">
        <v>43</v>
      </c>
      <c r="J6" s="21"/>
      <c r="K6" s="21" t="s">
        <v>44</v>
      </c>
      <c r="L6" s="21"/>
      <c r="M6" s="21" t="s">
        <v>45</v>
      </c>
      <c r="N6" s="21"/>
      <c r="O6" s="21" t="s">
        <v>46</v>
      </c>
      <c r="P6" s="21"/>
      <c r="Q6" s="22" t="s">
        <v>49</v>
      </c>
      <c r="R6" s="22" t="s">
        <v>50</v>
      </c>
      <c r="S6" s="21" t="s">
        <v>47</v>
      </c>
      <c r="T6" s="21"/>
    </row>
    <row r="7" spans="2:20" ht="30" customHeight="1">
      <c r="B7" s="21"/>
      <c r="C7" s="21"/>
      <c r="D7" s="8" t="s">
        <v>2</v>
      </c>
      <c r="E7" s="8" t="s">
        <v>37</v>
      </c>
      <c r="F7" s="8" t="s">
        <v>38</v>
      </c>
      <c r="G7" s="8" t="s">
        <v>37</v>
      </c>
      <c r="H7" s="8" t="s">
        <v>38</v>
      </c>
      <c r="I7" s="8" t="s">
        <v>37</v>
      </c>
      <c r="J7" s="8" t="s">
        <v>38</v>
      </c>
      <c r="K7" s="8" t="s">
        <v>37</v>
      </c>
      <c r="L7" s="8" t="s">
        <v>38</v>
      </c>
      <c r="M7" s="8" t="s">
        <v>37</v>
      </c>
      <c r="N7" s="8" t="s">
        <v>38</v>
      </c>
      <c r="O7" s="8" t="s">
        <v>37</v>
      </c>
      <c r="P7" s="8" t="s">
        <v>38</v>
      </c>
      <c r="Q7" s="23"/>
      <c r="R7" s="23"/>
      <c r="S7" s="8" t="s">
        <v>37</v>
      </c>
      <c r="T7" s="8" t="s">
        <v>38</v>
      </c>
    </row>
    <row r="8" spans="2:20" ht="17.25" customHeight="1">
      <c r="B8" s="19" t="s">
        <v>51</v>
      </c>
      <c r="C8" s="19"/>
      <c r="D8" s="9">
        <f>IF(SUM(G8:T8)&gt;0,SUM(G8:T8),"－")</f>
        <v>4388</v>
      </c>
      <c r="E8" s="9">
        <f>IF(SUM(G8)+SUM(I8)+SUM(K8)+SUM(M8)+SUM(O8)+SUM(S8)&gt;0,SUM(G8)+SUM(I8)+SUM(K8)+SUM(M8)+SUM(O8)+SUM(S8),"－")</f>
        <v>3647</v>
      </c>
      <c r="F8" s="9">
        <f>IF(SUM(H8)+SUM(J8)+SUM(L8)+SUM(N8)+SUM(P8)+SUM(R8)+SUM(T8)&gt;0,SUM(H8)+SUM(J8)+SUM(L8)+SUM(N8)+SUM(P8)+SUM(R8)+SUM(T8),"－")</f>
        <v>659</v>
      </c>
      <c r="G8" s="10">
        <v>85</v>
      </c>
      <c r="H8" s="10" t="s">
        <v>6</v>
      </c>
      <c r="I8" s="10">
        <v>113</v>
      </c>
      <c r="J8" s="10">
        <v>1</v>
      </c>
      <c r="K8" s="10">
        <v>3423</v>
      </c>
      <c r="L8" s="10">
        <v>638</v>
      </c>
      <c r="M8" s="10">
        <v>2</v>
      </c>
      <c r="N8" s="10">
        <v>10</v>
      </c>
      <c r="O8" s="10"/>
      <c r="P8" s="10"/>
      <c r="Q8" s="10">
        <v>82</v>
      </c>
      <c r="R8" s="10">
        <v>4</v>
      </c>
      <c r="S8" s="10">
        <v>24</v>
      </c>
      <c r="T8" s="10">
        <v>6</v>
      </c>
    </row>
    <row r="9" spans="2:20" s="2" customFormat="1" ht="17.25" customHeight="1">
      <c r="B9" s="20" t="s">
        <v>52</v>
      </c>
      <c r="C9" s="20"/>
      <c r="D9" s="11">
        <f>IF(SUM(E9:F9)=SUM(D12)+SUM(D24),IF(SUM(D10:D11)&gt;0,SUM(D10:D11),"－"),"ｴﾗｰ")</f>
        <v>4443</v>
      </c>
      <c r="E9" s="11">
        <f>IF(SUM(E10:E11)=SUM(G9,I9,K9,M9,S9),IF(SUM(E12,E24)&gt;0,SUM(E12,E24),"－"),"ｴﾗｰ")</f>
        <v>3683</v>
      </c>
      <c r="F9" s="11">
        <f>IF(SUM(F10:F11)=SUM(H9,J9,L9,N9,Q9,R9,T9),IF(SUM(F12,F24)&gt;0,SUM(F12,F24),"－"),"ｴﾗｰ")</f>
        <v>760</v>
      </c>
      <c r="G9" s="11">
        <f>IF(SUM(G10:G11)=SUM(G12)+SUM(G24),IF(SUM(G10:G11)&gt;0,SUM(G10:G11),"－"),"ｴﾗｰ")</f>
        <v>84</v>
      </c>
      <c r="H9" s="11">
        <f aca="true" t="shared" si="0" ref="H9:T9">IF(SUM(H10:H11)=SUM(H12)+SUM(H24),IF(SUM(H10:H11)&gt;0,SUM(H10:H11),"－"),"ｴﾗｰ")</f>
        <v>1</v>
      </c>
      <c r="I9" s="11">
        <f t="shared" si="0"/>
        <v>114</v>
      </c>
      <c r="J9" s="11">
        <f t="shared" si="0"/>
        <v>1</v>
      </c>
      <c r="K9" s="11">
        <f t="shared" si="0"/>
        <v>3459</v>
      </c>
      <c r="L9" s="11">
        <f>IF(SUM(L10:L11)=SUM(L12)+SUM(L24),IF(SUM(L10:L11)&gt;0,SUM(L10:L11),"－"),"ｴﾗｰ")</f>
        <v>647</v>
      </c>
      <c r="M9" s="11">
        <f t="shared" si="0"/>
        <v>1</v>
      </c>
      <c r="N9" s="11">
        <f t="shared" si="0"/>
        <v>8</v>
      </c>
      <c r="O9" s="11" t="str">
        <f t="shared" si="0"/>
        <v>－</v>
      </c>
      <c r="P9" s="11" t="str">
        <f t="shared" si="0"/>
        <v>－</v>
      </c>
      <c r="Q9" s="11">
        <f t="shared" si="0"/>
        <v>83</v>
      </c>
      <c r="R9" s="11">
        <f>IF(SUM(R10:R11)=SUM(R12)+SUM(R24),IF(SUM(R10:R11)&gt;0,SUM(R10:R11),"－"),"ｴﾗｰ")</f>
        <v>4</v>
      </c>
      <c r="S9" s="11">
        <f t="shared" si="0"/>
        <v>25</v>
      </c>
      <c r="T9" s="11">
        <f t="shared" si="0"/>
        <v>16</v>
      </c>
    </row>
    <row r="10" spans="2:20" s="2" customFormat="1" ht="17.25" customHeight="1">
      <c r="B10" s="12"/>
      <c r="C10" s="13" t="s">
        <v>39</v>
      </c>
      <c r="D10" s="11">
        <f>IF(SUM(G10:T10)&gt;0,SUM(G10:T10),"－")</f>
        <v>3755</v>
      </c>
      <c r="E10" s="11">
        <f>IF(SUM(G10)+SUM(I10)+SUM(K10)+SUM(M10)+SUM(O10)+SUM(S10)&gt;0,SUM(G10)+SUM(I10)+SUM(K10)+SUM(M10)+SUM(O10)+SUM(S10),"－")</f>
        <v>3194</v>
      </c>
      <c r="F10" s="11">
        <f>IF(SUM(H10,J10,L10,N10,Q10,R10,T10)&gt;0,SUM(H10,J10,L10,N10,Q10,R10,T10),"－")</f>
        <v>561</v>
      </c>
      <c r="G10" s="14">
        <v>74</v>
      </c>
      <c r="H10" s="14" t="s">
        <v>6</v>
      </c>
      <c r="I10" s="14">
        <v>95</v>
      </c>
      <c r="J10" s="14" t="s">
        <v>6</v>
      </c>
      <c r="K10" s="14">
        <v>3025</v>
      </c>
      <c r="L10" s="14">
        <v>485</v>
      </c>
      <c r="M10" s="14" t="s">
        <v>6</v>
      </c>
      <c r="N10" s="14" t="s">
        <v>6</v>
      </c>
      <c r="O10" s="14"/>
      <c r="P10" s="14"/>
      <c r="Q10" s="14">
        <v>74</v>
      </c>
      <c r="R10" s="14">
        <v>2</v>
      </c>
      <c r="S10" s="14" t="s">
        <v>6</v>
      </c>
      <c r="T10" s="14" t="s">
        <v>6</v>
      </c>
    </row>
    <row r="11" spans="2:20" s="2" customFormat="1" ht="17.25" customHeight="1">
      <c r="B11" s="12"/>
      <c r="C11" s="13" t="s">
        <v>40</v>
      </c>
      <c r="D11" s="11">
        <f>IF(SUM(G11:T11)&gt;0,SUM(G11:T11),"－")</f>
        <v>688</v>
      </c>
      <c r="E11" s="11">
        <f>IF(SUM(G11)+SUM(I11)+SUM(K11)+SUM(M11)+SUM(O11)+SUM(S11)&gt;0,SUM(G11)+SUM(I11)+SUM(K11)+SUM(M11)+SUM(O11)+SUM(S11),"－")</f>
        <v>489</v>
      </c>
      <c r="F11" s="11">
        <f>IF(SUM(H11,J11,L11,N11,Q11,R11,T11)&gt;0,SUM(H11,J11,L11,N11,Q11,R11,T11),"－")</f>
        <v>199</v>
      </c>
      <c r="G11" s="14">
        <v>10</v>
      </c>
      <c r="H11" s="14">
        <v>1</v>
      </c>
      <c r="I11" s="14">
        <v>19</v>
      </c>
      <c r="J11" s="14">
        <v>1</v>
      </c>
      <c r="K11" s="14">
        <v>434</v>
      </c>
      <c r="L11" s="14">
        <v>162</v>
      </c>
      <c r="M11" s="14">
        <v>1</v>
      </c>
      <c r="N11" s="14">
        <v>8</v>
      </c>
      <c r="O11" s="14"/>
      <c r="P11" s="14"/>
      <c r="Q11" s="14">
        <v>9</v>
      </c>
      <c r="R11" s="14">
        <v>2</v>
      </c>
      <c r="S11" s="14">
        <v>25</v>
      </c>
      <c r="T11" s="14">
        <v>16</v>
      </c>
    </row>
    <row r="12" spans="2:20" s="2" customFormat="1" ht="17.25" customHeight="1">
      <c r="B12" s="20" t="s">
        <v>3</v>
      </c>
      <c r="C12" s="20"/>
      <c r="D12" s="11">
        <f>IF(SUM(D13:D23)&gt;0,SUM(D13:D23),"－")</f>
        <v>3530</v>
      </c>
      <c r="E12" s="11">
        <f>IF(SUM(E13:E23)=SUM(G12,I12,K12,M12,S12),IF(SUM(E13:E23)&gt;0,SUM(E13:E23),"－"),"ｴﾗｰ")</f>
        <v>2933</v>
      </c>
      <c r="F12" s="11">
        <f>IF(SUM(F13:F23)=SUM(H12,J12,L12,N12,Q12,R12,T12),IF(SUM(F13:F23)&gt;0,SUM(F13:F23),"－"),"ｴﾗｰ")</f>
        <v>597</v>
      </c>
      <c r="G12" s="11">
        <f>IF(SUM(G13:G23)&gt;0,SUM(G13:G23),"－")</f>
        <v>61</v>
      </c>
      <c r="H12" s="11">
        <f>IF(SUM(H13:H23)&gt;0,SUM(H13:H23),"－")</f>
        <v>1</v>
      </c>
      <c r="I12" s="11">
        <f aca="true" t="shared" si="1" ref="I12:T12">IF(SUM(I13:I23)&gt;0,SUM(I13:I23),"－")</f>
        <v>86</v>
      </c>
      <c r="J12" s="11">
        <f t="shared" si="1"/>
        <v>1</v>
      </c>
      <c r="K12" s="11">
        <f t="shared" si="1"/>
        <v>2760</v>
      </c>
      <c r="L12" s="11">
        <f t="shared" si="1"/>
        <v>509</v>
      </c>
      <c r="M12" s="11">
        <f t="shared" si="1"/>
        <v>1</v>
      </c>
      <c r="N12" s="11">
        <f t="shared" si="1"/>
        <v>8</v>
      </c>
      <c r="O12" s="11" t="str">
        <f t="shared" si="1"/>
        <v>－</v>
      </c>
      <c r="P12" s="11" t="str">
        <f t="shared" si="1"/>
        <v>－</v>
      </c>
      <c r="Q12" s="11">
        <f t="shared" si="1"/>
        <v>63</v>
      </c>
      <c r="R12" s="11">
        <f t="shared" si="1"/>
        <v>1</v>
      </c>
      <c r="S12" s="11">
        <f t="shared" si="1"/>
        <v>25</v>
      </c>
      <c r="T12" s="11">
        <f t="shared" si="1"/>
        <v>14</v>
      </c>
    </row>
    <row r="13" spans="2:20" ht="17.25" customHeight="1">
      <c r="B13" s="15"/>
      <c r="C13" s="16" t="s">
        <v>4</v>
      </c>
      <c r="D13" s="9">
        <f>IF(SUM(E13:F13)=SUM(G13:T13),IF(SUM(G13:T13)&gt;0,SUM(G13:T13),"－"),"ｴﾗｰ")</f>
        <v>790</v>
      </c>
      <c r="E13" s="9">
        <f>IF(SUM(G13)+SUM(I13)+SUM(K13)+SUM(M13)+SUM(O13)+SUM(S13)&gt;0,SUM(G13)+SUM(I13)+SUM(K13)+SUM(M13)+SUM(O13)+SUM(S13),"－")</f>
        <v>630</v>
      </c>
      <c r="F13" s="9">
        <f>IF(SUM(H13)+SUM(J13)+SUM(L13)+SUM(N13)+SUM(P13)+SUM(R13)+SUM(T13)*SUM(Q13)&gt;0,SUM(H13)+SUM(J13)+SUM(L13)+SUM(N13)+SUM(P13)+SUM(R13)+SUM(T13)+SUM(Q13),"－")</f>
        <v>160</v>
      </c>
      <c r="G13" s="10">
        <v>13</v>
      </c>
      <c r="H13" s="10" t="s">
        <v>6</v>
      </c>
      <c r="I13" s="10">
        <v>16</v>
      </c>
      <c r="J13" s="10" t="s">
        <v>6</v>
      </c>
      <c r="K13" s="10">
        <v>597</v>
      </c>
      <c r="L13" s="10">
        <v>139</v>
      </c>
      <c r="M13" s="10" t="s">
        <v>6</v>
      </c>
      <c r="N13" s="10">
        <v>5</v>
      </c>
      <c r="O13" s="10"/>
      <c r="P13" s="10"/>
      <c r="Q13" s="10">
        <v>13</v>
      </c>
      <c r="R13" s="10" t="s">
        <v>6</v>
      </c>
      <c r="S13" s="10">
        <v>4</v>
      </c>
      <c r="T13" s="10">
        <v>3</v>
      </c>
    </row>
    <row r="14" spans="2:20" ht="17.25" customHeight="1">
      <c r="B14" s="15"/>
      <c r="C14" s="16" t="s">
        <v>5</v>
      </c>
      <c r="D14" s="9">
        <f aca="true" t="shared" si="2" ref="D14:D23">IF(SUM(E14:F14)=SUM(G14:T14),IF(SUM(G14:T14)&gt;0,SUM(G14:T14),"－"),"ｴﾗｰ")</f>
        <v>634</v>
      </c>
      <c r="E14" s="9">
        <f aca="true" t="shared" si="3" ref="E14:E23">IF(SUM(G14)+SUM(I14)+SUM(K14)+SUM(M14)+SUM(O14)+SUM(S14)&gt;0,SUM(G14)+SUM(I14)+SUM(K14)+SUM(M14)+SUM(O14)+SUM(S14),"－")</f>
        <v>520</v>
      </c>
      <c r="F14" s="9">
        <f aca="true" t="shared" si="4" ref="F14:F45">IF(SUM(H14)+SUM(J14)+SUM(L14)+SUM(N14)+SUM(P14)+SUM(R14)+SUM(T14)*SUM(Q14)&gt;0,SUM(H14)+SUM(J14)+SUM(L14)+SUM(N14)+SUM(P14)+SUM(R14)+SUM(T14)+SUM(Q14),"－")</f>
        <v>114</v>
      </c>
      <c r="G14" s="10">
        <v>8</v>
      </c>
      <c r="H14" s="10" t="s">
        <v>6</v>
      </c>
      <c r="I14" s="10">
        <v>14</v>
      </c>
      <c r="J14" s="10" t="s">
        <v>6</v>
      </c>
      <c r="K14" s="10">
        <v>489</v>
      </c>
      <c r="L14" s="10">
        <v>96</v>
      </c>
      <c r="M14" s="10" t="s">
        <v>6</v>
      </c>
      <c r="N14" s="10">
        <v>1</v>
      </c>
      <c r="O14" s="10"/>
      <c r="P14" s="10"/>
      <c r="Q14" s="10">
        <v>10</v>
      </c>
      <c r="R14" s="10">
        <v>1</v>
      </c>
      <c r="S14" s="10">
        <v>9</v>
      </c>
      <c r="T14" s="10">
        <v>6</v>
      </c>
    </row>
    <row r="15" spans="2:20" ht="17.25" customHeight="1">
      <c r="B15" s="15"/>
      <c r="C15" s="16" t="s">
        <v>7</v>
      </c>
      <c r="D15" s="9">
        <f t="shared" si="2"/>
        <v>471</v>
      </c>
      <c r="E15" s="9">
        <f t="shared" si="3"/>
        <v>400</v>
      </c>
      <c r="F15" s="9">
        <f t="shared" si="4"/>
        <v>71</v>
      </c>
      <c r="G15" s="10">
        <v>8</v>
      </c>
      <c r="H15" s="10" t="s">
        <v>6</v>
      </c>
      <c r="I15" s="10">
        <v>12</v>
      </c>
      <c r="J15" s="10">
        <v>1</v>
      </c>
      <c r="K15" s="10">
        <v>374</v>
      </c>
      <c r="L15" s="10">
        <v>59</v>
      </c>
      <c r="M15" s="10">
        <v>1</v>
      </c>
      <c r="N15" s="10">
        <v>1</v>
      </c>
      <c r="O15" s="10"/>
      <c r="P15" s="10"/>
      <c r="Q15" s="10">
        <v>7</v>
      </c>
      <c r="R15" s="10" t="s">
        <v>6</v>
      </c>
      <c r="S15" s="10">
        <v>5</v>
      </c>
      <c r="T15" s="10">
        <v>3</v>
      </c>
    </row>
    <row r="16" spans="2:20" ht="17.25" customHeight="1">
      <c r="B16" s="15"/>
      <c r="C16" s="16" t="s">
        <v>8</v>
      </c>
      <c r="D16" s="9">
        <f t="shared" si="2"/>
        <v>296</v>
      </c>
      <c r="E16" s="9">
        <f t="shared" si="3"/>
        <v>252</v>
      </c>
      <c r="F16" s="9">
        <f t="shared" si="4"/>
        <v>44</v>
      </c>
      <c r="G16" s="10">
        <v>6</v>
      </c>
      <c r="H16" s="10" t="s">
        <v>6</v>
      </c>
      <c r="I16" s="10">
        <v>7</v>
      </c>
      <c r="J16" s="10" t="s">
        <v>6</v>
      </c>
      <c r="K16" s="10">
        <v>239</v>
      </c>
      <c r="L16" s="10">
        <v>38</v>
      </c>
      <c r="M16" s="10" t="s">
        <v>6</v>
      </c>
      <c r="N16" s="10" t="s">
        <v>6</v>
      </c>
      <c r="O16" s="10"/>
      <c r="P16" s="10"/>
      <c r="Q16" s="10">
        <v>6</v>
      </c>
      <c r="R16" s="10" t="s">
        <v>6</v>
      </c>
      <c r="S16" s="10" t="s">
        <v>6</v>
      </c>
      <c r="T16" s="10" t="s">
        <v>6</v>
      </c>
    </row>
    <row r="17" spans="2:20" ht="17.25" customHeight="1">
      <c r="B17" s="15"/>
      <c r="C17" s="16" t="s">
        <v>9</v>
      </c>
      <c r="D17" s="9">
        <f t="shared" si="2"/>
        <v>370</v>
      </c>
      <c r="E17" s="9">
        <f t="shared" si="3"/>
        <v>303</v>
      </c>
      <c r="F17" s="9">
        <f t="shared" si="4"/>
        <v>67</v>
      </c>
      <c r="G17" s="10">
        <v>7</v>
      </c>
      <c r="H17" s="10" t="s">
        <v>6</v>
      </c>
      <c r="I17" s="10">
        <v>8</v>
      </c>
      <c r="J17" s="10" t="s">
        <v>6</v>
      </c>
      <c r="K17" s="10">
        <v>283</v>
      </c>
      <c r="L17" s="10">
        <v>58</v>
      </c>
      <c r="M17" s="10" t="s">
        <v>6</v>
      </c>
      <c r="N17" s="10" t="s">
        <v>6</v>
      </c>
      <c r="O17" s="10"/>
      <c r="P17" s="10"/>
      <c r="Q17" s="10">
        <v>7</v>
      </c>
      <c r="R17" s="10" t="s">
        <v>6</v>
      </c>
      <c r="S17" s="10">
        <v>5</v>
      </c>
      <c r="T17" s="10">
        <v>2</v>
      </c>
    </row>
    <row r="18" spans="2:20" ht="17.25" customHeight="1">
      <c r="B18" s="15"/>
      <c r="C18" s="16" t="s">
        <v>10</v>
      </c>
      <c r="D18" s="9">
        <f t="shared" si="2"/>
        <v>165</v>
      </c>
      <c r="E18" s="9">
        <f t="shared" si="3"/>
        <v>140</v>
      </c>
      <c r="F18" s="9">
        <f t="shared" si="4"/>
        <v>25</v>
      </c>
      <c r="G18" s="10">
        <v>3</v>
      </c>
      <c r="H18" s="10" t="s">
        <v>6</v>
      </c>
      <c r="I18" s="10">
        <v>4</v>
      </c>
      <c r="J18" s="10" t="s">
        <v>6</v>
      </c>
      <c r="K18" s="10">
        <v>133</v>
      </c>
      <c r="L18" s="10">
        <v>22</v>
      </c>
      <c r="M18" s="10" t="s">
        <v>6</v>
      </c>
      <c r="N18" s="10" t="s">
        <v>6</v>
      </c>
      <c r="O18" s="10"/>
      <c r="P18" s="10"/>
      <c r="Q18" s="10">
        <v>3</v>
      </c>
      <c r="R18" s="10" t="s">
        <v>6</v>
      </c>
      <c r="S18" s="10" t="s">
        <v>6</v>
      </c>
      <c r="T18" s="10" t="s">
        <v>6</v>
      </c>
    </row>
    <row r="19" spans="2:20" ht="17.25" customHeight="1">
      <c r="B19" s="15"/>
      <c r="C19" s="16" t="s">
        <v>11</v>
      </c>
      <c r="D19" s="9">
        <f t="shared" si="2"/>
        <v>164</v>
      </c>
      <c r="E19" s="9">
        <f t="shared" si="3"/>
        <v>140</v>
      </c>
      <c r="F19" s="9">
        <f t="shared" si="4"/>
        <v>24</v>
      </c>
      <c r="G19" s="10">
        <v>2</v>
      </c>
      <c r="H19" s="10">
        <v>1</v>
      </c>
      <c r="I19" s="10">
        <v>6</v>
      </c>
      <c r="J19" s="10" t="s">
        <v>6</v>
      </c>
      <c r="K19" s="10">
        <v>130</v>
      </c>
      <c r="L19" s="10">
        <v>19</v>
      </c>
      <c r="M19" s="10" t="s">
        <v>6</v>
      </c>
      <c r="N19" s="10">
        <v>1</v>
      </c>
      <c r="O19" s="10"/>
      <c r="P19" s="10"/>
      <c r="Q19" s="10">
        <v>3</v>
      </c>
      <c r="R19" s="10" t="s">
        <v>6</v>
      </c>
      <c r="S19" s="10">
        <v>2</v>
      </c>
      <c r="T19" s="10" t="s">
        <v>6</v>
      </c>
    </row>
    <row r="20" spans="2:20" ht="17.25" customHeight="1">
      <c r="B20" s="15"/>
      <c r="C20" s="16" t="s">
        <v>12</v>
      </c>
      <c r="D20" s="9">
        <f t="shared" si="2"/>
        <v>220</v>
      </c>
      <c r="E20" s="9">
        <f t="shared" si="3"/>
        <v>196</v>
      </c>
      <c r="F20" s="9">
        <f t="shared" si="4"/>
        <v>24</v>
      </c>
      <c r="G20" s="10">
        <v>4</v>
      </c>
      <c r="H20" s="10" t="s">
        <v>6</v>
      </c>
      <c r="I20" s="10">
        <v>6</v>
      </c>
      <c r="J20" s="10" t="s">
        <v>6</v>
      </c>
      <c r="K20" s="10">
        <v>186</v>
      </c>
      <c r="L20" s="10">
        <v>20</v>
      </c>
      <c r="M20" s="10" t="s">
        <v>6</v>
      </c>
      <c r="N20" s="10" t="s">
        <v>6</v>
      </c>
      <c r="O20" s="10"/>
      <c r="P20" s="10"/>
      <c r="Q20" s="10">
        <v>4</v>
      </c>
      <c r="R20" s="10" t="s">
        <v>6</v>
      </c>
      <c r="S20" s="10" t="s">
        <v>6</v>
      </c>
      <c r="T20" s="10" t="s">
        <v>6</v>
      </c>
    </row>
    <row r="21" spans="2:20" ht="17.25" customHeight="1">
      <c r="B21" s="15"/>
      <c r="C21" s="16" t="s">
        <v>13</v>
      </c>
      <c r="D21" s="9">
        <f t="shared" si="2"/>
        <v>172</v>
      </c>
      <c r="E21" s="9">
        <f t="shared" si="3"/>
        <v>145</v>
      </c>
      <c r="F21" s="9">
        <f t="shared" si="4"/>
        <v>27</v>
      </c>
      <c r="G21" s="10">
        <v>4</v>
      </c>
      <c r="H21" s="10" t="s">
        <v>6</v>
      </c>
      <c r="I21" s="10">
        <v>5</v>
      </c>
      <c r="J21" s="10" t="s">
        <v>6</v>
      </c>
      <c r="K21" s="10">
        <v>136</v>
      </c>
      <c r="L21" s="10">
        <v>23</v>
      </c>
      <c r="M21" s="10" t="s">
        <v>6</v>
      </c>
      <c r="N21" s="10" t="s">
        <v>6</v>
      </c>
      <c r="O21" s="10"/>
      <c r="P21" s="10"/>
      <c r="Q21" s="10">
        <v>4</v>
      </c>
      <c r="R21" s="10" t="s">
        <v>6</v>
      </c>
      <c r="S21" s="10" t="s">
        <v>6</v>
      </c>
      <c r="T21" s="10" t="s">
        <v>6</v>
      </c>
    </row>
    <row r="22" spans="2:20" ht="17.25" customHeight="1">
      <c r="B22" s="15"/>
      <c r="C22" s="16" t="s">
        <v>14</v>
      </c>
      <c r="D22" s="9">
        <f t="shared" si="2"/>
        <v>133</v>
      </c>
      <c r="E22" s="9">
        <f t="shared" si="3"/>
        <v>114</v>
      </c>
      <c r="F22" s="9">
        <f t="shared" si="4"/>
        <v>19</v>
      </c>
      <c r="G22" s="10">
        <v>3</v>
      </c>
      <c r="H22" s="10" t="s">
        <v>6</v>
      </c>
      <c r="I22" s="10">
        <v>4</v>
      </c>
      <c r="J22" s="10" t="s">
        <v>6</v>
      </c>
      <c r="K22" s="10">
        <v>107</v>
      </c>
      <c r="L22" s="10">
        <v>16</v>
      </c>
      <c r="M22" s="10" t="s">
        <v>6</v>
      </c>
      <c r="N22" s="10" t="s">
        <v>6</v>
      </c>
      <c r="O22" s="10"/>
      <c r="P22" s="10"/>
      <c r="Q22" s="10">
        <v>3</v>
      </c>
      <c r="R22" s="10" t="s">
        <v>6</v>
      </c>
      <c r="S22" s="10" t="s">
        <v>6</v>
      </c>
      <c r="T22" s="10" t="s">
        <v>6</v>
      </c>
    </row>
    <row r="23" spans="2:20" ht="17.25" customHeight="1">
      <c r="B23" s="15"/>
      <c r="C23" s="16" t="s">
        <v>15</v>
      </c>
      <c r="D23" s="9">
        <f t="shared" si="2"/>
        <v>115</v>
      </c>
      <c r="E23" s="9">
        <f t="shared" si="3"/>
        <v>93</v>
      </c>
      <c r="F23" s="9">
        <f t="shared" si="4"/>
        <v>22</v>
      </c>
      <c r="G23" s="10">
        <v>3</v>
      </c>
      <c r="H23" s="10" t="s">
        <v>6</v>
      </c>
      <c r="I23" s="10">
        <v>4</v>
      </c>
      <c r="J23" s="10" t="s">
        <v>6</v>
      </c>
      <c r="K23" s="10">
        <v>86</v>
      </c>
      <c r="L23" s="10">
        <v>19</v>
      </c>
      <c r="M23" s="10" t="s">
        <v>6</v>
      </c>
      <c r="N23" s="10" t="s">
        <v>6</v>
      </c>
      <c r="O23" s="10"/>
      <c r="P23" s="10"/>
      <c r="Q23" s="10">
        <v>3</v>
      </c>
      <c r="R23" s="10" t="s">
        <v>6</v>
      </c>
      <c r="S23" s="10" t="s">
        <v>6</v>
      </c>
      <c r="T23" s="10" t="s">
        <v>6</v>
      </c>
    </row>
    <row r="24" spans="2:20" s="2" customFormat="1" ht="17.25" customHeight="1">
      <c r="B24" s="20" t="s">
        <v>16</v>
      </c>
      <c r="C24" s="20"/>
      <c r="D24" s="11">
        <f>IF(SUM(D25:D45)&gt;0,SUM(D25:D45),"－")</f>
        <v>913</v>
      </c>
      <c r="E24" s="11">
        <f>IF(SUM(E25:E45)=SUM(G24,I24,K24,M24,S24),IF(SUM(E25:E45)&gt;0,SUM(E25:E45),"－"),"ｴﾗｰ")</f>
        <v>750</v>
      </c>
      <c r="F24" s="11">
        <f>IF(SUM(F25:F45)=SUM(H24,J24,L24,N24,Q24,R24,T24),IF(SUM(F25:F45)&gt;0,SUM(F25:F45),"－"),"ｴﾗｰ")</f>
        <v>163</v>
      </c>
      <c r="G24" s="11">
        <f>IF(SUM(G25:G45)&gt;0,SUM(G25:G45),"－")</f>
        <v>23</v>
      </c>
      <c r="H24" s="11" t="str">
        <f>IF(SUM(H25:H45)&gt;0,SUM(H25:H45),"－")</f>
        <v>－</v>
      </c>
      <c r="I24" s="11">
        <f aca="true" t="shared" si="5" ref="I24:T24">IF(SUM(I25:I45)&gt;0,SUM(I25:I45),"－")</f>
        <v>28</v>
      </c>
      <c r="J24" s="11" t="s">
        <v>6</v>
      </c>
      <c r="K24" s="11">
        <f t="shared" si="5"/>
        <v>699</v>
      </c>
      <c r="L24" s="11">
        <f t="shared" si="5"/>
        <v>138</v>
      </c>
      <c r="M24" s="11" t="str">
        <f t="shared" si="5"/>
        <v>－</v>
      </c>
      <c r="N24" s="11" t="s">
        <v>6</v>
      </c>
      <c r="O24" s="11" t="str">
        <f t="shared" si="5"/>
        <v>－</v>
      </c>
      <c r="P24" s="11" t="s">
        <v>6</v>
      </c>
      <c r="Q24" s="11">
        <f t="shared" si="5"/>
        <v>20</v>
      </c>
      <c r="R24" s="11">
        <f t="shared" si="5"/>
        <v>3</v>
      </c>
      <c r="S24" s="11" t="str">
        <f t="shared" si="5"/>
        <v>－</v>
      </c>
      <c r="T24" s="11">
        <f t="shared" si="5"/>
        <v>2</v>
      </c>
    </row>
    <row r="25" spans="2:20" ht="17.25" customHeight="1">
      <c r="B25" s="17"/>
      <c r="C25" s="16" t="s">
        <v>17</v>
      </c>
      <c r="D25" s="9">
        <f aca="true" t="shared" si="6" ref="D25:D45">IF(SUM(E25:F25)=SUM(G25:T25),IF(SUM(G25:T25)&gt;0,SUM(G25:T25),"－"),"ｴﾗｰ")</f>
        <v>39</v>
      </c>
      <c r="E25" s="9">
        <f aca="true" t="shared" si="7" ref="E25:E45">IF(SUM(G25)+SUM(I25)+SUM(K25)+SUM(M25)+SUM(O25)+SUM(S25)&gt;0,SUM(G25)+SUM(I25)+SUM(K25)+SUM(M25)+SUM(O25)+SUM(S25),"－")</f>
        <v>27</v>
      </c>
      <c r="F25" s="9">
        <f t="shared" si="4"/>
        <v>12</v>
      </c>
      <c r="G25" s="10">
        <v>1</v>
      </c>
      <c r="H25" s="10" t="s">
        <v>6</v>
      </c>
      <c r="I25" s="10">
        <v>1</v>
      </c>
      <c r="J25" s="10" t="s">
        <v>6</v>
      </c>
      <c r="K25" s="10">
        <v>25</v>
      </c>
      <c r="L25" s="10">
        <v>11</v>
      </c>
      <c r="M25" s="10" t="s">
        <v>6</v>
      </c>
      <c r="N25" s="10" t="s">
        <v>6</v>
      </c>
      <c r="O25" s="10"/>
      <c r="P25" s="10"/>
      <c r="Q25" s="10">
        <v>1</v>
      </c>
      <c r="R25" s="10" t="s">
        <v>6</v>
      </c>
      <c r="S25" s="10" t="s">
        <v>6</v>
      </c>
      <c r="T25" s="10" t="s">
        <v>6</v>
      </c>
    </row>
    <row r="26" spans="2:20" ht="17.25" customHeight="1">
      <c r="B26" s="17"/>
      <c r="C26" s="16" t="s">
        <v>18</v>
      </c>
      <c r="D26" s="9">
        <f t="shared" si="6"/>
        <v>43</v>
      </c>
      <c r="E26" s="9">
        <f t="shared" si="7"/>
        <v>31</v>
      </c>
      <c r="F26" s="9">
        <f t="shared" si="4"/>
        <v>12</v>
      </c>
      <c r="G26" s="10">
        <v>1</v>
      </c>
      <c r="H26" s="10" t="s">
        <v>6</v>
      </c>
      <c r="I26" s="10">
        <v>2</v>
      </c>
      <c r="J26" s="10" t="s">
        <v>6</v>
      </c>
      <c r="K26" s="10">
        <v>28</v>
      </c>
      <c r="L26" s="10">
        <v>11</v>
      </c>
      <c r="M26" s="10" t="s">
        <v>6</v>
      </c>
      <c r="N26" s="10" t="s">
        <v>6</v>
      </c>
      <c r="O26" s="10"/>
      <c r="P26" s="10"/>
      <c r="Q26" s="10">
        <v>1</v>
      </c>
      <c r="R26" s="10" t="s">
        <v>6</v>
      </c>
      <c r="S26" s="10" t="s">
        <v>6</v>
      </c>
      <c r="T26" s="10" t="s">
        <v>6</v>
      </c>
    </row>
    <row r="27" spans="2:20" ht="17.25" customHeight="1">
      <c r="B27" s="17"/>
      <c r="C27" s="16" t="s">
        <v>19</v>
      </c>
      <c r="D27" s="9">
        <f t="shared" si="6"/>
        <v>99</v>
      </c>
      <c r="E27" s="9">
        <f t="shared" si="7"/>
        <v>82</v>
      </c>
      <c r="F27" s="9">
        <f t="shared" si="4"/>
        <v>17</v>
      </c>
      <c r="G27" s="10">
        <v>2</v>
      </c>
      <c r="H27" s="10" t="s">
        <v>6</v>
      </c>
      <c r="I27" s="10">
        <v>3</v>
      </c>
      <c r="J27" s="10" t="s">
        <v>6</v>
      </c>
      <c r="K27" s="10">
        <v>77</v>
      </c>
      <c r="L27" s="10">
        <v>15</v>
      </c>
      <c r="M27" s="10" t="s">
        <v>6</v>
      </c>
      <c r="N27" s="10" t="s">
        <v>6</v>
      </c>
      <c r="O27" s="10"/>
      <c r="P27" s="10"/>
      <c r="Q27" s="10">
        <v>2</v>
      </c>
      <c r="R27" s="10" t="s">
        <v>6</v>
      </c>
      <c r="S27" s="10" t="s">
        <v>6</v>
      </c>
      <c r="T27" s="10" t="s">
        <v>6</v>
      </c>
    </row>
    <row r="28" spans="2:20" ht="17.25" customHeight="1">
      <c r="B28" s="17"/>
      <c r="C28" s="16" t="s">
        <v>20</v>
      </c>
      <c r="D28" s="9">
        <f t="shared" si="6"/>
        <v>52</v>
      </c>
      <c r="E28" s="9">
        <f t="shared" si="7"/>
        <v>40</v>
      </c>
      <c r="F28" s="9">
        <f t="shared" si="4"/>
        <v>12</v>
      </c>
      <c r="G28" s="10">
        <v>1</v>
      </c>
      <c r="H28" s="10" t="s">
        <v>6</v>
      </c>
      <c r="I28" s="10">
        <v>1</v>
      </c>
      <c r="J28" s="10" t="s">
        <v>6</v>
      </c>
      <c r="K28" s="10">
        <v>38</v>
      </c>
      <c r="L28" s="10">
        <v>11</v>
      </c>
      <c r="M28" s="10" t="s">
        <v>6</v>
      </c>
      <c r="N28" s="10" t="s">
        <v>6</v>
      </c>
      <c r="O28" s="10"/>
      <c r="P28" s="10"/>
      <c r="Q28" s="10">
        <v>1</v>
      </c>
      <c r="R28" s="10" t="s">
        <v>6</v>
      </c>
      <c r="S28" s="10" t="s">
        <v>6</v>
      </c>
      <c r="T28" s="10" t="s">
        <v>6</v>
      </c>
    </row>
    <row r="29" spans="2:20" ht="17.25" customHeight="1">
      <c r="B29" s="17"/>
      <c r="C29" s="16" t="s">
        <v>21</v>
      </c>
      <c r="D29" s="9">
        <f t="shared" si="6"/>
        <v>24</v>
      </c>
      <c r="E29" s="9">
        <f t="shared" si="7"/>
        <v>20</v>
      </c>
      <c r="F29" s="9">
        <f t="shared" si="4"/>
        <v>4</v>
      </c>
      <c r="G29" s="10">
        <v>1</v>
      </c>
      <c r="H29" s="10" t="s">
        <v>6</v>
      </c>
      <c r="I29" s="10">
        <v>1</v>
      </c>
      <c r="J29" s="10" t="s">
        <v>6</v>
      </c>
      <c r="K29" s="10">
        <v>18</v>
      </c>
      <c r="L29" s="10">
        <v>3</v>
      </c>
      <c r="M29" s="10" t="s">
        <v>6</v>
      </c>
      <c r="N29" s="10" t="s">
        <v>6</v>
      </c>
      <c r="O29" s="10"/>
      <c r="P29" s="10"/>
      <c r="Q29" s="10">
        <v>1</v>
      </c>
      <c r="R29" s="10" t="s">
        <v>6</v>
      </c>
      <c r="S29" s="10" t="s">
        <v>6</v>
      </c>
      <c r="T29" s="10" t="s">
        <v>6</v>
      </c>
    </row>
    <row r="30" spans="2:20" ht="17.25" customHeight="1">
      <c r="B30" s="17"/>
      <c r="C30" s="16" t="s">
        <v>22</v>
      </c>
      <c r="D30" s="9">
        <f t="shared" si="6"/>
        <v>40</v>
      </c>
      <c r="E30" s="9">
        <f t="shared" si="7"/>
        <v>33</v>
      </c>
      <c r="F30" s="9">
        <f t="shared" si="4"/>
        <v>7</v>
      </c>
      <c r="G30" s="10">
        <v>1</v>
      </c>
      <c r="H30" s="10" t="s">
        <v>6</v>
      </c>
      <c r="I30" s="10">
        <v>2</v>
      </c>
      <c r="J30" s="10" t="s">
        <v>6</v>
      </c>
      <c r="K30" s="10">
        <v>30</v>
      </c>
      <c r="L30" s="10">
        <v>6</v>
      </c>
      <c r="M30" s="10" t="s">
        <v>6</v>
      </c>
      <c r="N30" s="10" t="s">
        <v>6</v>
      </c>
      <c r="O30" s="10"/>
      <c r="P30" s="10"/>
      <c r="Q30" s="10">
        <v>1</v>
      </c>
      <c r="R30" s="10" t="s">
        <v>6</v>
      </c>
      <c r="S30" s="10" t="s">
        <v>6</v>
      </c>
      <c r="T30" s="10" t="s">
        <v>6</v>
      </c>
    </row>
    <row r="31" spans="2:20" ht="17.25" customHeight="1">
      <c r="B31" s="17"/>
      <c r="C31" s="16" t="s">
        <v>23</v>
      </c>
      <c r="D31" s="9">
        <f t="shared" si="6"/>
        <v>31</v>
      </c>
      <c r="E31" s="9">
        <f t="shared" si="7"/>
        <v>27</v>
      </c>
      <c r="F31" s="9">
        <f t="shared" si="4"/>
        <v>4</v>
      </c>
      <c r="G31" s="10">
        <v>1</v>
      </c>
      <c r="H31" s="10" t="s">
        <v>6</v>
      </c>
      <c r="I31" s="10">
        <v>1</v>
      </c>
      <c r="J31" s="10" t="s">
        <v>6</v>
      </c>
      <c r="K31" s="10">
        <v>25</v>
      </c>
      <c r="L31" s="10">
        <v>3</v>
      </c>
      <c r="M31" s="10" t="s">
        <v>6</v>
      </c>
      <c r="N31" s="10" t="s">
        <v>6</v>
      </c>
      <c r="O31" s="10"/>
      <c r="P31" s="10"/>
      <c r="Q31" s="10">
        <v>1</v>
      </c>
      <c r="R31" s="10" t="s">
        <v>6</v>
      </c>
      <c r="S31" s="10" t="s">
        <v>6</v>
      </c>
      <c r="T31" s="10" t="s">
        <v>6</v>
      </c>
    </row>
    <row r="32" spans="2:20" ht="17.25" customHeight="1">
      <c r="B32" s="17"/>
      <c r="C32" s="16" t="s">
        <v>24</v>
      </c>
      <c r="D32" s="9">
        <f t="shared" si="6"/>
        <v>65</v>
      </c>
      <c r="E32" s="9">
        <f t="shared" si="7"/>
        <v>58</v>
      </c>
      <c r="F32" s="9">
        <f t="shared" si="4"/>
        <v>7</v>
      </c>
      <c r="G32" s="10">
        <v>1</v>
      </c>
      <c r="H32" s="10" t="s">
        <v>6</v>
      </c>
      <c r="I32" s="10">
        <v>2</v>
      </c>
      <c r="J32" s="10" t="s">
        <v>6</v>
      </c>
      <c r="K32" s="10">
        <v>55</v>
      </c>
      <c r="L32" s="10">
        <v>6</v>
      </c>
      <c r="M32" s="10" t="s">
        <v>6</v>
      </c>
      <c r="N32" s="10" t="s">
        <v>6</v>
      </c>
      <c r="O32" s="10"/>
      <c r="P32" s="10"/>
      <c r="Q32" s="10">
        <v>1</v>
      </c>
      <c r="R32" s="10" t="s">
        <v>6</v>
      </c>
      <c r="S32" s="10" t="s">
        <v>6</v>
      </c>
      <c r="T32" s="10" t="s">
        <v>6</v>
      </c>
    </row>
    <row r="33" spans="2:20" ht="17.25" customHeight="1">
      <c r="B33" s="17"/>
      <c r="C33" s="16" t="s">
        <v>25</v>
      </c>
      <c r="D33" s="9">
        <f t="shared" si="6"/>
        <v>41</v>
      </c>
      <c r="E33" s="9">
        <f t="shared" si="7"/>
        <v>31</v>
      </c>
      <c r="F33" s="9">
        <f t="shared" si="4"/>
        <v>10</v>
      </c>
      <c r="G33" s="10">
        <v>1</v>
      </c>
      <c r="H33" s="10" t="s">
        <v>6</v>
      </c>
      <c r="I33" s="10">
        <v>1</v>
      </c>
      <c r="J33" s="10" t="s">
        <v>6</v>
      </c>
      <c r="K33" s="10">
        <v>29</v>
      </c>
      <c r="L33" s="10">
        <v>9</v>
      </c>
      <c r="M33" s="10" t="s">
        <v>6</v>
      </c>
      <c r="N33" s="10" t="s">
        <v>6</v>
      </c>
      <c r="O33" s="10"/>
      <c r="P33" s="10"/>
      <c r="Q33" s="10">
        <v>1</v>
      </c>
      <c r="R33" s="10" t="s">
        <v>6</v>
      </c>
      <c r="S33" s="10" t="s">
        <v>6</v>
      </c>
      <c r="T33" s="10" t="s">
        <v>6</v>
      </c>
    </row>
    <row r="34" spans="2:20" ht="17.25" customHeight="1">
      <c r="B34" s="17"/>
      <c r="C34" s="16" t="s">
        <v>26</v>
      </c>
      <c r="D34" s="9">
        <f t="shared" si="6"/>
        <v>27</v>
      </c>
      <c r="E34" s="9">
        <f t="shared" si="7"/>
        <v>23</v>
      </c>
      <c r="F34" s="9">
        <f t="shared" si="4"/>
        <v>4</v>
      </c>
      <c r="G34" s="10">
        <v>1</v>
      </c>
      <c r="H34" s="10" t="s">
        <v>6</v>
      </c>
      <c r="I34" s="10">
        <v>1</v>
      </c>
      <c r="J34" s="10" t="s">
        <v>6</v>
      </c>
      <c r="K34" s="10">
        <v>21</v>
      </c>
      <c r="L34" s="10">
        <v>3</v>
      </c>
      <c r="M34" s="10" t="s">
        <v>6</v>
      </c>
      <c r="N34" s="10" t="s">
        <v>6</v>
      </c>
      <c r="O34" s="10"/>
      <c r="P34" s="10"/>
      <c r="Q34" s="10">
        <v>1</v>
      </c>
      <c r="R34" s="10" t="s">
        <v>6</v>
      </c>
      <c r="S34" s="10" t="s">
        <v>6</v>
      </c>
      <c r="T34" s="10" t="s">
        <v>6</v>
      </c>
    </row>
    <row r="35" spans="2:20" ht="17.25" customHeight="1">
      <c r="B35" s="17"/>
      <c r="C35" s="16" t="s">
        <v>27</v>
      </c>
      <c r="D35" s="9">
        <f t="shared" si="6"/>
        <v>25</v>
      </c>
      <c r="E35" s="9">
        <f t="shared" si="7"/>
        <v>21</v>
      </c>
      <c r="F35" s="9">
        <f t="shared" si="4"/>
        <v>4</v>
      </c>
      <c r="G35" s="10">
        <v>1</v>
      </c>
      <c r="H35" s="10" t="s">
        <v>6</v>
      </c>
      <c r="I35" s="10">
        <v>1</v>
      </c>
      <c r="J35" s="10" t="s">
        <v>6</v>
      </c>
      <c r="K35" s="10">
        <v>19</v>
      </c>
      <c r="L35" s="10">
        <v>3</v>
      </c>
      <c r="M35" s="10" t="s">
        <v>6</v>
      </c>
      <c r="N35" s="10" t="s">
        <v>6</v>
      </c>
      <c r="O35" s="10"/>
      <c r="P35" s="10"/>
      <c r="Q35" s="10">
        <v>1</v>
      </c>
      <c r="R35" s="10" t="s">
        <v>6</v>
      </c>
      <c r="S35" s="10" t="s">
        <v>6</v>
      </c>
      <c r="T35" s="10" t="s">
        <v>6</v>
      </c>
    </row>
    <row r="36" spans="2:20" ht="17.25" customHeight="1">
      <c r="B36" s="17"/>
      <c r="C36" s="16" t="s">
        <v>28</v>
      </c>
      <c r="D36" s="9">
        <f t="shared" si="6"/>
        <v>19</v>
      </c>
      <c r="E36" s="9">
        <f t="shared" si="7"/>
        <v>16</v>
      </c>
      <c r="F36" s="9">
        <f t="shared" si="4"/>
        <v>3</v>
      </c>
      <c r="G36" s="10">
        <v>1</v>
      </c>
      <c r="H36" s="10" t="s">
        <v>6</v>
      </c>
      <c r="I36" s="10">
        <v>1</v>
      </c>
      <c r="J36" s="10" t="s">
        <v>6</v>
      </c>
      <c r="K36" s="10">
        <v>14</v>
      </c>
      <c r="L36" s="10" t="s">
        <v>6</v>
      </c>
      <c r="M36" s="10" t="s">
        <v>6</v>
      </c>
      <c r="N36" s="10" t="s">
        <v>6</v>
      </c>
      <c r="O36" s="10"/>
      <c r="P36" s="10"/>
      <c r="Q36" s="10" t="s">
        <v>6</v>
      </c>
      <c r="R36" s="10">
        <v>1</v>
      </c>
      <c r="S36" s="10" t="s">
        <v>6</v>
      </c>
      <c r="T36" s="10">
        <v>2</v>
      </c>
    </row>
    <row r="37" spans="2:20" ht="17.25" customHeight="1">
      <c r="B37" s="17"/>
      <c r="C37" s="16" t="s">
        <v>29</v>
      </c>
      <c r="D37" s="9">
        <f t="shared" si="6"/>
        <v>23</v>
      </c>
      <c r="E37" s="9">
        <f t="shared" si="7"/>
        <v>20</v>
      </c>
      <c r="F37" s="9">
        <f t="shared" si="4"/>
        <v>3</v>
      </c>
      <c r="G37" s="10">
        <v>1</v>
      </c>
      <c r="H37" s="10" t="s">
        <v>6</v>
      </c>
      <c r="I37" s="10">
        <v>1</v>
      </c>
      <c r="J37" s="10" t="s">
        <v>6</v>
      </c>
      <c r="K37" s="10">
        <v>18</v>
      </c>
      <c r="L37" s="10">
        <v>2</v>
      </c>
      <c r="M37" s="10" t="s">
        <v>6</v>
      </c>
      <c r="N37" s="10" t="s">
        <v>6</v>
      </c>
      <c r="O37" s="10"/>
      <c r="P37" s="10"/>
      <c r="Q37" s="10">
        <v>1</v>
      </c>
      <c r="R37" s="10" t="s">
        <v>6</v>
      </c>
      <c r="S37" s="10" t="s">
        <v>6</v>
      </c>
      <c r="T37" s="10" t="s">
        <v>6</v>
      </c>
    </row>
    <row r="38" spans="2:20" ht="17.25" customHeight="1">
      <c r="B38" s="17"/>
      <c r="C38" s="16" t="s">
        <v>30</v>
      </c>
      <c r="D38" s="9">
        <f t="shared" si="6"/>
        <v>60</v>
      </c>
      <c r="E38" s="9">
        <f t="shared" si="7"/>
        <v>49</v>
      </c>
      <c r="F38" s="9">
        <f t="shared" si="4"/>
        <v>11</v>
      </c>
      <c r="G38" s="10">
        <v>1</v>
      </c>
      <c r="H38" s="10" t="s">
        <v>6</v>
      </c>
      <c r="I38" s="10">
        <v>1</v>
      </c>
      <c r="J38" s="10" t="s">
        <v>6</v>
      </c>
      <c r="K38" s="10">
        <v>47</v>
      </c>
      <c r="L38" s="10">
        <v>10</v>
      </c>
      <c r="M38" s="10" t="s">
        <v>6</v>
      </c>
      <c r="N38" s="10" t="s">
        <v>6</v>
      </c>
      <c r="O38" s="10"/>
      <c r="P38" s="10"/>
      <c r="Q38" s="10" t="s">
        <v>6</v>
      </c>
      <c r="R38" s="10">
        <v>1</v>
      </c>
      <c r="S38" s="10" t="s">
        <v>6</v>
      </c>
      <c r="T38" s="10" t="s">
        <v>6</v>
      </c>
    </row>
    <row r="39" spans="2:20" ht="17.25" customHeight="1">
      <c r="B39" s="17"/>
      <c r="C39" s="16" t="s">
        <v>31</v>
      </c>
      <c r="D39" s="9">
        <f t="shared" si="6"/>
        <v>34</v>
      </c>
      <c r="E39" s="9">
        <f t="shared" si="7"/>
        <v>23</v>
      </c>
      <c r="F39" s="9">
        <f t="shared" si="4"/>
        <v>11</v>
      </c>
      <c r="G39" s="10">
        <v>1</v>
      </c>
      <c r="H39" s="10" t="s">
        <v>6</v>
      </c>
      <c r="I39" s="10">
        <v>1</v>
      </c>
      <c r="J39" s="10" t="s">
        <v>6</v>
      </c>
      <c r="K39" s="10">
        <v>21</v>
      </c>
      <c r="L39" s="10">
        <v>10</v>
      </c>
      <c r="M39" s="10" t="s">
        <v>6</v>
      </c>
      <c r="N39" s="10" t="s">
        <v>6</v>
      </c>
      <c r="O39" s="10"/>
      <c r="P39" s="10"/>
      <c r="Q39" s="10">
        <v>1</v>
      </c>
      <c r="R39" s="10" t="s">
        <v>6</v>
      </c>
      <c r="S39" s="10" t="s">
        <v>6</v>
      </c>
      <c r="T39" s="10" t="s">
        <v>6</v>
      </c>
    </row>
    <row r="40" spans="2:20" ht="17.25" customHeight="1">
      <c r="B40" s="17"/>
      <c r="C40" s="16" t="s">
        <v>32</v>
      </c>
      <c r="D40" s="9">
        <f t="shared" si="6"/>
        <v>29</v>
      </c>
      <c r="E40" s="9">
        <f t="shared" si="7"/>
        <v>23</v>
      </c>
      <c r="F40" s="9">
        <f t="shared" si="4"/>
        <v>6</v>
      </c>
      <c r="G40" s="10">
        <v>1</v>
      </c>
      <c r="H40" s="10" t="s">
        <v>6</v>
      </c>
      <c r="I40" s="10">
        <v>1</v>
      </c>
      <c r="J40" s="10" t="s">
        <v>6</v>
      </c>
      <c r="K40" s="10">
        <v>21</v>
      </c>
      <c r="L40" s="10">
        <v>5</v>
      </c>
      <c r="M40" s="10" t="s">
        <v>6</v>
      </c>
      <c r="N40" s="10" t="s">
        <v>6</v>
      </c>
      <c r="O40" s="10"/>
      <c r="P40" s="10"/>
      <c r="Q40" s="10">
        <v>1</v>
      </c>
      <c r="R40" s="10" t="s">
        <v>6</v>
      </c>
      <c r="S40" s="10" t="s">
        <v>6</v>
      </c>
      <c r="T40" s="10" t="s">
        <v>6</v>
      </c>
    </row>
    <row r="41" spans="2:20" ht="17.25" customHeight="1">
      <c r="B41" s="17"/>
      <c r="C41" s="16" t="s">
        <v>33</v>
      </c>
      <c r="D41" s="9">
        <f t="shared" si="6"/>
        <v>39</v>
      </c>
      <c r="E41" s="9">
        <f t="shared" si="7"/>
        <v>34</v>
      </c>
      <c r="F41" s="9">
        <f t="shared" si="4"/>
        <v>5</v>
      </c>
      <c r="G41" s="10">
        <v>1</v>
      </c>
      <c r="H41" s="10" t="s">
        <v>6</v>
      </c>
      <c r="I41" s="10">
        <v>1</v>
      </c>
      <c r="J41" s="10" t="s">
        <v>6</v>
      </c>
      <c r="K41" s="10">
        <v>32</v>
      </c>
      <c r="L41" s="10">
        <v>4</v>
      </c>
      <c r="M41" s="10" t="s">
        <v>6</v>
      </c>
      <c r="N41" s="10" t="s">
        <v>6</v>
      </c>
      <c r="O41" s="10"/>
      <c r="P41" s="10"/>
      <c r="Q41" s="10" t="s">
        <v>6</v>
      </c>
      <c r="R41" s="10">
        <v>1</v>
      </c>
      <c r="S41" s="10" t="s">
        <v>6</v>
      </c>
      <c r="T41" s="10" t="s">
        <v>6</v>
      </c>
    </row>
    <row r="42" spans="2:20" ht="17.25" customHeight="1">
      <c r="B42" s="17"/>
      <c r="C42" s="16" t="s">
        <v>34</v>
      </c>
      <c r="D42" s="9">
        <f t="shared" si="6"/>
        <v>43</v>
      </c>
      <c r="E42" s="9">
        <f t="shared" si="7"/>
        <v>35</v>
      </c>
      <c r="F42" s="9">
        <f t="shared" si="4"/>
        <v>8</v>
      </c>
      <c r="G42" s="10">
        <v>1</v>
      </c>
      <c r="H42" s="10" t="s">
        <v>6</v>
      </c>
      <c r="I42" s="10">
        <v>2</v>
      </c>
      <c r="J42" s="10" t="s">
        <v>6</v>
      </c>
      <c r="K42" s="10">
        <v>32</v>
      </c>
      <c r="L42" s="10">
        <v>7</v>
      </c>
      <c r="M42" s="10" t="s">
        <v>6</v>
      </c>
      <c r="N42" s="10" t="s">
        <v>6</v>
      </c>
      <c r="O42" s="10"/>
      <c r="P42" s="10"/>
      <c r="Q42" s="10">
        <v>1</v>
      </c>
      <c r="R42" s="10" t="s">
        <v>6</v>
      </c>
      <c r="S42" s="10" t="s">
        <v>6</v>
      </c>
      <c r="T42" s="10" t="s">
        <v>6</v>
      </c>
    </row>
    <row r="43" spans="2:20" ht="17.25" customHeight="1">
      <c r="B43" s="17"/>
      <c r="C43" s="16" t="s">
        <v>35</v>
      </c>
      <c r="D43" s="9">
        <f t="shared" si="6"/>
        <v>28</v>
      </c>
      <c r="E43" s="9">
        <f t="shared" si="7"/>
        <v>24</v>
      </c>
      <c r="F43" s="9">
        <f t="shared" si="4"/>
        <v>4</v>
      </c>
      <c r="G43" s="10">
        <v>1</v>
      </c>
      <c r="H43" s="10" t="s">
        <v>6</v>
      </c>
      <c r="I43" s="10">
        <v>1</v>
      </c>
      <c r="J43" s="10" t="s">
        <v>6</v>
      </c>
      <c r="K43" s="10">
        <v>22</v>
      </c>
      <c r="L43" s="10">
        <v>3</v>
      </c>
      <c r="M43" s="10" t="s">
        <v>6</v>
      </c>
      <c r="N43" s="10" t="s">
        <v>6</v>
      </c>
      <c r="O43" s="10"/>
      <c r="P43" s="10"/>
      <c r="Q43" s="10">
        <v>1</v>
      </c>
      <c r="R43" s="10" t="s">
        <v>6</v>
      </c>
      <c r="S43" s="10" t="s">
        <v>6</v>
      </c>
      <c r="T43" s="10" t="s">
        <v>6</v>
      </c>
    </row>
    <row r="44" spans="2:20" ht="17.25" customHeight="1">
      <c r="B44" s="17"/>
      <c r="C44" s="16" t="s">
        <v>53</v>
      </c>
      <c r="D44" s="9">
        <f t="shared" si="6"/>
        <v>50</v>
      </c>
      <c r="E44" s="9">
        <f t="shared" si="7"/>
        <v>47</v>
      </c>
      <c r="F44" s="9">
        <f t="shared" si="4"/>
        <v>3</v>
      </c>
      <c r="G44" s="10">
        <v>1</v>
      </c>
      <c r="H44" s="10" t="s">
        <v>6</v>
      </c>
      <c r="I44" s="10">
        <v>1</v>
      </c>
      <c r="J44" s="10" t="s">
        <v>6</v>
      </c>
      <c r="K44" s="10">
        <v>45</v>
      </c>
      <c r="L44" s="10">
        <v>2</v>
      </c>
      <c r="M44" s="10" t="s">
        <v>6</v>
      </c>
      <c r="N44" s="10" t="s">
        <v>6</v>
      </c>
      <c r="O44" s="10"/>
      <c r="P44" s="10"/>
      <c r="Q44" s="10">
        <v>1</v>
      </c>
      <c r="R44" s="10" t="s">
        <v>6</v>
      </c>
      <c r="S44" s="10" t="s">
        <v>6</v>
      </c>
      <c r="T44" s="10" t="s">
        <v>6</v>
      </c>
    </row>
    <row r="45" spans="2:20" ht="17.25" customHeight="1">
      <c r="B45" s="17"/>
      <c r="C45" s="16" t="s">
        <v>36</v>
      </c>
      <c r="D45" s="9">
        <f t="shared" si="6"/>
        <v>102</v>
      </c>
      <c r="E45" s="9">
        <f t="shared" si="7"/>
        <v>86</v>
      </c>
      <c r="F45" s="9">
        <f t="shared" si="4"/>
        <v>16</v>
      </c>
      <c r="G45" s="10">
        <v>2</v>
      </c>
      <c r="H45" s="10" t="s">
        <v>6</v>
      </c>
      <c r="I45" s="10">
        <v>2</v>
      </c>
      <c r="J45" s="10" t="s">
        <v>6</v>
      </c>
      <c r="K45" s="10">
        <v>82</v>
      </c>
      <c r="L45" s="10">
        <v>14</v>
      </c>
      <c r="M45" s="10" t="s">
        <v>6</v>
      </c>
      <c r="N45" s="10" t="s">
        <v>6</v>
      </c>
      <c r="O45" s="10"/>
      <c r="P45" s="10"/>
      <c r="Q45" s="10">
        <v>2</v>
      </c>
      <c r="R45" s="10" t="s">
        <v>6</v>
      </c>
      <c r="S45" s="10" t="s">
        <v>6</v>
      </c>
      <c r="T45" s="10" t="s">
        <v>6</v>
      </c>
    </row>
    <row r="46" spans="2:20" ht="13.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</sheetData>
  <mergeCells count="14">
    <mergeCell ref="S6:T6"/>
    <mergeCell ref="B6:C7"/>
    <mergeCell ref="D6:F6"/>
    <mergeCell ref="G6:H6"/>
    <mergeCell ref="I6:J6"/>
    <mergeCell ref="K6:L6"/>
    <mergeCell ref="M6:N6"/>
    <mergeCell ref="O6:P6"/>
    <mergeCell ref="Q6:Q7"/>
    <mergeCell ref="R6:R7"/>
    <mergeCell ref="B8:C8"/>
    <mergeCell ref="B9:C9"/>
    <mergeCell ref="B12:C12"/>
    <mergeCell ref="B24:C24"/>
  </mergeCells>
  <printOptions horizontalCentered="1"/>
  <pageMargins left="0.2755905511811024" right="0.2755905511811024" top="0.5905511811023623" bottom="0.7874015748031497" header="0.3937007874015748" footer="0.3937007874015748"/>
  <pageSetup firstPageNumber="74" useFirstPageNumber="1" horizontalDpi="300" verticalDpi="300" orientation="landscape" pageOrder="overThenDown" paperSize="9" scale="6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2004-01-26T10:03:15Z</cp:lastPrinted>
  <dcterms:created xsi:type="dcterms:W3CDTF">2001-08-22T06:44:07Z</dcterms:created>
  <dcterms:modified xsi:type="dcterms:W3CDTF">2004-01-27T04:22:07Z</dcterms:modified>
  <cp:category/>
  <cp:version/>
  <cp:contentType/>
  <cp:contentStatus/>
</cp:coreProperties>
</file>