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振興費推移" sheetId="1" r:id="rId1"/>
  </sheets>
  <definedNames>
    <definedName name="_xlnm.Print_Area" localSheetId="0">'振興費推移'!$A$1:$J$28</definedName>
  </definedNames>
  <calcPr fullCalcOnLoad="1"/>
</workbook>
</file>

<file path=xl/sharedStrings.xml><?xml version="1.0" encoding="utf-8"?>
<sst xmlns="http://schemas.openxmlformats.org/spreadsheetml/2006/main" count="31" uniqueCount="31">
  <si>
    <t>３年度</t>
  </si>
  <si>
    <t>４年度</t>
  </si>
  <si>
    <t>５年度</t>
  </si>
  <si>
    <t>６年度</t>
  </si>
  <si>
    <t>７年度</t>
  </si>
  <si>
    <t>８年度</t>
  </si>
  <si>
    <t>(単位：千円)</t>
  </si>
  <si>
    <t>学　校　種　別</t>
  </si>
  <si>
    <t>総額</t>
  </si>
  <si>
    <t xml:space="preserve">   高等学校・中学校・小学校</t>
  </si>
  <si>
    <t>養護学校</t>
  </si>
  <si>
    <t>　　　　　　幼稚園</t>
  </si>
  <si>
    <t>専修学校</t>
  </si>
  <si>
    <t>年度</t>
  </si>
  <si>
    <t>計</t>
  </si>
  <si>
    <t>１法人当た</t>
  </si>
  <si>
    <t>対象法人</t>
  </si>
  <si>
    <t>計</t>
  </si>
  <si>
    <t>１園当たり</t>
  </si>
  <si>
    <t>対象園数</t>
  </si>
  <si>
    <t>各種学校</t>
  </si>
  <si>
    <t>りの平均</t>
  </si>
  <si>
    <t>法人数</t>
  </si>
  <si>
    <t>の平均</t>
  </si>
  <si>
    <t>　　　・平成６年度以降の幼稚園の補助金については、上段が学校法人分、下段が非学校法人分です。</t>
  </si>
  <si>
    <t xml:space="preserve"> 教育振興費補助（決算額）の推移</t>
  </si>
  <si>
    <t>（注）・平成１2年度は、平成１2年１２月３１日現在の予算額です。</t>
  </si>
  <si>
    <t>９年度</t>
  </si>
  <si>
    <t>１０年度</t>
  </si>
  <si>
    <t>１１年度</t>
  </si>
  <si>
    <t>１２年度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</si>
</sst>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7">
    <font>
      <sz val="11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0" fontId="0" fillId="0" borderId="0" xfId="0" applyFont="1" applyAlignment="1">
      <alignment horizontal="left"/>
    </xf>
    <xf numFmtId="38" fontId="3" fillId="0" borderId="0" xfId="16" applyFont="1" applyAlignment="1">
      <alignment/>
    </xf>
    <xf numFmtId="0" fontId="0" fillId="0" borderId="0" xfId="0" applyAlignment="1">
      <alignment horizontal="left"/>
    </xf>
    <xf numFmtId="38" fontId="3" fillId="0" borderId="0" xfId="16" applyFont="1" applyAlignment="1">
      <alignment horizontal="right"/>
    </xf>
    <xf numFmtId="0" fontId="0" fillId="0" borderId="1" xfId="0" applyBorder="1" applyAlignment="1">
      <alignment horizontal="left"/>
    </xf>
    <xf numFmtId="38" fontId="0" fillId="0" borderId="1" xfId="16" applyFont="1" applyBorder="1" applyAlignment="1">
      <alignment horizontal="right"/>
    </xf>
    <xf numFmtId="0" fontId="0" fillId="0" borderId="2" xfId="0" applyBorder="1" applyAlignment="1">
      <alignment horizontal="left"/>
    </xf>
    <xf numFmtId="38" fontId="0" fillId="0" borderId="2" xfId="16" applyFont="1" applyBorder="1" applyAlignment="1">
      <alignment horizontal="center"/>
    </xf>
    <xf numFmtId="38" fontId="0" fillId="0" borderId="0" xfId="16" applyFont="1" applyAlignment="1">
      <alignment horizontal="left"/>
    </xf>
    <xf numFmtId="38" fontId="0" fillId="0" borderId="1" xfId="16" applyBorder="1" applyAlignment="1">
      <alignment horizontal="center"/>
    </xf>
    <xf numFmtId="38" fontId="0" fillId="0" borderId="0" xfId="16" applyFont="1" applyAlignment="1">
      <alignment/>
    </xf>
    <xf numFmtId="38" fontId="0" fillId="0" borderId="2" xfId="16" applyFont="1" applyBorder="1" applyAlignment="1">
      <alignment horizontal="right"/>
    </xf>
    <xf numFmtId="38" fontId="4" fillId="0" borderId="3" xfId="16" applyFont="1" applyBorder="1" applyAlignment="1">
      <alignment horizontal="center"/>
    </xf>
    <xf numFmtId="38" fontId="4" fillId="0" borderId="4" xfId="16" applyFont="1" applyBorder="1" applyAlignment="1">
      <alignment horizontal="center"/>
    </xf>
    <xf numFmtId="38" fontId="5" fillId="0" borderId="5" xfId="16" applyFont="1" applyBorder="1" applyAlignment="1">
      <alignment horizontal="left"/>
    </xf>
    <xf numFmtId="38" fontId="4" fillId="0" borderId="2" xfId="16" applyFont="1" applyBorder="1" applyAlignment="1">
      <alignment horizontal="right"/>
    </xf>
    <xf numFmtId="38" fontId="4" fillId="0" borderId="6" xfId="16" applyFont="1" applyBorder="1" applyAlignment="1">
      <alignment horizontal="center"/>
    </xf>
    <xf numFmtId="38" fontId="0" fillId="0" borderId="2" xfId="16" applyBorder="1" applyAlignment="1">
      <alignment horizontal="center"/>
    </xf>
    <xf numFmtId="0" fontId="0" fillId="0" borderId="7" xfId="0" applyBorder="1" applyAlignment="1">
      <alignment horizontal="left"/>
    </xf>
    <xf numFmtId="38" fontId="0" fillId="0" borderId="7" xfId="16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38" fontId="4" fillId="0" borderId="9" xfId="16" applyFont="1" applyBorder="1" applyAlignment="1">
      <alignment horizontal="center"/>
    </xf>
    <xf numFmtId="38" fontId="5" fillId="0" borderId="10" xfId="16" applyFont="1" applyBorder="1" applyAlignment="1">
      <alignment/>
    </xf>
    <xf numFmtId="38" fontId="4" fillId="0" borderId="7" xfId="16" applyFont="1" applyBorder="1" applyAlignment="1">
      <alignment horizontal="right"/>
    </xf>
    <xf numFmtId="38" fontId="4" fillId="0" borderId="8" xfId="16" applyFont="1" applyBorder="1" applyAlignment="1">
      <alignment/>
    </xf>
    <xf numFmtId="38" fontId="4" fillId="0" borderId="11" xfId="16" applyFont="1" applyBorder="1" applyAlignment="1">
      <alignment horizontal="center"/>
    </xf>
    <xf numFmtId="38" fontId="0" fillId="0" borderId="7" xfId="16" applyBorder="1" applyAlignment="1">
      <alignment horizontal="center"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0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Font="1" applyBorder="1" applyAlignment="1">
      <alignment horizontal="right"/>
    </xf>
    <xf numFmtId="38" fontId="0" fillId="0" borderId="17" xfId="16" applyBorder="1" applyAlignment="1">
      <alignment horizontal="right"/>
    </xf>
    <xf numFmtId="38" fontId="0" fillId="0" borderId="18" xfId="16" applyBorder="1" applyAlignment="1">
      <alignment/>
    </xf>
    <xf numFmtId="38" fontId="0" fillId="0" borderId="19" xfId="16" applyFont="1" applyBorder="1" applyAlignment="1">
      <alignment horizontal="right"/>
    </xf>
    <xf numFmtId="38" fontId="0" fillId="0" borderId="10" xfId="16" applyBorder="1" applyAlignment="1">
      <alignment horizontal="right"/>
    </xf>
    <xf numFmtId="38" fontId="0" fillId="0" borderId="20" xfId="16" applyBorder="1" applyAlignment="1">
      <alignment/>
    </xf>
    <xf numFmtId="38" fontId="0" fillId="0" borderId="21" xfId="16" applyFont="1" applyBorder="1" applyAlignment="1">
      <alignment horizontal="right"/>
    </xf>
    <xf numFmtId="38" fontId="0" fillId="0" borderId="12" xfId="16" applyBorder="1" applyAlignment="1">
      <alignment horizontal="right"/>
    </xf>
    <xf numFmtId="38" fontId="0" fillId="0" borderId="8" xfId="16" applyBorder="1" applyAlignment="1">
      <alignment/>
    </xf>
    <xf numFmtId="38" fontId="0" fillId="0" borderId="9" xfId="16" applyFont="1" applyBorder="1" applyAlignment="1">
      <alignment horizontal="right"/>
    </xf>
    <xf numFmtId="38" fontId="0" fillId="0" borderId="11" xfId="16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16" applyFont="1" applyAlignment="1">
      <alignment horizontal="right"/>
    </xf>
    <xf numFmtId="38" fontId="6" fillId="0" borderId="0" xfId="16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8" fontId="4" fillId="0" borderId="0" xfId="16" applyFont="1" applyAlignment="1">
      <alignment horizontal="right"/>
    </xf>
    <xf numFmtId="38" fontId="4" fillId="0" borderId="0" xfId="16" applyFont="1" applyAlignment="1">
      <alignment/>
    </xf>
    <xf numFmtId="38" fontId="0" fillId="0" borderId="22" xfId="16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8" fontId="0" fillId="0" borderId="23" xfId="16" applyFont="1" applyBorder="1" applyAlignment="1">
      <alignment horizontal="right"/>
    </xf>
    <xf numFmtId="38" fontId="0" fillId="0" borderId="24" xfId="16" applyFont="1" applyBorder="1" applyAlignment="1">
      <alignment horizontal="center"/>
    </xf>
    <xf numFmtId="38" fontId="0" fillId="0" borderId="25" xfId="16" applyFont="1" applyBorder="1" applyAlignment="1">
      <alignment horizontal="center"/>
    </xf>
    <xf numFmtId="38" fontId="0" fillId="0" borderId="26" xfId="16" applyFont="1" applyBorder="1" applyAlignment="1">
      <alignment horizontal="center"/>
    </xf>
    <xf numFmtId="38" fontId="0" fillId="0" borderId="23" xfId="16" applyBorder="1" applyAlignment="1">
      <alignment horizontal="right"/>
    </xf>
    <xf numFmtId="38" fontId="0" fillId="0" borderId="24" xfId="16" applyBorder="1" applyAlignment="1">
      <alignment horizontal="center"/>
    </xf>
    <xf numFmtId="38" fontId="0" fillId="0" borderId="27" xfId="16" applyBorder="1" applyAlignment="1">
      <alignment horizontal="right"/>
    </xf>
    <xf numFmtId="38" fontId="0" fillId="0" borderId="24" xfId="16" applyBorder="1" applyAlignment="1">
      <alignment horizontal="right"/>
    </xf>
    <xf numFmtId="38" fontId="0" fillId="0" borderId="24" xfId="16" applyFont="1" applyBorder="1" applyAlignment="1">
      <alignment horizontal="right"/>
    </xf>
    <xf numFmtId="38" fontId="0" fillId="0" borderId="12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12" xfId="16" applyFont="1" applyBorder="1" applyAlignment="1">
      <alignment horizontal="right"/>
    </xf>
    <xf numFmtId="38" fontId="0" fillId="0" borderId="13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4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7" xfId="16" applyFont="1" applyBorder="1" applyAlignment="1">
      <alignment horizontal="right"/>
    </xf>
    <xf numFmtId="38" fontId="0" fillId="0" borderId="10" xfId="16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1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9" sqref="H29"/>
    </sheetView>
  </sheetViews>
  <sheetFormatPr defaultColWidth="9.00390625" defaultRowHeight="13.5"/>
  <cols>
    <col min="1" max="1" width="9.00390625" style="6" customWidth="1"/>
    <col min="2" max="2" width="10.625" style="1" customWidth="1"/>
    <col min="3" max="3" width="9.625" style="2" customWidth="1"/>
    <col min="4" max="4" width="8.625" style="1" customWidth="1"/>
    <col min="5" max="5" width="7.625" style="3" customWidth="1"/>
    <col min="6" max="6" width="9.625" style="2" customWidth="1"/>
    <col min="7" max="7" width="9.625" style="3" customWidth="1"/>
    <col min="8" max="8" width="8.625" style="1" customWidth="1"/>
    <col min="9" max="9" width="7.625" style="2" customWidth="1"/>
    <col min="10" max="10" width="9.125" style="2" customWidth="1"/>
  </cols>
  <sheetData>
    <row r="1" spans="1:5" ht="14.25">
      <c r="A1" s="4" t="s">
        <v>25</v>
      </c>
      <c r="C1" s="1"/>
      <c r="E1" s="5"/>
    </row>
    <row r="2" spans="9:10" ht="14.25">
      <c r="I2" s="7"/>
      <c r="J2" s="7" t="s">
        <v>6</v>
      </c>
    </row>
    <row r="3" spans="1:10" ht="13.5">
      <c r="A3" s="8"/>
      <c r="B3" s="9"/>
      <c r="C3" s="61" t="s">
        <v>7</v>
      </c>
      <c r="D3" s="62"/>
      <c r="E3" s="62"/>
      <c r="F3" s="62"/>
      <c r="G3" s="62"/>
      <c r="H3" s="62"/>
      <c r="I3" s="62"/>
      <c r="J3" s="63"/>
    </row>
    <row r="4" spans="1:10" ht="13.5">
      <c r="A4" s="10"/>
      <c r="B4" s="11" t="s">
        <v>8</v>
      </c>
      <c r="C4" s="12" t="s">
        <v>9</v>
      </c>
      <c r="F4" s="13" t="s">
        <v>10</v>
      </c>
      <c r="G4" s="14" t="s">
        <v>11</v>
      </c>
      <c r="J4" s="13" t="s">
        <v>12</v>
      </c>
    </row>
    <row r="5" spans="1:10" ht="13.5">
      <c r="A5" s="10" t="s">
        <v>13</v>
      </c>
      <c r="B5" s="15"/>
      <c r="C5" s="16" t="s">
        <v>14</v>
      </c>
      <c r="D5" s="17" t="s">
        <v>15</v>
      </c>
      <c r="E5" s="18" t="s">
        <v>16</v>
      </c>
      <c r="F5" s="19"/>
      <c r="G5" s="16" t="s">
        <v>17</v>
      </c>
      <c r="H5" s="17" t="s">
        <v>18</v>
      </c>
      <c r="I5" s="20" t="s">
        <v>19</v>
      </c>
      <c r="J5" s="21" t="s">
        <v>20</v>
      </c>
    </row>
    <row r="6" spans="1:10" ht="13.5">
      <c r="A6" s="22"/>
      <c r="B6" s="23"/>
      <c r="C6" s="24"/>
      <c r="D6" s="25" t="s">
        <v>21</v>
      </c>
      <c r="E6" s="26" t="s">
        <v>22</v>
      </c>
      <c r="F6" s="27"/>
      <c r="G6" s="28"/>
      <c r="H6" s="25" t="s">
        <v>23</v>
      </c>
      <c r="I6" s="29"/>
      <c r="J6" s="30"/>
    </row>
    <row r="7" spans="1:10" ht="12" customHeight="1">
      <c r="A7" s="56" t="s">
        <v>0</v>
      </c>
      <c r="B7" s="60">
        <f>C7+F7+G7+J7</f>
        <v>6300379</v>
      </c>
      <c r="C7" s="67">
        <v>4379948</v>
      </c>
      <c r="D7" s="55">
        <f>ROUND(C7/E7,0)</f>
        <v>364996</v>
      </c>
      <c r="E7" s="31">
        <v>12</v>
      </c>
      <c r="F7" s="64"/>
      <c r="G7" s="65">
        <v>1870020</v>
      </c>
      <c r="H7" s="55">
        <f>ROUND(G7/I7,0)</f>
        <v>15983</v>
      </c>
      <c r="I7" s="66">
        <v>117</v>
      </c>
      <c r="J7" s="64">
        <v>50411</v>
      </c>
    </row>
    <row r="8" spans="1:10" ht="12" customHeight="1">
      <c r="A8" s="57"/>
      <c r="B8" s="60"/>
      <c r="C8" s="67"/>
      <c r="D8" s="55"/>
      <c r="E8" s="32">
        <v>12</v>
      </c>
      <c r="F8" s="64"/>
      <c r="G8" s="65"/>
      <c r="H8" s="55"/>
      <c r="I8" s="66"/>
      <c r="J8" s="64"/>
    </row>
    <row r="9" spans="1:10" ht="12" customHeight="1">
      <c r="A9" s="56" t="s">
        <v>1</v>
      </c>
      <c r="B9" s="60">
        <f>C9+F9+G9+J9</f>
        <v>6835012</v>
      </c>
      <c r="C9" s="67">
        <v>4632910</v>
      </c>
      <c r="D9" s="55">
        <f>ROUND(C9/E9,0)</f>
        <v>386076</v>
      </c>
      <c r="E9" s="33">
        <v>12</v>
      </c>
      <c r="F9" s="64"/>
      <c r="G9" s="65">
        <v>2139243</v>
      </c>
      <c r="H9" s="55">
        <f>ROUND(G9/I9,0)</f>
        <v>18442</v>
      </c>
      <c r="I9" s="66">
        <v>116</v>
      </c>
      <c r="J9" s="64">
        <v>62859</v>
      </c>
    </row>
    <row r="10" spans="1:10" ht="12" customHeight="1">
      <c r="A10" s="57"/>
      <c r="B10" s="60"/>
      <c r="C10" s="67"/>
      <c r="D10" s="55"/>
      <c r="E10" s="34">
        <v>12</v>
      </c>
      <c r="F10" s="64"/>
      <c r="G10" s="65"/>
      <c r="H10" s="55"/>
      <c r="I10" s="66"/>
      <c r="J10" s="64"/>
    </row>
    <row r="11" spans="1:10" ht="12" customHeight="1">
      <c r="A11" s="56" t="s">
        <v>2</v>
      </c>
      <c r="B11" s="60">
        <f>C11+F11+G11+J11</f>
        <v>7259073</v>
      </c>
      <c r="C11" s="67">
        <v>4715816</v>
      </c>
      <c r="D11" s="55">
        <f>ROUND(C11/E11,0)</f>
        <v>392985</v>
      </c>
      <c r="E11" s="31">
        <v>12</v>
      </c>
      <c r="F11" s="64"/>
      <c r="G11" s="65">
        <v>2472376</v>
      </c>
      <c r="H11" s="55">
        <f>ROUND(G11/I11,0)</f>
        <v>21314</v>
      </c>
      <c r="I11" s="66">
        <v>116</v>
      </c>
      <c r="J11" s="64">
        <v>70881</v>
      </c>
    </row>
    <row r="12" spans="1:10" ht="12" customHeight="1">
      <c r="A12" s="57"/>
      <c r="B12" s="60"/>
      <c r="C12" s="67"/>
      <c r="D12" s="55"/>
      <c r="E12" s="32">
        <v>12</v>
      </c>
      <c r="F12" s="64"/>
      <c r="G12" s="65"/>
      <c r="H12" s="55"/>
      <c r="I12" s="66"/>
      <c r="J12" s="64"/>
    </row>
    <row r="13" spans="1:10" ht="13.5">
      <c r="A13" s="56" t="s">
        <v>3</v>
      </c>
      <c r="B13" s="60">
        <f>C13+F13+G13+G14+J13</f>
        <v>7687896</v>
      </c>
      <c r="C13" s="67">
        <v>4841059</v>
      </c>
      <c r="D13" s="55">
        <f>ROUND(C13/E13,0)</f>
        <v>403422</v>
      </c>
      <c r="E13" s="33">
        <v>12</v>
      </c>
      <c r="F13" s="64">
        <v>30912</v>
      </c>
      <c r="G13" s="35">
        <v>2633532</v>
      </c>
      <c r="H13" s="36">
        <f>ROUND(G13/I13,0)</f>
        <v>22703</v>
      </c>
      <c r="I13" s="37">
        <v>116</v>
      </c>
      <c r="J13" s="64">
        <v>88292</v>
      </c>
    </row>
    <row r="14" spans="1:10" ht="13.5">
      <c r="A14" s="57"/>
      <c r="B14" s="60"/>
      <c r="C14" s="67"/>
      <c r="D14" s="55"/>
      <c r="E14" s="34">
        <v>12</v>
      </c>
      <c r="F14" s="64"/>
      <c r="G14" s="38">
        <v>94101</v>
      </c>
      <c r="H14" s="39">
        <f aca="true" t="shared" si="0" ref="H14:H20">ROUND(G14/I14,0)</f>
        <v>4953</v>
      </c>
      <c r="I14" s="40">
        <v>19</v>
      </c>
      <c r="J14" s="64"/>
    </row>
    <row r="15" spans="1:10" ht="13.5">
      <c r="A15" s="56" t="s">
        <v>4</v>
      </c>
      <c r="B15" s="60">
        <f>C15+F15+G15+G16+J15</f>
        <v>7919568</v>
      </c>
      <c r="C15" s="67">
        <v>4901020</v>
      </c>
      <c r="D15" s="55">
        <f>ROUND(C15/E15,0)</f>
        <v>408418</v>
      </c>
      <c r="E15" s="31">
        <v>12</v>
      </c>
      <c r="F15" s="64">
        <v>50908</v>
      </c>
      <c r="G15" s="41">
        <v>2742124</v>
      </c>
      <c r="H15" s="42">
        <f t="shared" si="0"/>
        <v>23845</v>
      </c>
      <c r="I15" s="43">
        <v>115</v>
      </c>
      <c r="J15" s="64">
        <v>128650</v>
      </c>
    </row>
    <row r="16" spans="1:10" ht="13.5">
      <c r="A16" s="57"/>
      <c r="B16" s="60"/>
      <c r="C16" s="67"/>
      <c r="D16" s="55"/>
      <c r="E16" s="32">
        <v>12</v>
      </c>
      <c r="F16" s="64"/>
      <c r="G16" s="44">
        <v>96866</v>
      </c>
      <c r="H16" s="45">
        <f t="shared" si="0"/>
        <v>5098</v>
      </c>
      <c r="I16" s="46">
        <v>19</v>
      </c>
      <c r="J16" s="64"/>
    </row>
    <row r="17" spans="1:10" ht="13.5">
      <c r="A17" s="56" t="s">
        <v>5</v>
      </c>
      <c r="B17" s="60">
        <f>C17+F17+G17+G18+J17</f>
        <v>8105545</v>
      </c>
      <c r="C17" s="67">
        <v>4946677</v>
      </c>
      <c r="D17" s="55">
        <f>ROUND(C17/E17,0)</f>
        <v>412223</v>
      </c>
      <c r="E17" s="33">
        <v>12</v>
      </c>
      <c r="F17" s="64">
        <v>56794</v>
      </c>
      <c r="G17" s="35">
        <v>2881588</v>
      </c>
      <c r="H17" s="36">
        <f t="shared" si="0"/>
        <v>25057</v>
      </c>
      <c r="I17" s="37">
        <v>115</v>
      </c>
      <c r="J17" s="64">
        <v>121782</v>
      </c>
    </row>
    <row r="18" spans="1:10" ht="13.5">
      <c r="A18" s="57"/>
      <c r="B18" s="60"/>
      <c r="C18" s="67"/>
      <c r="D18" s="55"/>
      <c r="E18" s="34">
        <v>12</v>
      </c>
      <c r="F18" s="64"/>
      <c r="G18" s="38">
        <v>98704</v>
      </c>
      <c r="H18" s="39">
        <f t="shared" si="0"/>
        <v>5195</v>
      </c>
      <c r="I18" s="40">
        <v>19</v>
      </c>
      <c r="J18" s="64"/>
    </row>
    <row r="19" spans="1:10" s="47" customFormat="1" ht="13.5">
      <c r="A19" s="58" t="s">
        <v>27</v>
      </c>
      <c r="B19" s="60">
        <f>C19+F19+G19+G20+J19</f>
        <v>8317219</v>
      </c>
      <c r="C19" s="68">
        <f>4832058+146317+2045</f>
        <v>4980420</v>
      </c>
      <c r="D19" s="55">
        <f>ROUND(C19/E19,0)</f>
        <v>415035</v>
      </c>
      <c r="E19" s="69">
        <v>12</v>
      </c>
      <c r="F19" s="60">
        <v>65182</v>
      </c>
      <c r="G19" s="70">
        <v>3031735</v>
      </c>
      <c r="H19" s="42">
        <f t="shared" si="0"/>
        <v>26136</v>
      </c>
      <c r="I19" s="71">
        <v>116</v>
      </c>
      <c r="J19" s="60">
        <v>140356</v>
      </c>
    </row>
    <row r="20" spans="1:10" s="47" customFormat="1" ht="13.5">
      <c r="A20" s="59"/>
      <c r="B20" s="60"/>
      <c r="C20" s="68"/>
      <c r="D20" s="55"/>
      <c r="E20" s="72">
        <v>12</v>
      </c>
      <c r="F20" s="60"/>
      <c r="G20" s="73">
        <v>99526</v>
      </c>
      <c r="H20" s="45">
        <f t="shared" si="0"/>
        <v>5238</v>
      </c>
      <c r="I20" s="74">
        <v>19</v>
      </c>
      <c r="J20" s="60"/>
    </row>
    <row r="21" spans="1:10" s="47" customFormat="1" ht="13.5">
      <c r="A21" s="58" t="s">
        <v>28</v>
      </c>
      <c r="B21" s="60">
        <f>C21+F21+G21+G22+J21</f>
        <v>8443294</v>
      </c>
      <c r="C21" s="68">
        <f>4780172+154487+1873</f>
        <v>4936532</v>
      </c>
      <c r="D21" s="55">
        <f>ROUND(C21/E21,0)</f>
        <v>411378</v>
      </c>
      <c r="E21" s="75">
        <v>12</v>
      </c>
      <c r="F21" s="60">
        <v>75110</v>
      </c>
      <c r="G21" s="76">
        <v>3190815</v>
      </c>
      <c r="H21" s="36">
        <f aca="true" t="shared" si="1" ref="H21:H26">ROUND(G21/I21,0)</f>
        <v>27507</v>
      </c>
      <c r="I21" s="77">
        <v>116</v>
      </c>
      <c r="J21" s="60">
        <f>127973+8900</f>
        <v>136873</v>
      </c>
    </row>
    <row r="22" spans="1:10" s="47" customFormat="1" ht="13.5">
      <c r="A22" s="59"/>
      <c r="B22" s="60"/>
      <c r="C22" s="68"/>
      <c r="D22" s="55"/>
      <c r="E22" s="78">
        <v>12</v>
      </c>
      <c r="F22" s="60"/>
      <c r="G22" s="79">
        <v>103964</v>
      </c>
      <c r="H22" s="39">
        <f t="shared" si="1"/>
        <v>5776</v>
      </c>
      <c r="I22" s="80">
        <v>18</v>
      </c>
      <c r="J22" s="60"/>
    </row>
    <row r="23" spans="1:10" s="47" customFormat="1" ht="13.5">
      <c r="A23" s="58" t="s">
        <v>29</v>
      </c>
      <c r="B23" s="60">
        <f>C23+F23+G23+G24+J23</f>
        <v>8597537</v>
      </c>
      <c r="C23" s="68">
        <f>4827552+163524+1204</f>
        <v>4992280</v>
      </c>
      <c r="D23" s="55">
        <f>ROUND(C23/E23,0)</f>
        <v>416023</v>
      </c>
      <c r="E23" s="69">
        <v>12</v>
      </c>
      <c r="F23" s="60">
        <v>74160</v>
      </c>
      <c r="G23" s="70">
        <v>3275590</v>
      </c>
      <c r="H23" s="42">
        <f t="shared" si="1"/>
        <v>27996</v>
      </c>
      <c r="I23" s="71">
        <v>117</v>
      </c>
      <c r="J23" s="60">
        <v>162279</v>
      </c>
    </row>
    <row r="24" spans="1:10" s="47" customFormat="1" ht="13.5">
      <c r="A24" s="59"/>
      <c r="B24" s="60"/>
      <c r="C24" s="68"/>
      <c r="D24" s="55"/>
      <c r="E24" s="72">
        <v>12</v>
      </c>
      <c r="F24" s="60"/>
      <c r="G24" s="73">
        <v>93228</v>
      </c>
      <c r="H24" s="45">
        <f t="shared" si="1"/>
        <v>5827</v>
      </c>
      <c r="I24" s="74">
        <v>16</v>
      </c>
      <c r="J24" s="60"/>
    </row>
    <row r="25" spans="1:10" ht="12" customHeight="1">
      <c r="A25" s="58" t="s">
        <v>30</v>
      </c>
      <c r="B25" s="60">
        <f>C25+F25+G25+G26+J25</f>
        <v>8729945</v>
      </c>
      <c r="C25" s="68">
        <v>5045050</v>
      </c>
      <c r="D25" s="55">
        <f>ROUND(C25/E25,0)</f>
        <v>420421</v>
      </c>
      <c r="E25" s="69">
        <v>12</v>
      </c>
      <c r="F25" s="60">
        <v>60378</v>
      </c>
      <c r="G25" s="70">
        <v>3360436</v>
      </c>
      <c r="H25" s="42">
        <f t="shared" si="1"/>
        <v>28722</v>
      </c>
      <c r="I25" s="71">
        <v>117</v>
      </c>
      <c r="J25" s="60">
        <v>171266</v>
      </c>
    </row>
    <row r="26" spans="1:10" ht="12" customHeight="1">
      <c r="A26" s="59"/>
      <c r="B26" s="60"/>
      <c r="C26" s="68"/>
      <c r="D26" s="55"/>
      <c r="E26" s="72">
        <v>12</v>
      </c>
      <c r="F26" s="60"/>
      <c r="G26" s="73">
        <v>92815</v>
      </c>
      <c r="H26" s="45">
        <f t="shared" si="1"/>
        <v>5801</v>
      </c>
      <c r="I26" s="74">
        <v>16</v>
      </c>
      <c r="J26" s="60"/>
    </row>
    <row r="27" spans="1:10" s="51" customFormat="1" ht="13.5" customHeight="1">
      <c r="A27" s="48" t="s">
        <v>26</v>
      </c>
      <c r="B27" s="49"/>
      <c r="C27" s="49"/>
      <c r="D27" s="49"/>
      <c r="E27" s="50"/>
      <c r="F27" s="49"/>
      <c r="G27" s="50"/>
      <c r="H27" s="49"/>
      <c r="I27" s="49"/>
      <c r="J27" s="49"/>
    </row>
    <row r="28" spans="1:10" s="51" customFormat="1" ht="13.5" customHeight="1">
      <c r="A28" s="48" t="s">
        <v>24</v>
      </c>
      <c r="B28" s="49"/>
      <c r="C28" s="49"/>
      <c r="D28" s="49"/>
      <c r="E28" s="50"/>
      <c r="F28" s="49"/>
      <c r="G28" s="50"/>
      <c r="H28" s="49"/>
      <c r="I28" s="49"/>
      <c r="J28" s="49"/>
    </row>
    <row r="29" spans="1:10" s="51" customFormat="1" ht="12">
      <c r="A29" s="52"/>
      <c r="B29" s="53"/>
      <c r="C29" s="53"/>
      <c r="D29" s="53"/>
      <c r="E29" s="54"/>
      <c r="F29" s="53"/>
      <c r="G29" s="54"/>
      <c r="H29" s="53"/>
      <c r="I29" s="53"/>
      <c r="J29" s="53"/>
    </row>
    <row r="30" spans="1:10" s="51" customFormat="1" ht="12">
      <c r="A30" s="52"/>
      <c r="B30" s="53"/>
      <c r="C30" s="53"/>
      <c r="D30" s="53"/>
      <c r="E30" s="54"/>
      <c r="F30" s="53"/>
      <c r="G30" s="54"/>
      <c r="H30" s="53"/>
      <c r="I30" s="53"/>
      <c r="J30" s="53"/>
    </row>
    <row r="31" spans="1:10" s="51" customFormat="1" ht="12">
      <c r="A31" s="52"/>
      <c r="B31" s="53"/>
      <c r="C31" s="53"/>
      <c r="D31" s="53"/>
      <c r="E31" s="54"/>
      <c r="F31" s="53"/>
      <c r="G31" s="54"/>
      <c r="H31" s="53"/>
      <c r="I31" s="53"/>
      <c r="J31" s="53"/>
    </row>
    <row r="32" spans="1:10" s="51" customFormat="1" ht="12">
      <c r="A32" s="52"/>
      <c r="B32" s="53"/>
      <c r="C32" s="53"/>
      <c r="D32" s="53"/>
      <c r="E32" s="54"/>
      <c r="F32" s="53"/>
      <c r="G32" s="54"/>
      <c r="H32" s="53"/>
      <c r="I32" s="53"/>
      <c r="J32" s="53"/>
    </row>
  </sheetData>
  <mergeCells count="70">
    <mergeCell ref="D7:D8"/>
    <mergeCell ref="F21:F22"/>
    <mergeCell ref="D13:D14"/>
    <mergeCell ref="D15:D16"/>
    <mergeCell ref="D17:D18"/>
    <mergeCell ref="D19:D20"/>
    <mergeCell ref="D9:D10"/>
    <mergeCell ref="D11:D12"/>
    <mergeCell ref="F13:F14"/>
    <mergeCell ref="F15:F16"/>
    <mergeCell ref="F25:F26"/>
    <mergeCell ref="F7:F8"/>
    <mergeCell ref="F9:F10"/>
    <mergeCell ref="F11:F12"/>
    <mergeCell ref="H9:H10"/>
    <mergeCell ref="I9:I10"/>
    <mergeCell ref="F17:F18"/>
    <mergeCell ref="F19:F20"/>
    <mergeCell ref="J21:J22"/>
    <mergeCell ref="C21:C22"/>
    <mergeCell ref="J9:J10"/>
    <mergeCell ref="J11:J12"/>
    <mergeCell ref="J13:J14"/>
    <mergeCell ref="J15:J16"/>
    <mergeCell ref="G11:G12"/>
    <mergeCell ref="H11:H12"/>
    <mergeCell ref="I11:I12"/>
    <mergeCell ref="G9:G10"/>
    <mergeCell ref="B11:B12"/>
    <mergeCell ref="B15:B16"/>
    <mergeCell ref="J17:J18"/>
    <mergeCell ref="J19:J20"/>
    <mergeCell ref="C15:C16"/>
    <mergeCell ref="C17:C18"/>
    <mergeCell ref="C19:C20"/>
    <mergeCell ref="B19:B20"/>
    <mergeCell ref="B7:B8"/>
    <mergeCell ref="C7:C8"/>
    <mergeCell ref="C9:C10"/>
    <mergeCell ref="B9:B10"/>
    <mergeCell ref="D21:D22"/>
    <mergeCell ref="B23:B24"/>
    <mergeCell ref="C23:C24"/>
    <mergeCell ref="B21:B22"/>
    <mergeCell ref="D23:D24"/>
    <mergeCell ref="A7:A8"/>
    <mergeCell ref="A17:A18"/>
    <mergeCell ref="A19:A20"/>
    <mergeCell ref="A23:A24"/>
    <mergeCell ref="A9:A10"/>
    <mergeCell ref="C3:J3"/>
    <mergeCell ref="J7:J8"/>
    <mergeCell ref="J25:J26"/>
    <mergeCell ref="G7:G8"/>
    <mergeCell ref="H7:H8"/>
    <mergeCell ref="I7:I8"/>
    <mergeCell ref="C11:C12"/>
    <mergeCell ref="C13:C14"/>
    <mergeCell ref="J23:J24"/>
    <mergeCell ref="F23:F24"/>
    <mergeCell ref="D25:D26"/>
    <mergeCell ref="A11:A12"/>
    <mergeCell ref="A13:A14"/>
    <mergeCell ref="A15:A16"/>
    <mergeCell ref="A21:A22"/>
    <mergeCell ref="A25:A26"/>
    <mergeCell ref="B25:B26"/>
    <mergeCell ref="C25:C26"/>
    <mergeCell ref="B13:B14"/>
    <mergeCell ref="B17:B18"/>
  </mergeCells>
  <printOptions/>
  <pageMargins left="0.6692913385826772" right="0.3937007874015748" top="0.5905511811023623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2001-03-29T05:48:58Z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