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高(4)学校別生徒数" sheetId="1" r:id="rId1"/>
  </sheets>
  <definedNames>
    <definedName name="Z_4362D68E_B364_4F30_81B1_C48B54499618_.wvu.Rows" localSheetId="0" hidden="1">'高(4)学校別生徒数'!$12:$12</definedName>
  </definedNames>
  <calcPr fullCalcOnLoad="1"/>
</workbook>
</file>

<file path=xl/sharedStrings.xml><?xml version="1.0" encoding="utf-8"?>
<sst xmlns="http://schemas.openxmlformats.org/spreadsheetml/2006/main" count="133" uniqueCount="46">
  <si>
    <t>（単位：人、学級）</t>
  </si>
  <si>
    <t>　　　　　　　　　　区　　分</t>
  </si>
  <si>
    <t>学科</t>
  </si>
  <si>
    <t>男　女　別</t>
  </si>
  <si>
    <t>認可定員</t>
  </si>
  <si>
    <t>生徒数</t>
  </si>
  <si>
    <t>計</t>
  </si>
  <si>
    <t>１年</t>
  </si>
  <si>
    <t>２年</t>
  </si>
  <si>
    <t>３年</t>
  </si>
  <si>
    <t>専攻科</t>
  </si>
  <si>
    <t>学校名</t>
  </si>
  <si>
    <t>学級</t>
  </si>
  <si>
    <t>１　共　　　愛　　　学　　　園</t>
  </si>
  <si>
    <t>普通</t>
  </si>
  <si>
    <t>男女</t>
  </si>
  <si>
    <t>英語</t>
  </si>
  <si>
    <t>２　明　　　　　　　　 　　　 和</t>
  </si>
  <si>
    <t>家政</t>
  </si>
  <si>
    <t>女</t>
  </si>
  <si>
    <t>３　前　　　橋　　　育　　　英</t>
  </si>
  <si>
    <t>保育</t>
  </si>
  <si>
    <t>体育</t>
  </si>
  <si>
    <t>男</t>
  </si>
  <si>
    <t>４　高崎商科大学附属</t>
  </si>
  <si>
    <t>国際情報</t>
  </si>
  <si>
    <t>情報経理</t>
  </si>
  <si>
    <t>５　東 京 農 業 大 学 第 二</t>
  </si>
  <si>
    <t>６高崎健康福祉大学高崎</t>
  </si>
  <si>
    <t>７　桐　　　生　　　第　　　一</t>
  </si>
  <si>
    <t>調理</t>
  </si>
  <si>
    <t>８  樹 　                     徳</t>
  </si>
  <si>
    <t>情報商業科</t>
  </si>
  <si>
    <t>家庭</t>
  </si>
  <si>
    <t>９  常                        磐</t>
  </si>
  <si>
    <t>10 関 東 学 園 大 学 附 属</t>
  </si>
  <si>
    <t>商業</t>
  </si>
  <si>
    <t>11 新　　　島　　　学　　　園</t>
  </si>
  <si>
    <t>12 明　　　和　　　県　　　央</t>
  </si>
  <si>
    <t>13 白　根　開　善　学　校</t>
  </si>
  <si>
    <t xml:space="preserve">合計 </t>
  </si>
  <si>
    <t>（４）私立高等学校（全日制）の学校別生徒数（平成１６年５月１日現在）</t>
  </si>
  <si>
    <t>定員
充足率　　　</t>
  </si>
  <si>
    <t>－</t>
  </si>
  <si>
    <t>男女</t>
  </si>
  <si>
    <t>商業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</si>
</sst>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horizontal="distributed" vertical="center" wrapText="1"/>
      <protection locked="0"/>
    </xf>
    <xf numFmtId="0" fontId="0" fillId="2" borderId="2" xfId="0" applyFill="1" applyBorder="1" applyAlignment="1" applyProtection="1">
      <alignment horizontal="distributed" vertical="center" wrapText="1"/>
      <protection locked="0"/>
    </xf>
    <xf numFmtId="0" fontId="0" fillId="2" borderId="3" xfId="0" applyFill="1" applyBorder="1" applyAlignment="1" applyProtection="1">
      <alignment horizontal="distributed" vertical="center" wrapText="1"/>
      <protection locked="0"/>
    </xf>
    <xf numFmtId="0" fontId="0" fillId="2" borderId="4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 wrapText="1"/>
    </xf>
    <xf numFmtId="0" fontId="0" fillId="0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 applyProtection="1">
      <alignment horizontal="distributed" vertical="center"/>
      <protection locked="0"/>
    </xf>
    <xf numFmtId="0" fontId="0" fillId="2" borderId="10" xfId="0" applyFill="1" applyBorder="1" applyAlignment="1" applyProtection="1">
      <alignment horizontal="distributed" vertical="center"/>
      <protection locked="0"/>
    </xf>
    <xf numFmtId="0" fontId="0" fillId="2" borderId="11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0" fillId="2" borderId="13" xfId="0" applyFill="1" applyBorder="1" applyAlignment="1" applyProtection="1">
      <alignment horizontal="distributed" vertical="center"/>
      <protection locked="0"/>
    </xf>
    <xf numFmtId="0" fontId="0" fillId="2" borderId="14" xfId="0" applyFill="1" applyBorder="1" applyAlignment="1" applyProtection="1">
      <alignment horizontal="distributed" vertical="center"/>
      <protection locked="0"/>
    </xf>
    <xf numFmtId="0" fontId="0" fillId="2" borderId="15" xfId="0" applyFill="1" applyBorder="1" applyAlignment="1" applyProtection="1">
      <alignment horizontal="distributed" vertical="center"/>
      <protection locked="0"/>
    </xf>
    <xf numFmtId="0" fontId="0" fillId="2" borderId="16" xfId="0" applyFill="1" applyBorder="1" applyAlignment="1" applyProtection="1">
      <alignment horizontal="distributed" vertical="center"/>
      <protection locked="0"/>
    </xf>
    <xf numFmtId="0" fontId="0" fillId="2" borderId="17" xfId="0" applyFill="1" applyBorder="1" applyAlignment="1" applyProtection="1">
      <alignment horizontal="distributed" vertical="center"/>
      <protection locked="0"/>
    </xf>
    <xf numFmtId="0" fontId="0" fillId="2" borderId="18" xfId="0" applyFill="1" applyBorder="1" applyAlignment="1" applyProtection="1">
      <alignment horizontal="distributed" vertical="center"/>
      <protection locked="0"/>
    </xf>
    <xf numFmtId="0" fontId="0" fillId="2" borderId="19" xfId="0" applyFill="1" applyBorder="1" applyAlignment="1" applyProtection="1">
      <alignment horizontal="distributed" vertical="center"/>
      <protection locked="0"/>
    </xf>
    <xf numFmtId="0" fontId="0" fillId="2" borderId="20" xfId="0" applyFill="1" applyBorder="1" applyAlignment="1" applyProtection="1">
      <alignment horizontal="distributed" vertical="center"/>
      <protection locked="0"/>
    </xf>
    <xf numFmtId="0" fontId="0" fillId="3" borderId="6" xfId="0" applyFont="1" applyFill="1" applyBorder="1" applyAlignment="1" applyProtection="1">
      <alignment horizontal="distributed" vertical="center"/>
      <protection locked="0"/>
    </xf>
    <xf numFmtId="0" fontId="0" fillId="3" borderId="21" xfId="0" applyFont="1" applyFill="1" applyBorder="1" applyAlignment="1" applyProtection="1">
      <alignment horizontal="distributed" vertical="center"/>
      <protection locked="0"/>
    </xf>
    <xf numFmtId="192" fontId="0" fillId="0" borderId="22" xfId="0" applyNumberFormat="1" applyFill="1" applyBorder="1" applyAlignment="1" applyProtection="1">
      <alignment vertical="center"/>
      <protection locked="0"/>
    </xf>
    <xf numFmtId="192" fontId="0" fillId="0" borderId="23" xfId="0" applyNumberFormat="1" applyFill="1" applyBorder="1" applyAlignment="1" applyProtection="1">
      <alignment vertical="center"/>
      <protection locked="0"/>
    </xf>
    <xf numFmtId="192" fontId="0" fillId="0" borderId="24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2" fontId="0" fillId="0" borderId="27" xfId="0" applyNumberFormat="1" applyFill="1" applyBorder="1" applyAlignment="1" applyProtection="1">
      <alignment vertical="center"/>
      <protection locked="0"/>
    </xf>
    <xf numFmtId="194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28" xfId="0" applyFont="1" applyFill="1" applyBorder="1" applyAlignment="1" applyProtection="1">
      <alignment horizontal="distributed" vertical="center"/>
      <protection locked="0"/>
    </xf>
    <xf numFmtId="192" fontId="0" fillId="0" borderId="29" xfId="0" applyNumberFormat="1" applyFill="1" applyBorder="1" applyAlignment="1" applyProtection="1">
      <alignment vertical="center"/>
      <protection locked="0"/>
    </xf>
    <xf numFmtId="192" fontId="0" fillId="0" borderId="30" xfId="0" applyNumberFormat="1" applyFill="1" applyBorder="1" applyAlignment="1" applyProtection="1">
      <alignment vertical="center"/>
      <protection locked="0"/>
    </xf>
    <xf numFmtId="192" fontId="0" fillId="0" borderId="31" xfId="0" applyNumberFormat="1" applyFill="1" applyBorder="1" applyAlignment="1" applyProtection="1">
      <alignment vertical="center"/>
      <protection locked="0"/>
    </xf>
    <xf numFmtId="192" fontId="0" fillId="0" borderId="32" xfId="0" applyNumberFormat="1" applyFill="1" applyBorder="1" applyAlignment="1" applyProtection="1">
      <alignment vertical="center"/>
      <protection locked="0"/>
    </xf>
    <xf numFmtId="192" fontId="0" fillId="0" borderId="33" xfId="0" applyNumberFormat="1" applyFill="1" applyBorder="1" applyAlignment="1" applyProtection="1">
      <alignment vertical="center"/>
      <protection locked="0"/>
    </xf>
    <xf numFmtId="192" fontId="0" fillId="0" borderId="34" xfId="0" applyNumberFormat="1" applyFill="1" applyBorder="1" applyAlignment="1" applyProtection="1">
      <alignment vertical="center"/>
      <protection locked="0"/>
    </xf>
    <xf numFmtId="194" fontId="0" fillId="0" borderId="28" xfId="0" applyNumberFormat="1" applyFill="1" applyBorder="1" applyAlignment="1">
      <alignment vertical="center"/>
    </xf>
    <xf numFmtId="0" fontId="0" fillId="3" borderId="12" xfId="0" applyFont="1" applyFill="1" applyBorder="1" applyAlignment="1" applyProtection="1">
      <alignment horizontal="distributed" vertical="center"/>
      <protection locked="0"/>
    </xf>
    <xf numFmtId="0" fontId="0" fillId="3" borderId="12" xfId="0" applyFont="1" applyFill="1" applyBorder="1" applyAlignment="1" applyProtection="1">
      <alignment horizontal="distributed"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35" xfId="0" applyNumberFormat="1" applyFill="1" applyBorder="1" applyAlignment="1" applyProtection="1">
      <alignment vertical="center"/>
      <protection locked="0"/>
    </xf>
    <xf numFmtId="192" fontId="0" fillId="0" borderId="36" xfId="0" applyNumberFormat="1" applyFill="1" applyBorder="1" applyAlignment="1" applyProtection="1">
      <alignment vertical="center"/>
      <protection locked="0"/>
    </xf>
    <xf numFmtId="194" fontId="0" fillId="0" borderId="12" xfId="0" applyNumberFormat="1" applyFill="1" applyBorder="1" applyAlignment="1">
      <alignment vertical="center"/>
    </xf>
    <xf numFmtId="0" fontId="0" fillId="3" borderId="17" xfId="0" applyFont="1" applyFill="1" applyBorder="1" applyAlignment="1" applyProtection="1">
      <alignment horizontal="distributed" vertical="center"/>
      <protection locked="0"/>
    </xf>
    <xf numFmtId="0" fontId="0" fillId="3" borderId="37" xfId="0" applyFont="1" applyFill="1" applyBorder="1" applyAlignment="1" applyProtection="1">
      <alignment horizontal="distributed"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2" fontId="0" fillId="0" borderId="38" xfId="0" applyNumberFormat="1" applyFill="1" applyBorder="1" applyAlignment="1" applyProtection="1">
      <alignment horizontal="right" vertical="center"/>
      <protection locked="0"/>
    </xf>
    <xf numFmtId="192" fontId="0" fillId="0" borderId="39" xfId="0" applyNumberFormat="1" applyFill="1" applyBorder="1" applyAlignment="1" applyProtection="1">
      <alignment horizontal="right" vertical="center"/>
      <protection locked="0"/>
    </xf>
    <xf numFmtId="192" fontId="0" fillId="0" borderId="38" xfId="0" applyNumberFormat="1" applyFill="1" applyBorder="1" applyAlignment="1" applyProtection="1">
      <alignment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17" xfId="0" applyNumberFormat="1" applyFill="1" applyBorder="1" applyAlignment="1" applyProtection="1">
      <alignment vertical="center"/>
      <protection locked="0"/>
    </xf>
    <xf numFmtId="192" fontId="0" fillId="0" borderId="18" xfId="0" applyNumberFormat="1" applyFill="1" applyBorder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horizontal="right" vertical="center"/>
      <protection locked="0"/>
    </xf>
    <xf numFmtId="192" fontId="0" fillId="0" borderId="20" xfId="0" applyNumberFormat="1" applyFill="1" applyBorder="1" applyAlignment="1" applyProtection="1">
      <alignment horizontal="right" vertical="center"/>
      <protection locked="0"/>
    </xf>
    <xf numFmtId="194" fontId="0" fillId="0" borderId="37" xfId="0" applyNumberFormat="1" applyFill="1" applyBorder="1" applyAlignment="1">
      <alignment vertical="center"/>
    </xf>
    <xf numFmtId="0" fontId="0" fillId="3" borderId="2" xfId="0" applyFont="1" applyFill="1" applyBorder="1" applyAlignment="1" applyProtection="1">
      <alignment horizontal="distributed" vertical="center"/>
      <protection locked="0"/>
    </xf>
    <xf numFmtId="0" fontId="0" fillId="3" borderId="40" xfId="0" applyFont="1" applyFill="1" applyBorder="1" applyAlignment="1" applyProtection="1">
      <alignment horizontal="distributed" vertical="center"/>
      <protection locked="0"/>
    </xf>
    <xf numFmtId="192" fontId="0" fillId="0" borderId="41" xfId="0" applyNumberFormat="1" applyFill="1" applyBorder="1" applyAlignment="1" applyProtection="1">
      <alignment vertical="center"/>
      <protection locked="0"/>
    </xf>
    <xf numFmtId="192" fontId="0" fillId="0" borderId="42" xfId="0" applyNumberFormat="1" applyFill="1" applyBorder="1" applyAlignment="1" applyProtection="1">
      <alignment vertical="center"/>
      <protection locked="0"/>
    </xf>
    <xf numFmtId="192" fontId="0" fillId="0" borderId="43" xfId="0" applyNumberFormat="1" applyFill="1" applyBorder="1" applyAlignment="1" applyProtection="1">
      <alignment vertical="center"/>
      <protection locked="0"/>
    </xf>
    <xf numFmtId="192" fontId="0" fillId="0" borderId="44" xfId="0" applyNumberFormat="1" applyFill="1" applyBorder="1" applyAlignment="1" applyProtection="1">
      <alignment vertical="center"/>
      <protection locked="0"/>
    </xf>
    <xf numFmtId="192" fontId="0" fillId="0" borderId="45" xfId="0" applyNumberFormat="1" applyFill="1" applyBorder="1" applyAlignment="1" applyProtection="1">
      <alignment vertical="center"/>
      <protection locked="0"/>
    </xf>
    <xf numFmtId="192" fontId="0" fillId="0" borderId="46" xfId="0" applyNumberFormat="1" applyFill="1" applyBorder="1" applyAlignment="1" applyProtection="1">
      <alignment vertical="center"/>
      <protection locked="0"/>
    </xf>
    <xf numFmtId="194" fontId="0" fillId="0" borderId="40" xfId="0" applyNumberFormat="1" applyFill="1" applyBorder="1" applyAlignment="1">
      <alignment vertical="center"/>
    </xf>
    <xf numFmtId="0" fontId="0" fillId="3" borderId="40" xfId="0" applyFont="1" applyFill="1" applyBorder="1" applyAlignment="1">
      <alignment horizontal="distributed" vertical="center"/>
    </xf>
    <xf numFmtId="0" fontId="0" fillId="3" borderId="28" xfId="0" applyFont="1" applyFill="1" applyBorder="1" applyAlignment="1">
      <alignment horizontal="distributed" vertical="center"/>
    </xf>
    <xf numFmtId="0" fontId="0" fillId="3" borderId="12" xfId="0" applyFont="1" applyFill="1" applyBorder="1" applyAlignment="1">
      <alignment horizontal="distributed" vertical="center"/>
    </xf>
    <xf numFmtId="192" fontId="0" fillId="0" borderId="39" xfId="0" applyNumberForma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horizontal="distributed" vertical="center"/>
      <protection locked="0"/>
    </xf>
    <xf numFmtId="192" fontId="0" fillId="0" borderId="7" xfId="0" applyNumberFormat="1" applyFill="1" applyBorder="1" applyAlignment="1" applyProtection="1">
      <alignment vertical="center"/>
      <protection locked="0"/>
    </xf>
    <xf numFmtId="192" fontId="0" fillId="0" borderId="8" xfId="0" applyNumberFormat="1" applyFill="1" applyBorder="1" applyAlignment="1" applyProtection="1">
      <alignment vertical="center"/>
      <protection locked="0"/>
    </xf>
    <xf numFmtId="192" fontId="0" fillId="0" borderId="9" xfId="0" applyNumberFormat="1" applyFill="1" applyBorder="1" applyAlignment="1" applyProtection="1">
      <alignment vertical="center"/>
      <protection locked="0"/>
    </xf>
    <xf numFmtId="192" fontId="0" fillId="0" borderId="10" xfId="0" applyNumberFormat="1" applyFill="1" applyBorder="1" applyAlignment="1" applyProtection="1">
      <alignment vertical="center"/>
      <protection locked="0"/>
    </xf>
    <xf numFmtId="192" fontId="0" fillId="0" borderId="1" xfId="0" applyNumberFormat="1" applyFill="1" applyBorder="1" applyAlignment="1" applyProtection="1">
      <alignment vertical="center"/>
      <protection locked="0"/>
    </xf>
    <xf numFmtId="192" fontId="0" fillId="0" borderId="47" xfId="0" applyNumberFormat="1" applyFill="1" applyBorder="1" applyAlignment="1" applyProtection="1">
      <alignment vertical="center"/>
      <protection locked="0"/>
    </xf>
    <xf numFmtId="194" fontId="0" fillId="0" borderId="2" xfId="0" applyNumberFormat="1" applyFill="1" applyBorder="1" applyAlignment="1">
      <alignment vertical="center"/>
    </xf>
    <xf numFmtId="0" fontId="0" fillId="3" borderId="6" xfId="0" applyFont="1" applyFill="1" applyBorder="1" applyAlignment="1">
      <alignment horizontal="distributed" vertical="center"/>
    </xf>
    <xf numFmtId="192" fontId="0" fillId="0" borderId="30" xfId="0" applyNumberFormat="1" applyFill="1" applyBorder="1" applyAlignment="1" applyProtection="1">
      <alignment horizontal="right" vertical="center"/>
      <protection locked="0"/>
    </xf>
    <xf numFmtId="192" fontId="0" fillId="0" borderId="29" xfId="0" applyNumberFormat="1" applyFill="1" applyBorder="1" applyAlignment="1" applyProtection="1">
      <alignment horizontal="right" vertical="center"/>
      <protection locked="0"/>
    </xf>
    <xf numFmtId="192" fontId="0" fillId="0" borderId="32" xfId="0" applyNumberFormat="1" applyFill="1" applyBorder="1" applyAlignment="1" applyProtection="1">
      <alignment horizontal="right" vertical="center"/>
      <protection locked="0"/>
    </xf>
    <xf numFmtId="0" fontId="0" fillId="3" borderId="12" xfId="0" applyFont="1" applyFill="1" applyBorder="1" applyAlignment="1">
      <alignment horizontal="distributed" vertical="center"/>
    </xf>
    <xf numFmtId="0" fontId="0" fillId="3" borderId="48" xfId="0" applyFont="1" applyFill="1" applyBorder="1" applyAlignment="1" applyProtection="1">
      <alignment horizontal="distributed" vertical="center"/>
      <protection locked="0"/>
    </xf>
    <xf numFmtId="192" fontId="0" fillId="0" borderId="49" xfId="0" applyNumberFormat="1" applyFill="1" applyBorder="1" applyAlignment="1" applyProtection="1">
      <alignment vertical="center"/>
      <protection locked="0"/>
    </xf>
    <xf numFmtId="192" fontId="0" fillId="0" borderId="50" xfId="0" applyNumberFormat="1" applyFill="1" applyBorder="1" applyAlignment="1" applyProtection="1">
      <alignment vertical="center"/>
      <protection locked="0"/>
    </xf>
    <xf numFmtId="192" fontId="0" fillId="0" borderId="51" xfId="0" applyNumberFormat="1" applyFill="1" applyBorder="1" applyAlignment="1" applyProtection="1">
      <alignment vertical="center"/>
      <protection locked="0"/>
    </xf>
    <xf numFmtId="192" fontId="0" fillId="0" borderId="52" xfId="0" applyNumberFormat="1" applyFill="1" applyBorder="1" applyAlignment="1" applyProtection="1">
      <alignment vertical="center"/>
      <protection locked="0"/>
    </xf>
    <xf numFmtId="192" fontId="0" fillId="0" borderId="53" xfId="0" applyNumberFormat="1" applyFill="1" applyBorder="1" applyAlignment="1" applyProtection="1">
      <alignment vertical="center"/>
      <protection locked="0"/>
    </xf>
    <xf numFmtId="192" fontId="0" fillId="0" borderId="54" xfId="0" applyNumberFormat="1" applyFill="1" applyBorder="1" applyAlignment="1" applyProtection="1">
      <alignment vertical="center"/>
      <protection locked="0"/>
    </xf>
    <xf numFmtId="194" fontId="0" fillId="0" borderId="48" xfId="0" applyNumberFormat="1" applyFill="1" applyBorder="1" applyAlignment="1">
      <alignment vertical="center"/>
    </xf>
    <xf numFmtId="192" fontId="0" fillId="0" borderId="55" xfId="0" applyNumberFormat="1" applyFill="1" applyBorder="1" applyAlignment="1" applyProtection="1">
      <alignment vertical="center"/>
      <protection locked="0"/>
    </xf>
    <xf numFmtId="0" fontId="0" fillId="3" borderId="35" xfId="0" applyFont="1" applyFill="1" applyBorder="1" applyAlignment="1" applyProtection="1">
      <alignment horizontal="distributed" vertical="center"/>
      <protection locked="0"/>
    </xf>
    <xf numFmtId="0" fontId="0" fillId="3" borderId="56" xfId="0" applyFont="1" applyFill="1" applyBorder="1" applyAlignment="1">
      <alignment horizontal="distributed" vertical="center"/>
    </xf>
    <xf numFmtId="0" fontId="0" fillId="3" borderId="16" xfId="0" applyFont="1" applyFill="1" applyBorder="1" applyAlignment="1">
      <alignment horizontal="distributed" vertical="center"/>
    </xf>
    <xf numFmtId="0" fontId="0" fillId="0" borderId="0" xfId="0" applyFill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184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375" style="0" customWidth="1"/>
    <col min="2" max="2" width="10.625" style="0" customWidth="1"/>
    <col min="3" max="3" width="5.25390625" style="0" customWidth="1"/>
    <col min="8" max="8" width="8.375" style="0" customWidth="1"/>
    <col min="9" max="9" width="7.125" style="0" customWidth="1"/>
    <col min="10" max="10" width="6.375" style="0" customWidth="1"/>
    <col min="11" max="11" width="7.125" style="0" customWidth="1"/>
    <col min="12" max="12" width="6.375" style="0" customWidth="1"/>
    <col min="13" max="13" width="7.125" style="0" customWidth="1"/>
    <col min="14" max="14" width="6.375" style="0" customWidth="1"/>
    <col min="15" max="15" width="7.125" style="0" customWidth="1"/>
    <col min="16" max="16" width="6.375" style="0" customWidth="1"/>
    <col min="17" max="17" width="7.125" style="0" customWidth="1"/>
    <col min="18" max="18" width="6.375" style="0" customWidth="1"/>
    <col min="19" max="19" width="8.375" style="0" customWidth="1"/>
  </cols>
  <sheetData>
    <row r="1" spans="1:6" ht="18.75">
      <c r="A1" s="1" t="s">
        <v>41</v>
      </c>
      <c r="B1" s="2"/>
      <c r="C1" s="2"/>
      <c r="D1" s="2"/>
      <c r="E1" s="2"/>
      <c r="F1" s="2"/>
    </row>
    <row r="2" spans="18:19" ht="13.5" customHeight="1">
      <c r="R2" s="2"/>
      <c r="S2" s="3" t="s">
        <v>0</v>
      </c>
    </row>
    <row r="3" spans="1:19" s="14" customFormat="1" ht="24.75" customHeight="1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9"/>
      <c r="I3" s="10" t="s">
        <v>5</v>
      </c>
      <c r="J3" s="11"/>
      <c r="K3" s="11"/>
      <c r="L3" s="11"/>
      <c r="M3" s="11"/>
      <c r="N3" s="11"/>
      <c r="O3" s="11"/>
      <c r="P3" s="11"/>
      <c r="Q3" s="11"/>
      <c r="R3" s="12"/>
      <c r="S3" s="13" t="s">
        <v>42</v>
      </c>
    </row>
    <row r="4" spans="1:19" s="24" customFormat="1" ht="14.25" customHeight="1">
      <c r="A4" s="15"/>
      <c r="B4" s="16"/>
      <c r="C4" s="17"/>
      <c r="D4" s="18" t="s">
        <v>6</v>
      </c>
      <c r="E4" s="19" t="s">
        <v>7</v>
      </c>
      <c r="F4" s="20" t="s">
        <v>8</v>
      </c>
      <c r="G4" s="19" t="s">
        <v>9</v>
      </c>
      <c r="H4" s="21" t="s">
        <v>10</v>
      </c>
      <c r="I4" s="10" t="s">
        <v>6</v>
      </c>
      <c r="J4" s="22"/>
      <c r="K4" s="10" t="s">
        <v>7</v>
      </c>
      <c r="L4" s="23"/>
      <c r="M4" s="10" t="s">
        <v>8</v>
      </c>
      <c r="N4" s="23"/>
      <c r="O4" s="10" t="s">
        <v>9</v>
      </c>
      <c r="P4" s="23"/>
      <c r="Q4" s="10" t="s">
        <v>10</v>
      </c>
      <c r="R4" s="23"/>
      <c r="S4" s="17"/>
    </row>
    <row r="5" spans="1:19" s="24" customFormat="1" ht="15" customHeight="1">
      <c r="A5" s="25" t="s">
        <v>11</v>
      </c>
      <c r="B5" s="26"/>
      <c r="C5" s="27"/>
      <c r="D5" s="28"/>
      <c r="E5" s="29"/>
      <c r="F5" s="30"/>
      <c r="G5" s="29"/>
      <c r="H5" s="31"/>
      <c r="I5" s="32" t="s">
        <v>5</v>
      </c>
      <c r="J5" s="33" t="s">
        <v>12</v>
      </c>
      <c r="K5" s="34" t="s">
        <v>5</v>
      </c>
      <c r="L5" s="35" t="s">
        <v>12</v>
      </c>
      <c r="M5" s="32" t="s">
        <v>5</v>
      </c>
      <c r="N5" s="33" t="s">
        <v>12</v>
      </c>
      <c r="O5" s="34" t="s">
        <v>5</v>
      </c>
      <c r="P5" s="35" t="s">
        <v>12</v>
      </c>
      <c r="Q5" s="34" t="s">
        <v>5</v>
      </c>
      <c r="R5" s="35" t="s">
        <v>12</v>
      </c>
      <c r="S5" s="27"/>
    </row>
    <row r="6" spans="1:19" s="45" customFormat="1" ht="16.5" customHeight="1">
      <c r="A6" s="36" t="s">
        <v>13</v>
      </c>
      <c r="B6" s="37" t="s">
        <v>14</v>
      </c>
      <c r="C6" s="37" t="s">
        <v>15</v>
      </c>
      <c r="D6" s="38">
        <f>E6+F6+G6+H6</f>
        <v>996</v>
      </c>
      <c r="E6" s="39">
        <v>332</v>
      </c>
      <c r="F6" s="40">
        <v>332</v>
      </c>
      <c r="G6" s="39">
        <v>332</v>
      </c>
      <c r="H6" s="41"/>
      <c r="I6" s="42">
        <f>K6+M6+O6+Q6</f>
        <v>802</v>
      </c>
      <c r="J6" s="43">
        <f>L6+N6+P6+R6</f>
        <v>23</v>
      </c>
      <c r="K6" s="38">
        <v>265</v>
      </c>
      <c r="L6" s="41">
        <v>7</v>
      </c>
      <c r="M6" s="42">
        <v>273</v>
      </c>
      <c r="N6" s="43">
        <v>8</v>
      </c>
      <c r="O6" s="38">
        <v>264</v>
      </c>
      <c r="P6" s="41">
        <v>8</v>
      </c>
      <c r="Q6" s="38"/>
      <c r="R6" s="41"/>
      <c r="S6" s="44">
        <f>ROUND(I6/D6,3)</f>
        <v>0.805</v>
      </c>
    </row>
    <row r="7" spans="1:19" s="45" customFormat="1" ht="16.5" customHeight="1">
      <c r="A7" s="36"/>
      <c r="B7" s="46" t="s">
        <v>16</v>
      </c>
      <c r="C7" s="46" t="s">
        <v>15</v>
      </c>
      <c r="D7" s="47">
        <f>E7+F7+G7+H7</f>
        <v>270</v>
      </c>
      <c r="E7" s="48">
        <v>90</v>
      </c>
      <c r="F7" s="49">
        <v>90</v>
      </c>
      <c r="G7" s="48">
        <v>90</v>
      </c>
      <c r="H7" s="50"/>
      <c r="I7" s="51">
        <f>K7+M7+O7+Q7</f>
        <v>275</v>
      </c>
      <c r="J7" s="43">
        <f>L7+N7+P7+R7</f>
        <v>7</v>
      </c>
      <c r="K7" s="47">
        <v>116</v>
      </c>
      <c r="L7" s="50">
        <v>3</v>
      </c>
      <c r="M7" s="51">
        <v>79</v>
      </c>
      <c r="N7" s="52">
        <v>2</v>
      </c>
      <c r="O7" s="47">
        <v>80</v>
      </c>
      <c r="P7" s="50">
        <v>2</v>
      </c>
      <c r="Q7" s="47"/>
      <c r="R7" s="50"/>
      <c r="S7" s="53">
        <f aca="true" t="shared" si="0" ref="S7:S39">ROUND(I7/D7,3)</f>
        <v>1.019</v>
      </c>
    </row>
    <row r="8" spans="1:19" s="45" customFormat="1" ht="16.5" customHeight="1">
      <c r="A8" s="54"/>
      <c r="B8" s="55" t="s">
        <v>6</v>
      </c>
      <c r="C8" s="55" t="s">
        <v>15</v>
      </c>
      <c r="D8" s="56">
        <f>D6+D7</f>
        <v>1266</v>
      </c>
      <c r="E8" s="57">
        <f>E6+E7</f>
        <v>422</v>
      </c>
      <c r="F8" s="58">
        <f>F6+F7</f>
        <v>422</v>
      </c>
      <c r="G8" s="57">
        <f>G6+G7</f>
        <v>422</v>
      </c>
      <c r="H8" s="59"/>
      <c r="I8" s="60">
        <f aca="true" t="shared" si="1" ref="I8:P8">I6+I7</f>
        <v>1077</v>
      </c>
      <c r="J8" s="61">
        <f t="shared" si="1"/>
        <v>30</v>
      </c>
      <c r="K8" s="56">
        <f t="shared" si="1"/>
        <v>381</v>
      </c>
      <c r="L8" s="59">
        <f t="shared" si="1"/>
        <v>10</v>
      </c>
      <c r="M8" s="60">
        <f t="shared" si="1"/>
        <v>352</v>
      </c>
      <c r="N8" s="61">
        <f t="shared" si="1"/>
        <v>10</v>
      </c>
      <c r="O8" s="56">
        <f t="shared" si="1"/>
        <v>344</v>
      </c>
      <c r="P8" s="59">
        <f t="shared" si="1"/>
        <v>10</v>
      </c>
      <c r="Q8" s="56"/>
      <c r="R8" s="59"/>
      <c r="S8" s="62">
        <f t="shared" si="0"/>
        <v>0.851</v>
      </c>
    </row>
    <row r="9" spans="1:19" s="45" customFormat="1" ht="16.5" customHeight="1">
      <c r="A9" s="63" t="s">
        <v>17</v>
      </c>
      <c r="B9" s="64" t="s">
        <v>18</v>
      </c>
      <c r="C9" s="64" t="s">
        <v>19</v>
      </c>
      <c r="D9" s="65">
        <f>G9+H9</f>
        <v>210</v>
      </c>
      <c r="E9" s="66" t="s">
        <v>43</v>
      </c>
      <c r="F9" s="67" t="s">
        <v>43</v>
      </c>
      <c r="G9" s="68">
        <v>160</v>
      </c>
      <c r="H9" s="69">
        <v>50</v>
      </c>
      <c r="I9" s="70">
        <f>+O9+Q9</f>
        <v>126</v>
      </c>
      <c r="J9" s="71">
        <f>P9+R9</f>
        <v>6</v>
      </c>
      <c r="K9" s="72" t="s">
        <v>43</v>
      </c>
      <c r="L9" s="73" t="s">
        <v>43</v>
      </c>
      <c r="M9" s="72" t="s">
        <v>43</v>
      </c>
      <c r="N9" s="73" t="s">
        <v>43</v>
      </c>
      <c r="O9" s="65">
        <v>121</v>
      </c>
      <c r="P9" s="69">
        <v>5</v>
      </c>
      <c r="Q9" s="65">
        <v>5</v>
      </c>
      <c r="R9" s="69">
        <v>1</v>
      </c>
      <c r="S9" s="74">
        <f t="shared" si="0"/>
        <v>0.6</v>
      </c>
    </row>
    <row r="10" spans="1:19" s="45" customFormat="1" ht="16.5" customHeight="1">
      <c r="A10" s="75" t="s">
        <v>20</v>
      </c>
      <c r="B10" s="76" t="s">
        <v>14</v>
      </c>
      <c r="C10" s="76" t="s">
        <v>15</v>
      </c>
      <c r="D10" s="77">
        <f>E10+F10+G10+H10</f>
        <v>1080</v>
      </c>
      <c r="E10" s="78">
        <v>360</v>
      </c>
      <c r="F10" s="79">
        <v>360</v>
      </c>
      <c r="G10" s="78">
        <v>360</v>
      </c>
      <c r="H10" s="80"/>
      <c r="I10" s="81">
        <f aca="true" t="shared" si="2" ref="I10:J13">K10+M10+O10+Q10</f>
        <v>1222</v>
      </c>
      <c r="J10" s="82">
        <f t="shared" si="2"/>
        <v>31</v>
      </c>
      <c r="K10" s="77">
        <v>286</v>
      </c>
      <c r="L10" s="80">
        <v>7</v>
      </c>
      <c r="M10" s="81">
        <v>459</v>
      </c>
      <c r="N10" s="82">
        <v>12</v>
      </c>
      <c r="O10" s="77">
        <v>477</v>
      </c>
      <c r="P10" s="80">
        <v>12</v>
      </c>
      <c r="Q10" s="77"/>
      <c r="R10" s="80"/>
      <c r="S10" s="83">
        <f t="shared" si="0"/>
        <v>1.131</v>
      </c>
    </row>
    <row r="11" spans="1:19" s="45" customFormat="1" ht="16.5" customHeight="1">
      <c r="A11" s="36"/>
      <c r="B11" s="46" t="s">
        <v>21</v>
      </c>
      <c r="C11" s="46" t="s">
        <v>19</v>
      </c>
      <c r="D11" s="47">
        <f>E11+F11+G11+H11</f>
        <v>230</v>
      </c>
      <c r="E11" s="48">
        <v>70</v>
      </c>
      <c r="F11" s="49">
        <v>80</v>
      </c>
      <c r="G11" s="48">
        <v>80</v>
      </c>
      <c r="H11" s="50"/>
      <c r="I11" s="51">
        <f t="shared" si="2"/>
        <v>233</v>
      </c>
      <c r="J11" s="52">
        <f t="shared" si="2"/>
        <v>6</v>
      </c>
      <c r="K11" s="47">
        <v>80</v>
      </c>
      <c r="L11" s="50">
        <v>2</v>
      </c>
      <c r="M11" s="51">
        <v>77</v>
      </c>
      <c r="N11" s="52">
        <v>2</v>
      </c>
      <c r="O11" s="47">
        <v>76</v>
      </c>
      <c r="P11" s="50">
        <v>2</v>
      </c>
      <c r="Q11" s="47"/>
      <c r="R11" s="50"/>
      <c r="S11" s="53">
        <f t="shared" si="0"/>
        <v>1.013</v>
      </c>
    </row>
    <row r="12" spans="1:19" s="45" customFormat="1" ht="16.5" customHeight="1" hidden="1">
      <c r="A12" s="36"/>
      <c r="B12" s="46" t="s">
        <v>16</v>
      </c>
      <c r="C12" s="46" t="s">
        <v>19</v>
      </c>
      <c r="D12" s="47">
        <f>E12+F12+G12+H12</f>
        <v>0</v>
      </c>
      <c r="E12" s="48">
        <v>0</v>
      </c>
      <c r="F12" s="49">
        <v>0</v>
      </c>
      <c r="G12" s="48">
        <v>0</v>
      </c>
      <c r="H12" s="50"/>
      <c r="I12" s="51">
        <f t="shared" si="2"/>
        <v>0</v>
      </c>
      <c r="J12" s="52">
        <f t="shared" si="2"/>
        <v>0</v>
      </c>
      <c r="K12" s="47">
        <v>0</v>
      </c>
      <c r="L12" s="50">
        <v>0</v>
      </c>
      <c r="M12" s="51">
        <v>0</v>
      </c>
      <c r="N12" s="52">
        <v>0</v>
      </c>
      <c r="O12" s="47">
        <v>0</v>
      </c>
      <c r="P12" s="50">
        <v>0</v>
      </c>
      <c r="Q12" s="47"/>
      <c r="R12" s="50"/>
      <c r="S12" s="53" t="e">
        <f t="shared" si="0"/>
        <v>#DIV/0!</v>
      </c>
    </row>
    <row r="13" spans="1:19" s="45" customFormat="1" ht="16.5" customHeight="1">
      <c r="A13" s="36"/>
      <c r="B13" s="46" t="s">
        <v>22</v>
      </c>
      <c r="C13" s="46" t="s">
        <v>23</v>
      </c>
      <c r="D13" s="47">
        <f>E13+F13+G13+H13</f>
        <v>240</v>
      </c>
      <c r="E13" s="48">
        <v>80</v>
      </c>
      <c r="F13" s="49">
        <v>80</v>
      </c>
      <c r="G13" s="48">
        <v>80</v>
      </c>
      <c r="H13" s="50"/>
      <c r="I13" s="51">
        <f t="shared" si="2"/>
        <v>210</v>
      </c>
      <c r="J13" s="52">
        <f t="shared" si="2"/>
        <v>6</v>
      </c>
      <c r="K13" s="47">
        <v>62</v>
      </c>
      <c r="L13" s="50">
        <v>2</v>
      </c>
      <c r="M13" s="51">
        <v>66</v>
      </c>
      <c r="N13" s="52">
        <v>2</v>
      </c>
      <c r="O13" s="47">
        <v>82</v>
      </c>
      <c r="P13" s="50">
        <v>2</v>
      </c>
      <c r="Q13" s="47"/>
      <c r="R13" s="50"/>
      <c r="S13" s="53">
        <f t="shared" si="0"/>
        <v>0.875</v>
      </c>
    </row>
    <row r="14" spans="1:19" s="45" customFormat="1" ht="16.5" customHeight="1">
      <c r="A14" s="54"/>
      <c r="B14" s="55" t="s">
        <v>6</v>
      </c>
      <c r="C14" s="55" t="s">
        <v>15</v>
      </c>
      <c r="D14" s="56">
        <f>D10+D11+D12+D13</f>
        <v>1550</v>
      </c>
      <c r="E14" s="57">
        <f>E10+E11+E12+E13</f>
        <v>510</v>
      </c>
      <c r="F14" s="58">
        <f>F10+F11+F12+F13</f>
        <v>520</v>
      </c>
      <c r="G14" s="57">
        <f>G10+G11+G12+G13</f>
        <v>520</v>
      </c>
      <c r="H14" s="59"/>
      <c r="I14" s="60">
        <f aca="true" t="shared" si="3" ref="I14:P14">I10+I11+I12+I13</f>
        <v>1665</v>
      </c>
      <c r="J14" s="61">
        <f t="shared" si="3"/>
        <v>43</v>
      </c>
      <c r="K14" s="56">
        <f t="shared" si="3"/>
        <v>428</v>
      </c>
      <c r="L14" s="59">
        <f t="shared" si="3"/>
        <v>11</v>
      </c>
      <c r="M14" s="60">
        <f t="shared" si="3"/>
        <v>602</v>
      </c>
      <c r="N14" s="61">
        <f t="shared" si="3"/>
        <v>16</v>
      </c>
      <c r="O14" s="56">
        <f t="shared" si="3"/>
        <v>635</v>
      </c>
      <c r="P14" s="59">
        <f t="shared" si="3"/>
        <v>16</v>
      </c>
      <c r="Q14" s="56"/>
      <c r="R14" s="59"/>
      <c r="S14" s="62">
        <f t="shared" si="0"/>
        <v>1.074</v>
      </c>
    </row>
    <row r="15" spans="1:19" s="45" customFormat="1" ht="16.5" customHeight="1">
      <c r="A15" s="75" t="s">
        <v>24</v>
      </c>
      <c r="B15" s="84" t="s">
        <v>14</v>
      </c>
      <c r="C15" s="76" t="s">
        <v>44</v>
      </c>
      <c r="D15" s="77">
        <f>E15+F15+G15+H15</f>
        <v>1020</v>
      </c>
      <c r="E15" s="78">
        <v>340</v>
      </c>
      <c r="F15" s="79">
        <v>340</v>
      </c>
      <c r="G15" s="78">
        <v>340</v>
      </c>
      <c r="H15" s="80"/>
      <c r="I15" s="81">
        <f aca="true" t="shared" si="4" ref="I15:J17">K15+M15+O15+Q15</f>
        <v>1049</v>
      </c>
      <c r="J15" s="82">
        <f t="shared" si="4"/>
        <v>27</v>
      </c>
      <c r="K15" s="77">
        <v>378</v>
      </c>
      <c r="L15" s="80">
        <v>9</v>
      </c>
      <c r="M15" s="81">
        <v>374</v>
      </c>
      <c r="N15" s="82">
        <v>9</v>
      </c>
      <c r="O15" s="77">
        <v>297</v>
      </c>
      <c r="P15" s="80">
        <v>9</v>
      </c>
      <c r="Q15" s="77"/>
      <c r="R15" s="80"/>
      <c r="S15" s="83">
        <f t="shared" si="0"/>
        <v>1.028</v>
      </c>
    </row>
    <row r="16" spans="1:19" s="45" customFormat="1" ht="16.5" customHeight="1">
      <c r="A16" s="36"/>
      <c r="B16" s="85" t="s">
        <v>25</v>
      </c>
      <c r="C16" s="46" t="s">
        <v>19</v>
      </c>
      <c r="D16" s="47">
        <f>E16+F16+G16+H16</f>
        <v>240</v>
      </c>
      <c r="E16" s="48">
        <v>80</v>
      </c>
      <c r="F16" s="49">
        <v>80</v>
      </c>
      <c r="G16" s="48">
        <v>80</v>
      </c>
      <c r="H16" s="50"/>
      <c r="I16" s="51">
        <f t="shared" si="4"/>
        <v>233</v>
      </c>
      <c r="J16" s="52">
        <f t="shared" si="4"/>
        <v>6</v>
      </c>
      <c r="K16" s="47">
        <v>67</v>
      </c>
      <c r="L16" s="50">
        <v>2</v>
      </c>
      <c r="M16" s="51">
        <v>90</v>
      </c>
      <c r="N16" s="52">
        <v>2</v>
      </c>
      <c r="O16" s="47">
        <v>76</v>
      </c>
      <c r="P16" s="50">
        <v>2</v>
      </c>
      <c r="Q16" s="47"/>
      <c r="R16" s="50"/>
      <c r="S16" s="53">
        <f t="shared" si="0"/>
        <v>0.971</v>
      </c>
    </row>
    <row r="17" spans="1:19" s="45" customFormat="1" ht="16.5" customHeight="1">
      <c r="A17" s="36"/>
      <c r="B17" s="85" t="s">
        <v>26</v>
      </c>
      <c r="C17" s="46" t="s">
        <v>19</v>
      </c>
      <c r="D17" s="47">
        <f>E17+F17+G17+H17</f>
        <v>240</v>
      </c>
      <c r="E17" s="48">
        <v>80</v>
      </c>
      <c r="F17" s="49">
        <v>80</v>
      </c>
      <c r="G17" s="48">
        <v>80</v>
      </c>
      <c r="H17" s="50"/>
      <c r="I17" s="51">
        <f t="shared" si="4"/>
        <v>250</v>
      </c>
      <c r="J17" s="52">
        <f t="shared" si="4"/>
        <v>6</v>
      </c>
      <c r="K17" s="47">
        <v>75</v>
      </c>
      <c r="L17" s="50">
        <v>2</v>
      </c>
      <c r="M17" s="51">
        <v>94</v>
      </c>
      <c r="N17" s="52">
        <v>2</v>
      </c>
      <c r="O17" s="47">
        <v>81</v>
      </c>
      <c r="P17" s="50">
        <v>2</v>
      </c>
      <c r="Q17" s="47"/>
      <c r="R17" s="50"/>
      <c r="S17" s="53">
        <f t="shared" si="0"/>
        <v>1.042</v>
      </c>
    </row>
    <row r="18" spans="1:19" s="45" customFormat="1" ht="16.5" customHeight="1">
      <c r="A18" s="54"/>
      <c r="B18" s="86" t="s">
        <v>6</v>
      </c>
      <c r="C18" s="55" t="s">
        <v>19</v>
      </c>
      <c r="D18" s="56">
        <f>D15+D16+D17</f>
        <v>1500</v>
      </c>
      <c r="E18" s="57">
        <f>E15+E16+E17</f>
        <v>500</v>
      </c>
      <c r="F18" s="58">
        <f>F15+F16+F17</f>
        <v>500</v>
      </c>
      <c r="G18" s="57">
        <f>G15+G16+G17</f>
        <v>500</v>
      </c>
      <c r="H18" s="59"/>
      <c r="I18" s="60">
        <f aca="true" t="shared" si="5" ref="I18:P18">I15+I16+I17</f>
        <v>1532</v>
      </c>
      <c r="J18" s="61">
        <f t="shared" si="5"/>
        <v>39</v>
      </c>
      <c r="K18" s="56">
        <f t="shared" si="5"/>
        <v>520</v>
      </c>
      <c r="L18" s="59">
        <f t="shared" si="5"/>
        <v>13</v>
      </c>
      <c r="M18" s="60">
        <f t="shared" si="5"/>
        <v>558</v>
      </c>
      <c r="N18" s="61">
        <f t="shared" si="5"/>
        <v>13</v>
      </c>
      <c r="O18" s="56">
        <f t="shared" si="5"/>
        <v>454</v>
      </c>
      <c r="P18" s="59">
        <f t="shared" si="5"/>
        <v>13</v>
      </c>
      <c r="Q18" s="56"/>
      <c r="R18" s="59"/>
      <c r="S18" s="62">
        <f t="shared" si="0"/>
        <v>1.021</v>
      </c>
    </row>
    <row r="19" spans="1:19" s="45" customFormat="1" ht="16.5" customHeight="1">
      <c r="A19" s="63" t="s">
        <v>27</v>
      </c>
      <c r="B19" s="64" t="s">
        <v>14</v>
      </c>
      <c r="C19" s="64" t="s">
        <v>15</v>
      </c>
      <c r="D19" s="65">
        <f>E19+F19+G19+H19</f>
        <v>1740</v>
      </c>
      <c r="E19" s="68">
        <v>580</v>
      </c>
      <c r="F19" s="87">
        <v>580</v>
      </c>
      <c r="G19" s="68">
        <v>580</v>
      </c>
      <c r="H19" s="69"/>
      <c r="I19" s="70">
        <f aca="true" t="shared" si="6" ref="I19:J23">K19+M19+O19+Q19</f>
        <v>1826</v>
      </c>
      <c r="J19" s="71">
        <f t="shared" si="6"/>
        <v>45</v>
      </c>
      <c r="K19" s="65">
        <v>620</v>
      </c>
      <c r="L19" s="69">
        <v>15</v>
      </c>
      <c r="M19" s="70">
        <v>609</v>
      </c>
      <c r="N19" s="71">
        <v>15</v>
      </c>
      <c r="O19" s="65">
        <v>597</v>
      </c>
      <c r="P19" s="69">
        <v>15</v>
      </c>
      <c r="Q19" s="65"/>
      <c r="R19" s="69"/>
      <c r="S19" s="74">
        <f t="shared" si="0"/>
        <v>1.049</v>
      </c>
    </row>
    <row r="20" spans="1:19" s="45" customFormat="1" ht="16.5" customHeight="1">
      <c r="A20" s="63" t="s">
        <v>28</v>
      </c>
      <c r="B20" s="64" t="s">
        <v>14</v>
      </c>
      <c r="C20" s="64" t="s">
        <v>15</v>
      </c>
      <c r="D20" s="65">
        <f>E20+F20+G20+H20</f>
        <v>1500</v>
      </c>
      <c r="E20" s="68">
        <v>500</v>
      </c>
      <c r="F20" s="87">
        <v>500</v>
      </c>
      <c r="G20" s="68">
        <v>500</v>
      </c>
      <c r="H20" s="69"/>
      <c r="I20" s="70">
        <f t="shared" si="6"/>
        <v>1252</v>
      </c>
      <c r="J20" s="71">
        <f t="shared" si="6"/>
        <v>37</v>
      </c>
      <c r="K20" s="65">
        <v>410</v>
      </c>
      <c r="L20" s="69">
        <v>11</v>
      </c>
      <c r="M20" s="70">
        <v>426</v>
      </c>
      <c r="N20" s="71">
        <v>13</v>
      </c>
      <c r="O20" s="65">
        <v>416</v>
      </c>
      <c r="P20" s="69">
        <v>13</v>
      </c>
      <c r="Q20" s="65"/>
      <c r="R20" s="69"/>
      <c r="S20" s="74">
        <f t="shared" si="0"/>
        <v>0.835</v>
      </c>
    </row>
    <row r="21" spans="1:19" s="45" customFormat="1" ht="16.5" customHeight="1">
      <c r="A21" s="75" t="s">
        <v>29</v>
      </c>
      <c r="B21" s="88" t="s">
        <v>14</v>
      </c>
      <c r="C21" s="88" t="s">
        <v>15</v>
      </c>
      <c r="D21" s="89">
        <f>E21+F21+G21+H21</f>
        <v>1460</v>
      </c>
      <c r="E21" s="90">
        <v>500</v>
      </c>
      <c r="F21" s="91">
        <v>500</v>
      </c>
      <c r="G21" s="90">
        <v>460</v>
      </c>
      <c r="H21" s="92"/>
      <c r="I21" s="93">
        <f t="shared" si="6"/>
        <v>1403</v>
      </c>
      <c r="J21" s="94">
        <f t="shared" si="6"/>
        <v>41</v>
      </c>
      <c r="K21" s="89">
        <v>527</v>
      </c>
      <c r="L21" s="92">
        <v>15</v>
      </c>
      <c r="M21" s="93">
        <v>525</v>
      </c>
      <c r="N21" s="94">
        <v>16</v>
      </c>
      <c r="O21" s="89">
        <v>351</v>
      </c>
      <c r="P21" s="92">
        <v>10</v>
      </c>
      <c r="Q21" s="89"/>
      <c r="R21" s="92"/>
      <c r="S21" s="95">
        <f t="shared" si="0"/>
        <v>0.961</v>
      </c>
    </row>
    <row r="22" spans="1:19" s="45" customFormat="1" ht="16.5" customHeight="1">
      <c r="A22" s="96"/>
      <c r="B22" s="46" t="s">
        <v>18</v>
      </c>
      <c r="C22" s="46" t="s">
        <v>19</v>
      </c>
      <c r="D22" s="47">
        <f>G22+H22</f>
        <v>40</v>
      </c>
      <c r="E22" s="97" t="s">
        <v>43</v>
      </c>
      <c r="F22" s="97" t="s">
        <v>43</v>
      </c>
      <c r="G22" s="48">
        <v>40</v>
      </c>
      <c r="H22" s="50"/>
      <c r="I22" s="51">
        <f>O22+Q22</f>
        <v>59</v>
      </c>
      <c r="J22" s="52">
        <f>P22+R22</f>
        <v>2</v>
      </c>
      <c r="K22" s="98" t="s">
        <v>43</v>
      </c>
      <c r="L22" s="99" t="s">
        <v>43</v>
      </c>
      <c r="M22" s="98" t="s">
        <v>43</v>
      </c>
      <c r="N22" s="99" t="s">
        <v>43</v>
      </c>
      <c r="O22" s="47">
        <v>59</v>
      </c>
      <c r="P22" s="50">
        <v>2</v>
      </c>
      <c r="Q22" s="47"/>
      <c r="R22" s="50"/>
      <c r="S22" s="53">
        <f t="shared" si="0"/>
        <v>1.475</v>
      </c>
    </row>
    <row r="23" spans="1:19" s="45" customFormat="1" ht="16.5" customHeight="1">
      <c r="A23" s="96"/>
      <c r="B23" s="46" t="s">
        <v>30</v>
      </c>
      <c r="C23" s="46" t="s">
        <v>15</v>
      </c>
      <c r="D23" s="47">
        <f>E23+F23+G23+H23</f>
        <v>300</v>
      </c>
      <c r="E23" s="48">
        <v>100</v>
      </c>
      <c r="F23" s="49">
        <v>100</v>
      </c>
      <c r="G23" s="48">
        <v>100</v>
      </c>
      <c r="H23" s="50"/>
      <c r="I23" s="51">
        <f t="shared" si="6"/>
        <v>214</v>
      </c>
      <c r="J23" s="52">
        <f t="shared" si="6"/>
        <v>6</v>
      </c>
      <c r="K23" s="47">
        <v>67</v>
      </c>
      <c r="L23" s="50">
        <v>2</v>
      </c>
      <c r="M23" s="51">
        <v>64</v>
      </c>
      <c r="N23" s="52">
        <v>2</v>
      </c>
      <c r="O23" s="47">
        <v>83</v>
      </c>
      <c r="P23" s="50">
        <v>2</v>
      </c>
      <c r="Q23" s="47"/>
      <c r="R23" s="50"/>
      <c r="S23" s="53">
        <f t="shared" si="0"/>
        <v>0.713</v>
      </c>
    </row>
    <row r="24" spans="1:19" s="45" customFormat="1" ht="16.5" customHeight="1">
      <c r="A24" s="100"/>
      <c r="B24" s="101" t="s">
        <v>6</v>
      </c>
      <c r="C24" s="101" t="s">
        <v>15</v>
      </c>
      <c r="D24" s="102">
        <f>D21+D22+D23</f>
        <v>1800</v>
      </c>
      <c r="E24" s="103">
        <f>E21+E23</f>
        <v>600</v>
      </c>
      <c r="F24" s="103">
        <f>F21+F23</f>
        <v>600</v>
      </c>
      <c r="G24" s="103">
        <f>G21+G22+G23</f>
        <v>600</v>
      </c>
      <c r="H24" s="104"/>
      <c r="I24" s="105">
        <f aca="true" t="shared" si="7" ref="I24:P24">I21+I22+I23</f>
        <v>1676</v>
      </c>
      <c r="J24" s="106">
        <f t="shared" si="7"/>
        <v>49</v>
      </c>
      <c r="K24" s="102">
        <f>K21+K23</f>
        <v>594</v>
      </c>
      <c r="L24" s="107">
        <f>L21+L23</f>
        <v>17</v>
      </c>
      <c r="M24" s="105">
        <f>M21+M23</f>
        <v>589</v>
      </c>
      <c r="N24" s="106">
        <f>N21+N23</f>
        <v>18</v>
      </c>
      <c r="O24" s="102">
        <f t="shared" si="7"/>
        <v>493</v>
      </c>
      <c r="P24" s="107">
        <f t="shared" si="7"/>
        <v>14</v>
      </c>
      <c r="Q24" s="102"/>
      <c r="R24" s="104"/>
      <c r="S24" s="108">
        <f t="shared" si="0"/>
        <v>0.931</v>
      </c>
    </row>
    <row r="25" spans="1:19" s="45" customFormat="1" ht="16.5" customHeight="1">
      <c r="A25" s="75" t="s">
        <v>31</v>
      </c>
      <c r="B25" s="88" t="s">
        <v>14</v>
      </c>
      <c r="C25" s="88" t="s">
        <v>15</v>
      </c>
      <c r="D25" s="89">
        <f>E25+F25+G25+H25</f>
        <v>1830</v>
      </c>
      <c r="E25" s="90">
        <v>650</v>
      </c>
      <c r="F25" s="91">
        <v>650</v>
      </c>
      <c r="G25" s="90">
        <v>530</v>
      </c>
      <c r="H25" s="92"/>
      <c r="I25" s="93">
        <f>K25+M25+O25+Q25</f>
        <v>1636</v>
      </c>
      <c r="J25" s="94">
        <f>L25+N25+P25+R25</f>
        <v>42</v>
      </c>
      <c r="K25" s="89">
        <v>608</v>
      </c>
      <c r="L25" s="92">
        <v>16</v>
      </c>
      <c r="M25" s="93">
        <v>580</v>
      </c>
      <c r="N25" s="94">
        <v>14</v>
      </c>
      <c r="O25" s="89">
        <v>448</v>
      </c>
      <c r="P25" s="92">
        <v>12</v>
      </c>
      <c r="Q25" s="89"/>
      <c r="R25" s="92"/>
      <c r="S25" s="95">
        <f t="shared" si="0"/>
        <v>0.894</v>
      </c>
    </row>
    <row r="26" spans="1:19" s="45" customFormat="1" ht="16.5" customHeight="1">
      <c r="A26" s="96"/>
      <c r="B26" s="46" t="s">
        <v>32</v>
      </c>
      <c r="C26" s="46" t="s">
        <v>15</v>
      </c>
      <c r="D26" s="47">
        <f>G26+H26</f>
        <v>80</v>
      </c>
      <c r="E26" s="97" t="s">
        <v>43</v>
      </c>
      <c r="F26" s="97" t="s">
        <v>43</v>
      </c>
      <c r="G26" s="48">
        <v>80</v>
      </c>
      <c r="H26" s="50"/>
      <c r="I26" s="51">
        <f>O26+Q26</f>
        <v>37</v>
      </c>
      <c r="J26" s="52">
        <f>P26+R26</f>
        <v>2</v>
      </c>
      <c r="K26" s="98" t="s">
        <v>43</v>
      </c>
      <c r="L26" s="99" t="s">
        <v>43</v>
      </c>
      <c r="M26" s="98" t="s">
        <v>43</v>
      </c>
      <c r="N26" s="99" t="s">
        <v>43</v>
      </c>
      <c r="O26" s="47">
        <v>37</v>
      </c>
      <c r="P26" s="50">
        <v>2</v>
      </c>
      <c r="Q26" s="47"/>
      <c r="R26" s="50"/>
      <c r="S26" s="53">
        <f t="shared" si="0"/>
        <v>0.463</v>
      </c>
    </row>
    <row r="27" spans="1:19" s="45" customFormat="1" ht="16.5" customHeight="1">
      <c r="A27" s="96"/>
      <c r="B27" s="46" t="s">
        <v>33</v>
      </c>
      <c r="C27" s="46" t="s">
        <v>19</v>
      </c>
      <c r="D27" s="47">
        <f>G27+H27</f>
        <v>40</v>
      </c>
      <c r="E27" s="97" t="s">
        <v>43</v>
      </c>
      <c r="F27" s="97" t="s">
        <v>43</v>
      </c>
      <c r="G27" s="48">
        <v>40</v>
      </c>
      <c r="H27" s="50"/>
      <c r="I27" s="51">
        <f>O27+Q27</f>
        <v>18</v>
      </c>
      <c r="J27" s="52">
        <f>P27+R27</f>
        <v>1</v>
      </c>
      <c r="K27" s="98" t="s">
        <v>43</v>
      </c>
      <c r="L27" s="99" t="s">
        <v>43</v>
      </c>
      <c r="M27" s="98" t="s">
        <v>43</v>
      </c>
      <c r="N27" s="99" t="s">
        <v>43</v>
      </c>
      <c r="O27" s="47">
        <v>18</v>
      </c>
      <c r="P27" s="50">
        <v>1</v>
      </c>
      <c r="Q27" s="47"/>
      <c r="R27" s="50"/>
      <c r="S27" s="53">
        <f t="shared" si="0"/>
        <v>0.45</v>
      </c>
    </row>
    <row r="28" spans="1:19" s="45" customFormat="1" ht="16.5" customHeight="1">
      <c r="A28" s="100"/>
      <c r="B28" s="55" t="s">
        <v>6</v>
      </c>
      <c r="C28" s="55" t="s">
        <v>15</v>
      </c>
      <c r="D28" s="56">
        <f>D25+D26+D27</f>
        <v>1950</v>
      </c>
      <c r="E28" s="57">
        <f>E25</f>
        <v>650</v>
      </c>
      <c r="F28" s="57">
        <f>F25</f>
        <v>650</v>
      </c>
      <c r="G28" s="57">
        <f>G25+G26+G27</f>
        <v>650</v>
      </c>
      <c r="H28" s="59"/>
      <c r="I28" s="60">
        <f aca="true" t="shared" si="8" ref="I28:P28">I25+I26+I27</f>
        <v>1691</v>
      </c>
      <c r="J28" s="61">
        <f t="shared" si="8"/>
        <v>45</v>
      </c>
      <c r="K28" s="56">
        <f>K25</f>
        <v>608</v>
      </c>
      <c r="L28" s="59">
        <f>L25</f>
        <v>16</v>
      </c>
      <c r="M28" s="56">
        <f>M25</f>
        <v>580</v>
      </c>
      <c r="N28" s="59">
        <f>N25</f>
        <v>14</v>
      </c>
      <c r="O28" s="56">
        <f t="shared" si="8"/>
        <v>503</v>
      </c>
      <c r="P28" s="59">
        <f t="shared" si="8"/>
        <v>15</v>
      </c>
      <c r="Q28" s="56"/>
      <c r="R28" s="59"/>
      <c r="S28" s="53">
        <f t="shared" si="0"/>
        <v>0.867</v>
      </c>
    </row>
    <row r="29" spans="1:19" s="45" customFormat="1" ht="16.5" customHeight="1">
      <c r="A29" s="75" t="s">
        <v>34</v>
      </c>
      <c r="B29" s="88" t="s">
        <v>14</v>
      </c>
      <c r="C29" s="88" t="s">
        <v>15</v>
      </c>
      <c r="D29" s="89">
        <f>E29+F29+G29+H29</f>
        <v>1080</v>
      </c>
      <c r="E29" s="90">
        <v>360</v>
      </c>
      <c r="F29" s="91">
        <v>360</v>
      </c>
      <c r="G29" s="90">
        <v>360</v>
      </c>
      <c r="H29" s="92"/>
      <c r="I29" s="93">
        <f aca="true" t="shared" si="9" ref="I29:J31">K29+M29+O29+Q29</f>
        <v>586</v>
      </c>
      <c r="J29" s="94">
        <f t="shared" si="9"/>
        <v>20</v>
      </c>
      <c r="K29" s="89">
        <v>226</v>
      </c>
      <c r="L29" s="92">
        <v>8</v>
      </c>
      <c r="M29" s="93">
        <v>217</v>
      </c>
      <c r="N29" s="94">
        <v>7</v>
      </c>
      <c r="O29" s="89">
        <v>143</v>
      </c>
      <c r="P29" s="92">
        <v>5</v>
      </c>
      <c r="Q29" s="89"/>
      <c r="R29" s="92"/>
      <c r="S29" s="95">
        <f t="shared" si="0"/>
        <v>0.543</v>
      </c>
    </row>
    <row r="30" spans="1:19" s="45" customFormat="1" ht="16.5" customHeight="1">
      <c r="A30" s="36"/>
      <c r="B30" s="46" t="s">
        <v>45</v>
      </c>
      <c r="C30" s="46" t="s">
        <v>44</v>
      </c>
      <c r="D30" s="47">
        <f>E30+F30+G30+H30</f>
        <v>120</v>
      </c>
      <c r="E30" s="48">
        <v>40</v>
      </c>
      <c r="F30" s="49">
        <v>40</v>
      </c>
      <c r="G30" s="48">
        <v>40</v>
      </c>
      <c r="H30" s="50"/>
      <c r="I30" s="51">
        <f t="shared" si="9"/>
        <v>86</v>
      </c>
      <c r="J30" s="52">
        <f t="shared" si="9"/>
        <v>3</v>
      </c>
      <c r="K30" s="47">
        <v>26</v>
      </c>
      <c r="L30" s="50">
        <v>1</v>
      </c>
      <c r="M30" s="51">
        <v>36</v>
      </c>
      <c r="N30" s="52">
        <v>1</v>
      </c>
      <c r="O30" s="47">
        <v>24</v>
      </c>
      <c r="P30" s="50">
        <v>1</v>
      </c>
      <c r="Q30" s="47"/>
      <c r="R30" s="50"/>
      <c r="S30" s="53">
        <f t="shared" si="0"/>
        <v>0.717</v>
      </c>
    </row>
    <row r="31" spans="1:19" s="45" customFormat="1" ht="16.5" customHeight="1">
      <c r="A31" s="36"/>
      <c r="B31" s="46" t="s">
        <v>18</v>
      </c>
      <c r="C31" s="46" t="s">
        <v>19</v>
      </c>
      <c r="D31" s="47">
        <f>E31+F31+G31+H31</f>
        <v>120</v>
      </c>
      <c r="E31" s="48">
        <v>40</v>
      </c>
      <c r="F31" s="49">
        <v>40</v>
      </c>
      <c r="G31" s="48">
        <v>40</v>
      </c>
      <c r="H31" s="50"/>
      <c r="I31" s="51">
        <f t="shared" si="9"/>
        <v>95</v>
      </c>
      <c r="J31" s="52">
        <f t="shared" si="9"/>
        <v>3</v>
      </c>
      <c r="K31" s="47">
        <v>42</v>
      </c>
      <c r="L31" s="50">
        <v>1</v>
      </c>
      <c r="M31" s="51">
        <v>29</v>
      </c>
      <c r="N31" s="52">
        <v>1</v>
      </c>
      <c r="O31" s="47">
        <v>24</v>
      </c>
      <c r="P31" s="50">
        <v>1</v>
      </c>
      <c r="Q31" s="47"/>
      <c r="R31" s="50"/>
      <c r="S31" s="53">
        <f t="shared" si="0"/>
        <v>0.792</v>
      </c>
    </row>
    <row r="32" spans="1:19" s="45" customFormat="1" ht="16.5" customHeight="1">
      <c r="A32" s="54"/>
      <c r="B32" s="55" t="s">
        <v>6</v>
      </c>
      <c r="C32" s="55" t="s">
        <v>15</v>
      </c>
      <c r="D32" s="56">
        <f>D29+D30+D31</f>
        <v>1320</v>
      </c>
      <c r="E32" s="57">
        <f>E29+E30+E31</f>
        <v>440</v>
      </c>
      <c r="F32" s="58">
        <f>F29+F30+F31</f>
        <v>440</v>
      </c>
      <c r="G32" s="57">
        <f>G29+G30+G31</f>
        <v>440</v>
      </c>
      <c r="H32" s="59"/>
      <c r="I32" s="60">
        <f aca="true" t="shared" si="10" ref="I32:P32">I29+I30+I31</f>
        <v>767</v>
      </c>
      <c r="J32" s="61">
        <f t="shared" si="10"/>
        <v>26</v>
      </c>
      <c r="K32" s="56">
        <f t="shared" si="10"/>
        <v>294</v>
      </c>
      <c r="L32" s="59">
        <f t="shared" si="10"/>
        <v>10</v>
      </c>
      <c r="M32" s="60">
        <f t="shared" si="10"/>
        <v>282</v>
      </c>
      <c r="N32" s="61">
        <f t="shared" si="10"/>
        <v>9</v>
      </c>
      <c r="O32" s="56">
        <f t="shared" si="10"/>
        <v>191</v>
      </c>
      <c r="P32" s="59">
        <f t="shared" si="10"/>
        <v>7</v>
      </c>
      <c r="Q32" s="56"/>
      <c r="R32" s="59"/>
      <c r="S32" s="62">
        <f t="shared" si="0"/>
        <v>0.581</v>
      </c>
    </row>
    <row r="33" spans="1:19" s="45" customFormat="1" ht="16.5" customHeight="1">
      <c r="A33" s="75" t="s">
        <v>35</v>
      </c>
      <c r="B33" s="76" t="s">
        <v>14</v>
      </c>
      <c r="C33" s="76" t="s">
        <v>15</v>
      </c>
      <c r="D33" s="77">
        <f>E33+F33+G33+H33</f>
        <v>1320</v>
      </c>
      <c r="E33" s="78">
        <v>440</v>
      </c>
      <c r="F33" s="79">
        <v>440</v>
      </c>
      <c r="G33" s="78">
        <v>440</v>
      </c>
      <c r="H33" s="80"/>
      <c r="I33" s="81">
        <f>K33+M33+O33</f>
        <v>723</v>
      </c>
      <c r="J33" s="82">
        <f>L33+N33+P33+R33</f>
        <v>20</v>
      </c>
      <c r="K33" s="77">
        <v>352</v>
      </c>
      <c r="L33" s="80">
        <v>9</v>
      </c>
      <c r="M33" s="81">
        <v>137</v>
      </c>
      <c r="N33" s="82">
        <v>4</v>
      </c>
      <c r="O33" s="77">
        <v>234</v>
      </c>
      <c r="P33" s="80">
        <v>7</v>
      </c>
      <c r="Q33" s="77"/>
      <c r="R33" s="80"/>
      <c r="S33" s="83">
        <f t="shared" si="0"/>
        <v>0.548</v>
      </c>
    </row>
    <row r="34" spans="1:19" s="45" customFormat="1" ht="16.5" customHeight="1">
      <c r="A34" s="36"/>
      <c r="B34" s="46" t="s">
        <v>36</v>
      </c>
      <c r="C34" s="46" t="s">
        <v>15</v>
      </c>
      <c r="D34" s="47">
        <f>E34+F34+G34+H34</f>
        <v>240</v>
      </c>
      <c r="E34" s="48">
        <v>80</v>
      </c>
      <c r="F34" s="49">
        <v>80</v>
      </c>
      <c r="G34" s="48">
        <v>80</v>
      </c>
      <c r="H34" s="50"/>
      <c r="I34" s="51">
        <f>K34+M34+O34</f>
        <v>168</v>
      </c>
      <c r="J34" s="52">
        <f>L34+N34+P34+R34</f>
        <v>5</v>
      </c>
      <c r="K34" s="47">
        <v>44</v>
      </c>
      <c r="L34" s="50">
        <v>1</v>
      </c>
      <c r="M34" s="51">
        <v>61</v>
      </c>
      <c r="N34" s="52">
        <v>2</v>
      </c>
      <c r="O34" s="47">
        <v>63</v>
      </c>
      <c r="P34" s="50">
        <v>2</v>
      </c>
      <c r="Q34" s="47"/>
      <c r="R34" s="50"/>
      <c r="S34" s="53">
        <f t="shared" si="0"/>
        <v>0.7</v>
      </c>
    </row>
    <row r="35" spans="1:19" s="45" customFormat="1" ht="16.5" customHeight="1">
      <c r="A35" s="54"/>
      <c r="B35" s="101" t="s">
        <v>6</v>
      </c>
      <c r="C35" s="101" t="s">
        <v>15</v>
      </c>
      <c r="D35" s="102">
        <f>D33+D34</f>
        <v>1560</v>
      </c>
      <c r="E35" s="103">
        <f>E33+E34</f>
        <v>520</v>
      </c>
      <c r="F35" s="109">
        <f>F33+F34</f>
        <v>520</v>
      </c>
      <c r="G35" s="103">
        <f>G33+G34</f>
        <v>520</v>
      </c>
      <c r="H35" s="104"/>
      <c r="I35" s="105">
        <f aca="true" t="shared" si="11" ref="I35:P35">I33+I34</f>
        <v>891</v>
      </c>
      <c r="J35" s="106">
        <f t="shared" si="11"/>
        <v>25</v>
      </c>
      <c r="K35" s="102">
        <f t="shared" si="11"/>
        <v>396</v>
      </c>
      <c r="L35" s="104">
        <f t="shared" si="11"/>
        <v>10</v>
      </c>
      <c r="M35" s="105">
        <f t="shared" si="11"/>
        <v>198</v>
      </c>
      <c r="N35" s="106">
        <f t="shared" si="11"/>
        <v>6</v>
      </c>
      <c r="O35" s="102">
        <f t="shared" si="11"/>
        <v>297</v>
      </c>
      <c r="P35" s="104">
        <f t="shared" si="11"/>
        <v>9</v>
      </c>
      <c r="Q35" s="102"/>
      <c r="R35" s="104"/>
      <c r="S35" s="108">
        <f t="shared" si="0"/>
        <v>0.571</v>
      </c>
    </row>
    <row r="36" spans="1:19" s="45" customFormat="1" ht="16.5" customHeight="1">
      <c r="A36" s="63" t="s">
        <v>37</v>
      </c>
      <c r="B36" s="64" t="s">
        <v>14</v>
      </c>
      <c r="C36" s="64" t="s">
        <v>15</v>
      </c>
      <c r="D36" s="65">
        <f>E36+F36+G36+H36</f>
        <v>600</v>
      </c>
      <c r="E36" s="68">
        <v>200</v>
      </c>
      <c r="F36" s="87">
        <v>200</v>
      </c>
      <c r="G36" s="68">
        <v>200</v>
      </c>
      <c r="H36" s="69"/>
      <c r="I36" s="70">
        <f aca="true" t="shared" si="12" ref="I36:J38">K36+M36+O36+Q36</f>
        <v>581</v>
      </c>
      <c r="J36" s="71">
        <f t="shared" si="12"/>
        <v>15</v>
      </c>
      <c r="K36" s="65">
        <v>201</v>
      </c>
      <c r="L36" s="69">
        <v>5</v>
      </c>
      <c r="M36" s="70">
        <v>197</v>
      </c>
      <c r="N36" s="71">
        <v>5</v>
      </c>
      <c r="O36" s="65">
        <v>183</v>
      </c>
      <c r="P36" s="69">
        <v>5</v>
      </c>
      <c r="Q36" s="65"/>
      <c r="R36" s="69"/>
      <c r="S36" s="74">
        <f t="shared" si="0"/>
        <v>0.968</v>
      </c>
    </row>
    <row r="37" spans="1:19" s="45" customFormat="1" ht="16.5" customHeight="1">
      <c r="A37" s="63" t="s">
        <v>38</v>
      </c>
      <c r="B37" s="64" t="s">
        <v>14</v>
      </c>
      <c r="C37" s="64" t="s">
        <v>15</v>
      </c>
      <c r="D37" s="65">
        <f>E37+F37+G37+H37</f>
        <v>930</v>
      </c>
      <c r="E37" s="68">
        <v>310</v>
      </c>
      <c r="F37" s="87">
        <v>310</v>
      </c>
      <c r="G37" s="68">
        <v>310</v>
      </c>
      <c r="H37" s="69"/>
      <c r="I37" s="70">
        <f t="shared" si="12"/>
        <v>950</v>
      </c>
      <c r="J37" s="71">
        <f t="shared" si="12"/>
        <v>28</v>
      </c>
      <c r="K37" s="65">
        <v>385</v>
      </c>
      <c r="L37" s="69">
        <v>11</v>
      </c>
      <c r="M37" s="70">
        <v>297</v>
      </c>
      <c r="N37" s="71">
        <v>9</v>
      </c>
      <c r="O37" s="65">
        <v>268</v>
      </c>
      <c r="P37" s="69">
        <v>8</v>
      </c>
      <c r="Q37" s="65"/>
      <c r="R37" s="69"/>
      <c r="S37" s="74">
        <f t="shared" si="0"/>
        <v>1.022</v>
      </c>
    </row>
    <row r="38" spans="1:19" s="45" customFormat="1" ht="16.5" customHeight="1">
      <c r="A38" s="63" t="s">
        <v>39</v>
      </c>
      <c r="B38" s="64" t="s">
        <v>14</v>
      </c>
      <c r="C38" s="64" t="s">
        <v>15</v>
      </c>
      <c r="D38" s="65">
        <f>E38+F38+G38+H38</f>
        <v>105</v>
      </c>
      <c r="E38" s="68">
        <v>35</v>
      </c>
      <c r="F38" s="87">
        <v>35</v>
      </c>
      <c r="G38" s="68">
        <v>35</v>
      </c>
      <c r="H38" s="69"/>
      <c r="I38" s="70">
        <f t="shared" si="12"/>
        <v>71</v>
      </c>
      <c r="J38" s="71">
        <f t="shared" si="12"/>
        <v>3</v>
      </c>
      <c r="K38" s="65">
        <v>16</v>
      </c>
      <c r="L38" s="69">
        <v>1</v>
      </c>
      <c r="M38" s="70">
        <v>23</v>
      </c>
      <c r="N38" s="71">
        <v>1</v>
      </c>
      <c r="O38" s="65">
        <v>32</v>
      </c>
      <c r="P38" s="69">
        <v>1</v>
      </c>
      <c r="Q38" s="65"/>
      <c r="R38" s="69"/>
      <c r="S38" s="74">
        <f t="shared" si="0"/>
        <v>0.676</v>
      </c>
    </row>
    <row r="39" spans="1:19" s="45" customFormat="1" ht="16.5" customHeight="1">
      <c r="A39" s="110" t="s">
        <v>40</v>
      </c>
      <c r="B39" s="111"/>
      <c r="C39" s="112"/>
      <c r="D39" s="56">
        <f aca="true" t="shared" si="13" ref="D39:R39">D8+D9+D14+D18+D19+D20+D24+D28+D32+D35+D36+D37+D38</f>
        <v>16031</v>
      </c>
      <c r="E39" s="57">
        <f>E8+E14+E18+E19+E20+E24+E28+E32+E35+E36+E37+E38</f>
        <v>5267</v>
      </c>
      <c r="F39" s="58">
        <f>F8+F14+F18+F19+F20+F24+F28+F32+F35+F36+F37+F38</f>
        <v>5277</v>
      </c>
      <c r="G39" s="57">
        <f t="shared" si="13"/>
        <v>5437</v>
      </c>
      <c r="H39" s="59">
        <f t="shared" si="13"/>
        <v>50</v>
      </c>
      <c r="I39" s="60">
        <f t="shared" si="13"/>
        <v>14105</v>
      </c>
      <c r="J39" s="61">
        <f t="shared" si="13"/>
        <v>391</v>
      </c>
      <c r="K39" s="56">
        <f>K8+K14+K18+K19+K20+K24+K28+K32+K35+K36+K37+K38</f>
        <v>4853</v>
      </c>
      <c r="L39" s="59">
        <f>L8+L14+L18+L19+L20+L24+L28+L32+L35+L36+L37+L38</f>
        <v>130</v>
      </c>
      <c r="M39" s="56">
        <f>M8+M14+M18+M19+M20+M24+M28+M32+M35+M36+M37+M38</f>
        <v>4713</v>
      </c>
      <c r="N39" s="59">
        <f>N8+N14+N18+N19+N20+N24+N28+N32+N35+N36+N37+N38</f>
        <v>129</v>
      </c>
      <c r="O39" s="56">
        <f t="shared" si="13"/>
        <v>4534</v>
      </c>
      <c r="P39" s="59">
        <f t="shared" si="13"/>
        <v>131</v>
      </c>
      <c r="Q39" s="56">
        <f t="shared" si="13"/>
        <v>5</v>
      </c>
      <c r="R39" s="59">
        <f t="shared" si="13"/>
        <v>1</v>
      </c>
      <c r="S39" s="62">
        <f t="shared" si="0"/>
        <v>0.88</v>
      </c>
    </row>
    <row r="40" s="24" customFormat="1" ht="13.5"/>
    <row r="41" s="24" customFormat="1" ht="13.5">
      <c r="A41" s="113"/>
    </row>
    <row r="42" s="24" customFormat="1" ht="13.5"/>
    <row r="43" s="24" customFormat="1" ht="13.5"/>
    <row r="44" s="24" customFormat="1" ht="13.5"/>
    <row r="45" s="24" customFormat="1" ht="13.5"/>
    <row r="46" s="24" customFormat="1" ht="13.5"/>
    <row r="47" s="24" customFormat="1" ht="13.5"/>
    <row r="48" s="24" customFormat="1" ht="13.5"/>
    <row r="49" s="24" customFormat="1" ht="13.5"/>
    <row r="50" s="24" customFormat="1" ht="13.5"/>
    <row r="51" s="24" customFormat="1" ht="13.5"/>
    <row r="52" s="24" customFormat="1" ht="13.5"/>
    <row r="53" s="24" customFormat="1" ht="13.5"/>
    <row r="54" s="24" customFormat="1" ht="13.5"/>
    <row r="55" s="24" customFormat="1" ht="13.5"/>
    <row r="56" s="24" customFormat="1" ht="13.5"/>
    <row r="57" s="24" customFormat="1" ht="13.5"/>
    <row r="58" s="24" customFormat="1" ht="13.5"/>
    <row r="59" s="24" customFormat="1" ht="13.5"/>
    <row r="60" s="24" customFormat="1" ht="13.5"/>
    <row r="61" s="24" customFormat="1" ht="13.5"/>
    <row r="62" s="24" customFormat="1" ht="13.5"/>
    <row r="63" s="24" customFormat="1" ht="13.5"/>
    <row r="64" s="24" customFormat="1" ht="13.5"/>
    <row r="65" s="24" customFormat="1" ht="13.5"/>
    <row r="66" s="24" customFormat="1" ht="13.5"/>
    <row r="67" s="24" customFormat="1" ht="13.5"/>
    <row r="68" s="24" customFormat="1" ht="13.5"/>
    <row r="69" s="24" customFormat="1" ht="13.5"/>
    <row r="70" s="24" customFormat="1" ht="13.5"/>
    <row r="71" s="24" customFormat="1" ht="13.5"/>
    <row r="72" s="24" customFormat="1" ht="13.5"/>
    <row r="73" s="24" customFormat="1" ht="13.5"/>
    <row r="74" s="24" customFormat="1" ht="13.5"/>
    <row r="75" s="24" customFormat="1" ht="13.5"/>
    <row r="76" s="24" customFormat="1" ht="13.5"/>
    <row r="77" s="24" customFormat="1" ht="13.5"/>
    <row r="78" s="24" customFormat="1" ht="13.5"/>
    <row r="79" s="24" customFormat="1" ht="13.5"/>
    <row r="80" s="24" customFormat="1" ht="13.5"/>
    <row r="81" s="24" customFormat="1" ht="13.5"/>
    <row r="82" s="24" customFormat="1" ht="13.5"/>
    <row r="83" s="24" customFormat="1" ht="13.5"/>
    <row r="84" s="24" customFormat="1" ht="13.5"/>
    <row r="85" s="24" customFormat="1" ht="13.5"/>
    <row r="86" s="24" customFormat="1" ht="13.5"/>
    <row r="87" s="24" customFormat="1" ht="13.5"/>
    <row r="88" s="24" customFormat="1" ht="13.5"/>
    <row r="89" s="24" customFormat="1" ht="13.5"/>
    <row r="90" s="24" customFormat="1" ht="13.5"/>
    <row r="91" s="24" customFormat="1" ht="13.5"/>
    <row r="92" s="24" customFormat="1" ht="13.5"/>
    <row r="93" s="24" customFormat="1" ht="13.5"/>
    <row r="94" s="24" customFormat="1" ht="13.5"/>
    <row r="95" s="24" customFormat="1" ht="13.5"/>
    <row r="96" s="24" customFormat="1" ht="13.5"/>
    <row r="97" s="24" customFormat="1" ht="13.5"/>
    <row r="98" s="24" customFormat="1" ht="13.5"/>
    <row r="99" s="24" customFormat="1" ht="13.5"/>
    <row r="100" s="24" customFormat="1" ht="13.5"/>
    <row r="101" s="24" customFormat="1" ht="13.5"/>
    <row r="102" s="24" customFormat="1" ht="13.5"/>
    <row r="103" s="24" customFormat="1" ht="13.5"/>
    <row r="104" s="24" customFormat="1" ht="13.5"/>
    <row r="105" s="24" customFormat="1" ht="13.5"/>
    <row r="106" s="24" customFormat="1" ht="13.5"/>
    <row r="107" s="24" customFormat="1" ht="13.5"/>
    <row r="108" s="24" customFormat="1" ht="13.5"/>
    <row r="109" s="24" customFormat="1" ht="13.5"/>
    <row r="110" s="24" customFormat="1" ht="13.5"/>
    <row r="111" s="24" customFormat="1" ht="13.5"/>
    <row r="112" s="24" customFormat="1" ht="13.5"/>
    <row r="113" s="24" customFormat="1" ht="13.5"/>
    <row r="114" s="24" customFormat="1" ht="13.5"/>
    <row r="115" s="24" customFormat="1" ht="13.5"/>
    <row r="116" s="24" customFormat="1" ht="13.5"/>
    <row r="117" s="24" customFormat="1" ht="13.5"/>
    <row r="118" s="24" customFormat="1" ht="13.5"/>
    <row r="119" s="24" customFormat="1" ht="13.5"/>
    <row r="120" s="24" customFormat="1" ht="13.5"/>
    <row r="121" s="24" customFormat="1" ht="13.5"/>
    <row r="122" s="24" customFormat="1" ht="13.5"/>
    <row r="123" s="24" customFormat="1" ht="13.5"/>
    <row r="124" s="24" customFormat="1" ht="13.5"/>
    <row r="125" s="24" customFormat="1" ht="13.5"/>
    <row r="126" s="24" customFormat="1" ht="13.5"/>
    <row r="127" s="24" customFormat="1" ht="13.5"/>
    <row r="128" s="24" customFormat="1" ht="13.5"/>
    <row r="129" s="24" customFormat="1" ht="13.5"/>
    <row r="130" s="24" customFormat="1" ht="13.5"/>
    <row r="131" s="24" customFormat="1" ht="13.5"/>
    <row r="132" s="24" customFormat="1" ht="13.5"/>
    <row r="133" s="24" customFormat="1" ht="13.5"/>
    <row r="134" s="24" customFormat="1" ht="13.5"/>
    <row r="135" s="24" customFormat="1" ht="13.5"/>
    <row r="136" s="24" customFormat="1" ht="13.5"/>
    <row r="137" s="24" customFormat="1" ht="13.5"/>
    <row r="138" s="24" customFormat="1" ht="13.5"/>
    <row r="139" s="24" customFormat="1" ht="13.5"/>
    <row r="140" s="24" customFormat="1" ht="13.5"/>
    <row r="141" s="24" customFormat="1" ht="13.5"/>
    <row r="142" s="24" customFormat="1" ht="13.5"/>
    <row r="143" s="24" customFormat="1" ht="13.5"/>
    <row r="144" s="24" customFormat="1" ht="13.5"/>
    <row r="145" s="24" customFormat="1" ht="13.5"/>
    <row r="146" s="24" customFormat="1" ht="13.5"/>
    <row r="147" s="24" customFormat="1" ht="13.5"/>
    <row r="148" s="24" customFormat="1" ht="13.5"/>
    <row r="149" s="24" customFormat="1" ht="13.5"/>
    <row r="150" s="24" customFormat="1" ht="13.5"/>
    <row r="151" s="24" customFormat="1" ht="13.5"/>
    <row r="152" s="24" customFormat="1" ht="13.5"/>
    <row r="153" s="24" customFormat="1" ht="13.5"/>
    <row r="154" s="24" customFormat="1" ht="13.5"/>
    <row r="155" s="24" customFormat="1" ht="13.5"/>
    <row r="156" s="24" customFormat="1" ht="13.5"/>
    <row r="157" s="24" customFormat="1" ht="13.5"/>
    <row r="158" s="24" customFormat="1" ht="13.5"/>
    <row r="159" s="24" customFormat="1" ht="13.5"/>
    <row r="160" s="24" customFormat="1" ht="13.5"/>
    <row r="161" s="24" customFormat="1" ht="13.5"/>
    <row r="162" s="24" customFormat="1" ht="13.5"/>
    <row r="163" s="24" customFormat="1" ht="13.5"/>
    <row r="164" s="24" customFormat="1" ht="13.5"/>
    <row r="165" s="24" customFormat="1" ht="13.5"/>
  </sheetData>
  <mergeCells count="23">
    <mergeCell ref="Q4:R4"/>
    <mergeCell ref="I4:J4"/>
    <mergeCell ref="K4:L4"/>
    <mergeCell ref="M4:N4"/>
    <mergeCell ref="O4:P4"/>
    <mergeCell ref="A39:C39"/>
    <mergeCell ref="S3:S5"/>
    <mergeCell ref="B3:B5"/>
    <mergeCell ref="C3:C5"/>
    <mergeCell ref="D4:D5"/>
    <mergeCell ref="E4:E5"/>
    <mergeCell ref="F4:F5"/>
    <mergeCell ref="G4:G5"/>
    <mergeCell ref="H4:H5"/>
    <mergeCell ref="I3:R3"/>
    <mergeCell ref="D3:H3"/>
    <mergeCell ref="A6:A8"/>
    <mergeCell ref="A10:A14"/>
    <mergeCell ref="A15:A18"/>
    <mergeCell ref="A25:A28"/>
    <mergeCell ref="A29:A32"/>
    <mergeCell ref="A33:A35"/>
    <mergeCell ref="A21:A24"/>
  </mergeCells>
  <printOptions horizontalCentered="1"/>
  <pageMargins left="0.47" right="0.17" top="0.76" bottom="0.62" header="0.5118110236220472" footer="0.5118110236220472"/>
  <pageSetup fitToWidth="2" fitToHeight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2005-05-02T07:10:54Z</dcterms:created>
  <dcterms:modified xsi:type="dcterms:W3CDTF">2005-05-02T07:11:23Z</dcterms:modified>
  <cp:category/>
  <cp:version/>
  <cp:contentType/>
  <cp:contentStatus/>
</cp:coreProperties>
</file>