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tabRatio="389" activeTab="0"/>
  </bookViews>
  <sheets>
    <sheet name="H18年度末汚水処理人口普及状況" sheetId="1" r:id="rId1"/>
  </sheets>
  <definedNames>
    <definedName name="_xlnm.Print_Area" localSheetId="0">'H18年度末汚水処理人口普及状況'!$B$1:$O$55</definedName>
  </definedNames>
  <calcPr fullCalcOnLoad="1"/>
</workbook>
</file>

<file path=xl/sharedStrings.xml><?xml version="1.0" encoding="utf-8"?>
<sst xmlns="http://schemas.openxmlformats.org/spreadsheetml/2006/main" count="89" uniqueCount="87">
  <si>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</si>
  <si>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</si>
  <si>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</si>
  <si>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</si>
  <si>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</si>
  <si>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</si>
  <si>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</si>
  <si>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</si>
  <si>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</si>
  <si>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</si>
  <si>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</si>
  <si>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</si>
  <si>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</si>
  <si>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</si>
  <si>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</si>
  <si>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</si>
  <si>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</si>
  <si>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</si>
  <si>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</si>
  <si>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</si>
  <si>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</si>
  <si>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</si>
  <si>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</si>
  <si>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</si>
  <si>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</si>
  <si>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</si>
  <si>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</si>
  <si>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</si>
  <si>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</si>
  <si>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</si>
  <si>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</si>
  <si>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</si>
  <si>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</si>
  <si>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</si>
  <si>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</si>
  <si>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</si>
  <si>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</si>
  <si>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</si>
  <si>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</si>
  <si>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</si>
  <si>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</si>
  <si>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</si>
  <si>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</si>
  <si>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Ａ</t>
  </si>
  <si>
    <t>汚水処理人口</t>
  </si>
  <si>
    <t>汚水処理率</t>
  </si>
  <si>
    <t>市部計</t>
  </si>
  <si>
    <t>合併処理浄化槽</t>
  </si>
  <si>
    <t>農業集落排水</t>
  </si>
  <si>
    <t>下水道</t>
  </si>
  <si>
    <t>市町村名</t>
  </si>
  <si>
    <t>市町村人口</t>
  </si>
  <si>
    <t>処理人口</t>
  </si>
  <si>
    <t>区域内人口</t>
  </si>
  <si>
    <t>接続人口</t>
  </si>
  <si>
    <t>勢多郡計</t>
  </si>
  <si>
    <t>北群馬郡計</t>
  </si>
  <si>
    <t>多野郡計</t>
  </si>
  <si>
    <t>甘楽郡計</t>
  </si>
  <si>
    <t>吾妻郡計</t>
  </si>
  <si>
    <t>利根郡計</t>
  </si>
  <si>
    <t>佐波郡計</t>
  </si>
  <si>
    <t>邑楽郡計</t>
  </si>
  <si>
    <t>郡部計</t>
  </si>
  <si>
    <t>合計</t>
  </si>
  <si>
    <t>神流町</t>
  </si>
  <si>
    <t>汚水処理施設　　整備人口</t>
  </si>
  <si>
    <t>汚水処理人口普及率</t>
  </si>
  <si>
    <t>下水道公示区域外</t>
  </si>
  <si>
    <t>ﾌﾟﾗﾝﾄ
処理人口</t>
  </si>
  <si>
    <t>公示区域内人口</t>
  </si>
  <si>
    <t>下水道処理  人口普及率</t>
  </si>
  <si>
    <t>(単位：千人）</t>
  </si>
  <si>
    <t>みどり市</t>
  </si>
  <si>
    <t xml:space="preserve">                 H18.3.31現在</t>
  </si>
  <si>
    <t>東吾妻町</t>
  </si>
  <si>
    <t>みなかみ町</t>
  </si>
  <si>
    <t>ｺﾐｭﾆﾃｨ</t>
  </si>
  <si>
    <t>K=D+E+F+H</t>
  </si>
  <si>
    <t>L=C+E+G+I</t>
  </si>
  <si>
    <t>M=K/B*100%</t>
  </si>
  <si>
    <t>N=L/B*100%</t>
  </si>
  <si>
    <t>Ｋ</t>
  </si>
  <si>
    <t>L</t>
  </si>
  <si>
    <t>M</t>
  </si>
  <si>
    <t>N</t>
  </si>
  <si>
    <t>平成18年度末　汚水処理人口普及状況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</si>
</sst>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#,##0.0;\0.0;&quot;－&quot;"/>
    <numFmt numFmtId="187" formatCode="#,##0%;#,##0%;\0.0%;&quot;－&quot;"/>
    <numFmt numFmtId="188" formatCode="#,##0%;#,##0%;\0\%;&quot;－&quot;"/>
    <numFmt numFmtId="189" formatCode="#,##0.0_);[Red]\(#,##0.0\)"/>
    <numFmt numFmtId="190" formatCode="0.0%"/>
    <numFmt numFmtId="191" formatCode="#,##0_);[Red]\(#,##0\)"/>
    <numFmt numFmtId="192" formatCode="0_ "/>
    <numFmt numFmtId="193" formatCode="#,##0_ "/>
    <numFmt numFmtId="194" formatCode="0.0_);[Red]\(0.0\)"/>
    <numFmt numFmtId="195" formatCode="0.000%"/>
    <numFmt numFmtId="196" formatCode="0.0000%"/>
    <numFmt numFmtId="197" formatCode="#,##0.00_);[Red]\(#,##0.00\)"/>
    <numFmt numFmtId="198" formatCode="0.0,"/>
    <numFmt numFmtId="199" formatCode="#,##0;&quot;△&quot;#,##0;&quot;－&quot;"/>
    <numFmt numFmtId="200" formatCode="0_);[Red]\(0\)"/>
    <numFmt numFmtId="201" formatCode="0,"/>
    <numFmt numFmtId="202" formatCode="0.00,"/>
    <numFmt numFmtId="203" formatCode="0.000,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0_ ;[Red]\-0\ "/>
    <numFmt numFmtId="209" formatCode="0.0_ ;[Red]\-0.0\ "/>
    <numFmt numFmtId="210" formatCode="#,##0_ ;[Red]\-#,##0\ "/>
    <numFmt numFmtId="211" formatCode="#,##0.0_ ;[Red]\-#,##0.0\ "/>
    <numFmt numFmtId="212" formatCode="#,##0.00_ ;[Red]\-#,##0.00\ "/>
  </numFmts>
  <fonts count="9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wrapText="1"/>
    </xf>
    <xf numFmtId="9" fontId="5" fillId="2" borderId="3" xfId="0" applyNumberFormat="1" applyFont="1" applyFill="1" applyBorder="1" applyAlignment="1">
      <alignment wrapText="1"/>
    </xf>
    <xf numFmtId="0" fontId="3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9" fontId="3" fillId="5" borderId="0" xfId="0" applyNumberFormat="1" applyFont="1" applyFill="1" applyAlignment="1">
      <alignment horizontal="center"/>
    </xf>
    <xf numFmtId="181" fontId="3" fillId="0" borderId="0" xfId="16" applyFont="1" applyAlignment="1">
      <alignment/>
    </xf>
    <xf numFmtId="181" fontId="3" fillId="0" borderId="0" xfId="16" applyFont="1" applyFill="1" applyAlignment="1">
      <alignment/>
    </xf>
    <xf numFmtId="190" fontId="3" fillId="0" borderId="0" xfId="0" applyNumberFormat="1" applyFont="1" applyAlignment="1">
      <alignment/>
    </xf>
    <xf numFmtId="190" fontId="3" fillId="0" borderId="0" xfId="15" applyNumberFormat="1" applyFont="1" applyFill="1" applyAlignment="1">
      <alignment/>
    </xf>
    <xf numFmtId="208" fontId="3" fillId="0" borderId="0" xfId="0" applyNumberFormat="1" applyFont="1" applyAlignment="1">
      <alignment/>
    </xf>
    <xf numFmtId="210" fontId="3" fillId="0" borderId="0" xfId="16" applyNumberFormat="1" applyFont="1" applyAlignment="1">
      <alignment/>
    </xf>
    <xf numFmtId="190" fontId="3" fillId="0" borderId="0" xfId="15" applyNumberFormat="1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9" fontId="5" fillId="0" borderId="0" xfId="0" applyNumberFormat="1" applyFont="1" applyAlignment="1">
      <alignment/>
    </xf>
    <xf numFmtId="0" fontId="5" fillId="6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9" fontId="5" fillId="2" borderId="5" xfId="0" applyNumberFormat="1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185" fontId="5" fillId="7" borderId="8" xfId="0" applyNumberFormat="1" applyFont="1" applyFill="1" applyBorder="1" applyAlignment="1">
      <alignment horizontal="center"/>
    </xf>
    <xf numFmtId="185" fontId="5" fillId="0" borderId="8" xfId="0" applyNumberFormat="1" applyFont="1" applyFill="1" applyBorder="1" applyAlignment="1">
      <alignment horizontal="center"/>
    </xf>
    <xf numFmtId="185" fontId="5" fillId="0" borderId="8" xfId="0" applyNumberFormat="1" applyFont="1" applyFill="1" applyBorder="1" applyAlignment="1">
      <alignment horizontal="center"/>
    </xf>
    <xf numFmtId="9" fontId="5" fillId="0" borderId="8" xfId="0" applyNumberFormat="1" applyFont="1" applyFill="1" applyBorder="1" applyAlignment="1">
      <alignment horizontal="center"/>
    </xf>
    <xf numFmtId="0" fontId="5" fillId="6" borderId="9" xfId="0" applyFont="1" applyFill="1" applyBorder="1" applyAlignment="1">
      <alignment horizontal="left"/>
    </xf>
    <xf numFmtId="198" fontId="5" fillId="0" borderId="9" xfId="0" applyNumberFormat="1" applyFont="1" applyFill="1" applyBorder="1" applyAlignment="1">
      <alignment horizontal="right"/>
    </xf>
    <xf numFmtId="198" fontId="5" fillId="0" borderId="10" xfId="16" applyNumberFormat="1" applyFont="1" applyFill="1" applyBorder="1" applyAlignment="1" applyProtection="1">
      <alignment/>
      <protection/>
    </xf>
    <xf numFmtId="9" fontId="5" fillId="0" borderId="9" xfId="0" applyNumberFormat="1" applyFont="1" applyFill="1" applyBorder="1" applyAlignment="1">
      <alignment horizontal="right"/>
    </xf>
    <xf numFmtId="0" fontId="5" fillId="8" borderId="0" xfId="0" applyFont="1" applyFill="1" applyAlignment="1">
      <alignment/>
    </xf>
    <xf numFmtId="198" fontId="5" fillId="0" borderId="5" xfId="16" applyNumberFormat="1" applyFont="1" applyFill="1" applyBorder="1" applyAlignment="1" applyProtection="1">
      <alignment/>
      <protection/>
    </xf>
    <xf numFmtId="0" fontId="5" fillId="6" borderId="1" xfId="0" applyFont="1" applyFill="1" applyBorder="1" applyAlignment="1">
      <alignment horizontal="left"/>
    </xf>
    <xf numFmtId="198" fontId="5" fillId="0" borderId="1" xfId="0" applyNumberFormat="1" applyFont="1" applyFill="1" applyBorder="1" applyAlignment="1">
      <alignment horizontal="right"/>
    </xf>
    <xf numFmtId="9" fontId="5" fillId="0" borderId="1" xfId="0" applyNumberFormat="1" applyFont="1" applyFill="1" applyBorder="1" applyAlignment="1">
      <alignment horizontal="right"/>
    </xf>
    <xf numFmtId="0" fontId="7" fillId="9" borderId="11" xfId="0" applyFont="1" applyFill="1" applyBorder="1" applyAlignment="1">
      <alignment/>
    </xf>
    <xf numFmtId="198" fontId="7" fillId="9" borderId="11" xfId="0" applyNumberFormat="1" applyFont="1" applyFill="1" applyBorder="1" applyAlignment="1">
      <alignment horizontal="right"/>
    </xf>
    <xf numFmtId="198" fontId="7" fillId="9" borderId="11" xfId="16" applyNumberFormat="1" applyFont="1" applyFill="1" applyBorder="1" applyAlignment="1">
      <alignment horizontal="right"/>
    </xf>
    <xf numFmtId="9" fontId="7" fillId="9" borderId="11" xfId="0" applyNumberFormat="1" applyFont="1" applyFill="1" applyBorder="1" applyAlignment="1">
      <alignment horizontal="right"/>
    </xf>
    <xf numFmtId="0" fontId="5" fillId="9" borderId="11" xfId="0" applyFont="1" applyFill="1" applyBorder="1" applyAlignment="1">
      <alignment/>
    </xf>
    <xf numFmtId="198" fontId="5" fillId="9" borderId="11" xfId="0" applyNumberFormat="1" applyFont="1" applyFill="1" applyBorder="1" applyAlignment="1">
      <alignment horizontal="right"/>
    </xf>
    <xf numFmtId="198" fontId="5" fillId="9" borderId="11" xfId="16" applyNumberFormat="1" applyFont="1" applyFill="1" applyBorder="1" applyAlignment="1">
      <alignment horizontal="right"/>
    </xf>
    <xf numFmtId="9" fontId="5" fillId="9" borderId="11" xfId="0" applyNumberFormat="1" applyFont="1" applyFill="1" applyBorder="1" applyAlignment="1">
      <alignment horizontal="right"/>
    </xf>
    <xf numFmtId="198" fontId="5" fillId="0" borderId="9" xfId="16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 horizontal="right"/>
    </xf>
    <xf numFmtId="0" fontId="5" fillId="6" borderId="12" xfId="0" applyFont="1" applyFill="1" applyBorder="1" applyAlignment="1">
      <alignment horizontal="left"/>
    </xf>
    <xf numFmtId="198" fontId="5" fillId="0" borderId="12" xfId="0" applyNumberFormat="1" applyFont="1" applyFill="1" applyBorder="1" applyAlignment="1">
      <alignment horizontal="right"/>
    </xf>
    <xf numFmtId="198" fontId="5" fillId="0" borderId="12" xfId="16" applyNumberFormat="1" applyFont="1" applyFill="1" applyBorder="1" applyAlignment="1">
      <alignment horizontal="right"/>
    </xf>
    <xf numFmtId="181" fontId="5" fillId="0" borderId="12" xfId="16" applyFont="1" applyFill="1" applyBorder="1" applyAlignment="1">
      <alignment horizontal="right"/>
    </xf>
    <xf numFmtId="0" fontId="5" fillId="6" borderId="13" xfId="0" applyFont="1" applyFill="1" applyBorder="1" applyAlignment="1">
      <alignment horizontal="left"/>
    </xf>
    <xf numFmtId="198" fontId="5" fillId="0" borderId="13" xfId="0" applyNumberFormat="1" applyFont="1" applyFill="1" applyBorder="1" applyAlignment="1">
      <alignment horizontal="right"/>
    </xf>
    <xf numFmtId="9" fontId="5" fillId="0" borderId="13" xfId="0" applyNumberFormat="1" applyFont="1" applyFill="1" applyBorder="1" applyAlignment="1">
      <alignment horizontal="right"/>
    </xf>
    <xf numFmtId="181" fontId="5" fillId="0" borderId="5" xfId="16" applyFont="1" applyFill="1" applyBorder="1" applyAlignment="1" applyProtection="1">
      <alignment/>
      <protection/>
    </xf>
    <xf numFmtId="9" fontId="5" fillId="0" borderId="5" xfId="15" applyNumberFormat="1" applyFont="1" applyFill="1" applyBorder="1" applyAlignment="1" applyProtection="1">
      <alignment/>
      <protection/>
    </xf>
    <xf numFmtId="0" fontId="5" fillId="6" borderId="1" xfId="0" applyFont="1" applyFill="1" applyBorder="1" applyAlignment="1">
      <alignment horizontal="left" shrinkToFit="1"/>
    </xf>
    <xf numFmtId="198" fontId="5" fillId="0" borderId="1" xfId="16" applyNumberFormat="1" applyFont="1" applyFill="1" applyBorder="1" applyAlignment="1">
      <alignment horizontal="right"/>
    </xf>
    <xf numFmtId="198" fontId="5" fillId="0" borderId="13" xfId="16" applyNumberFormat="1" applyFont="1" applyFill="1" applyBorder="1" applyAlignment="1">
      <alignment horizontal="right"/>
    </xf>
    <xf numFmtId="0" fontId="5" fillId="6" borderId="13" xfId="0" applyFont="1" applyFill="1" applyBorder="1" applyAlignment="1">
      <alignment/>
    </xf>
    <xf numFmtId="190" fontId="5" fillId="0" borderId="13" xfId="0" applyNumberFormat="1" applyFont="1" applyFill="1" applyBorder="1" applyAlignment="1">
      <alignment horizontal="right"/>
    </xf>
    <xf numFmtId="0" fontId="5" fillId="6" borderId="9" xfId="0" applyFont="1" applyFill="1" applyBorder="1" applyAlignment="1">
      <alignment/>
    </xf>
    <xf numFmtId="0" fontId="5" fillId="9" borderId="9" xfId="0" applyFont="1" applyFill="1" applyBorder="1" applyAlignment="1">
      <alignment/>
    </xf>
    <xf numFmtId="198" fontId="5" fillId="9" borderId="9" xfId="0" applyNumberFormat="1" applyFont="1" applyFill="1" applyBorder="1" applyAlignment="1">
      <alignment horizontal="right"/>
    </xf>
    <xf numFmtId="198" fontId="5" fillId="9" borderId="9" xfId="16" applyNumberFormat="1" applyFont="1" applyFill="1" applyBorder="1" applyAlignment="1">
      <alignment horizontal="right"/>
    </xf>
    <xf numFmtId="190" fontId="5" fillId="9" borderId="9" xfId="0" applyNumberFormat="1" applyFont="1" applyFill="1" applyBorder="1" applyAlignment="1">
      <alignment horizontal="right"/>
    </xf>
    <xf numFmtId="190" fontId="8" fillId="9" borderId="9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3"/>
  <sheetViews>
    <sheetView tabSelected="1" view="pageBreakPreview" zoomScaleSheetLayoutView="100" workbookViewId="0" topLeftCell="A1">
      <pane xSplit="2" ySplit="5" topLeftCell="C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B2" sqref="B2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10.625" style="1" customWidth="1"/>
    <col min="4" max="6" width="10.625" style="2" customWidth="1"/>
    <col min="7" max="7" width="10.625" style="1" customWidth="1"/>
    <col min="8" max="8" width="10.625" style="2" customWidth="1"/>
    <col min="9" max="10" width="10.625" style="1" customWidth="1"/>
    <col min="11" max="11" width="10.625" style="4" customWidth="1"/>
    <col min="12" max="13" width="12.625" style="1" customWidth="1"/>
    <col min="14" max="15" width="9.625" style="1" customWidth="1"/>
    <col min="16" max="16384" width="9.00390625" style="1" customWidth="1"/>
  </cols>
  <sheetData>
    <row r="1" spans="2:21" ht="14.25" customHeight="1">
      <c r="B1" s="28" t="s">
        <v>86</v>
      </c>
      <c r="G1" s="3"/>
      <c r="P1" s="2"/>
      <c r="Q1" s="2"/>
      <c r="R1" s="2"/>
      <c r="S1" s="2"/>
      <c r="T1" s="2"/>
      <c r="U1" s="2"/>
    </row>
    <row r="2" spans="4:21" s="5" customFormat="1" ht="12" customHeight="1">
      <c r="D2" s="29"/>
      <c r="E2" s="29"/>
      <c r="F2" s="29"/>
      <c r="H2" s="29"/>
      <c r="K2" s="30"/>
      <c r="M2" s="5" t="s">
        <v>72</v>
      </c>
      <c r="N2" s="82" t="s">
        <v>74</v>
      </c>
      <c r="O2" s="82"/>
      <c r="P2" s="29"/>
      <c r="Q2" s="29"/>
      <c r="R2" s="29"/>
      <c r="S2" s="29"/>
      <c r="T2" s="29"/>
      <c r="U2" s="29"/>
    </row>
    <row r="3" spans="2:21" s="5" customFormat="1" ht="24" customHeight="1">
      <c r="B3" s="31"/>
      <c r="C3" s="32"/>
      <c r="D3" s="33" t="s">
        <v>47</v>
      </c>
      <c r="E3" s="34"/>
      <c r="F3" s="32" t="s">
        <v>77</v>
      </c>
      <c r="G3" s="33" t="s">
        <v>48</v>
      </c>
      <c r="H3" s="34"/>
      <c r="I3" s="33" t="s">
        <v>49</v>
      </c>
      <c r="J3" s="35"/>
      <c r="K3" s="36"/>
      <c r="L3" s="6" t="s">
        <v>66</v>
      </c>
      <c r="M3" s="7" t="s">
        <v>44</v>
      </c>
      <c r="N3" s="6" t="s">
        <v>67</v>
      </c>
      <c r="O3" s="8" t="s">
        <v>45</v>
      </c>
      <c r="P3" s="29"/>
      <c r="Q3" s="29"/>
      <c r="R3" s="29"/>
      <c r="S3" s="29"/>
      <c r="T3" s="29"/>
      <c r="U3" s="29"/>
    </row>
    <row r="4" spans="2:21" s="5" customFormat="1" ht="24" customHeight="1" thickBot="1">
      <c r="B4" s="37" t="s">
        <v>50</v>
      </c>
      <c r="C4" s="38" t="s">
        <v>51</v>
      </c>
      <c r="D4" s="38" t="s">
        <v>52</v>
      </c>
      <c r="E4" s="9" t="s">
        <v>68</v>
      </c>
      <c r="F4" s="9" t="s">
        <v>69</v>
      </c>
      <c r="G4" s="38" t="s">
        <v>53</v>
      </c>
      <c r="H4" s="38" t="s">
        <v>54</v>
      </c>
      <c r="I4" s="9" t="s">
        <v>70</v>
      </c>
      <c r="J4" s="38" t="s">
        <v>54</v>
      </c>
      <c r="K4" s="10" t="s">
        <v>71</v>
      </c>
      <c r="L4" s="38" t="s">
        <v>78</v>
      </c>
      <c r="M4" s="38" t="s">
        <v>79</v>
      </c>
      <c r="N4" s="38" t="s">
        <v>80</v>
      </c>
      <c r="O4" s="38" t="s">
        <v>81</v>
      </c>
      <c r="P4" s="29"/>
      <c r="Q4" s="29"/>
      <c r="R4" s="29"/>
      <c r="S4" s="29"/>
      <c r="T4" s="29"/>
      <c r="U4" s="29"/>
    </row>
    <row r="5" spans="2:21" s="5" customFormat="1" ht="12" customHeight="1" thickTop="1">
      <c r="B5" s="39" t="s">
        <v>43</v>
      </c>
      <c r="C5" s="40" t="s">
        <v>0</v>
      </c>
      <c r="D5" s="41" t="s">
        <v>1</v>
      </c>
      <c r="E5" s="41" t="s">
        <v>2</v>
      </c>
      <c r="F5" s="41" t="s">
        <v>3</v>
      </c>
      <c r="G5" s="40" t="s">
        <v>4</v>
      </c>
      <c r="H5" s="41" t="s">
        <v>5</v>
      </c>
      <c r="I5" s="40" t="s">
        <v>6</v>
      </c>
      <c r="J5" s="40" t="s">
        <v>7</v>
      </c>
      <c r="K5" s="42" t="s">
        <v>8</v>
      </c>
      <c r="L5" s="40" t="s">
        <v>82</v>
      </c>
      <c r="M5" s="40" t="s">
        <v>83</v>
      </c>
      <c r="N5" s="40" t="s">
        <v>84</v>
      </c>
      <c r="O5" s="40" t="s">
        <v>85</v>
      </c>
      <c r="P5" s="29"/>
      <c r="Q5" s="29"/>
      <c r="R5" s="29"/>
      <c r="S5" s="29"/>
      <c r="T5" s="29"/>
      <c r="U5" s="29"/>
    </row>
    <row r="6" spans="2:21" s="47" customFormat="1" ht="12" customHeight="1">
      <c r="B6" s="43" t="s">
        <v>9</v>
      </c>
      <c r="C6" s="44">
        <v>319338</v>
      </c>
      <c r="D6" s="44">
        <v>20188</v>
      </c>
      <c r="E6" s="44">
        <v>17296</v>
      </c>
      <c r="F6" s="44">
        <v>5075</v>
      </c>
      <c r="G6" s="45">
        <v>18454</v>
      </c>
      <c r="H6" s="44">
        <v>13665</v>
      </c>
      <c r="I6" s="44">
        <v>220210</v>
      </c>
      <c r="J6" s="44">
        <v>206477</v>
      </c>
      <c r="K6" s="46">
        <f aca="true" t="shared" si="0" ref="K6:K24">I6/C6</f>
        <v>0.6895828244681185</v>
      </c>
      <c r="L6" s="44">
        <f aca="true" t="shared" si="1" ref="L6:L17">E6+F6+G6+I6</f>
        <v>261035</v>
      </c>
      <c r="M6" s="44">
        <f aca="true" t="shared" si="2" ref="M6:M17">D6+F6+H6+J6</f>
        <v>245405</v>
      </c>
      <c r="N6" s="46">
        <f aca="true" t="shared" si="3" ref="N6:N37">L6/C6</f>
        <v>0.8174254238455806</v>
      </c>
      <c r="O6" s="46">
        <f aca="true" t="shared" si="4" ref="O6:O37">M6/C6</f>
        <v>0.7684804188665302</v>
      </c>
      <c r="P6" s="29"/>
      <c r="Q6" s="29"/>
      <c r="R6" s="29"/>
      <c r="S6" s="29"/>
      <c r="T6" s="29"/>
      <c r="U6" s="29"/>
    </row>
    <row r="7" spans="2:21" s="47" customFormat="1" ht="12" customHeight="1">
      <c r="B7" s="43" t="s">
        <v>10</v>
      </c>
      <c r="C7" s="44">
        <v>341197</v>
      </c>
      <c r="D7" s="44">
        <v>25678</v>
      </c>
      <c r="E7" s="44">
        <v>24638</v>
      </c>
      <c r="F7" s="48">
        <v>0</v>
      </c>
      <c r="G7" s="48">
        <v>3799</v>
      </c>
      <c r="H7" s="44">
        <v>3719</v>
      </c>
      <c r="I7" s="44">
        <v>239113</v>
      </c>
      <c r="J7" s="44">
        <v>227661</v>
      </c>
      <c r="K7" s="46">
        <f t="shared" si="0"/>
        <v>0.700806279070449</v>
      </c>
      <c r="L7" s="44">
        <f t="shared" si="1"/>
        <v>267550</v>
      </c>
      <c r="M7" s="44">
        <f t="shared" si="2"/>
        <v>257058</v>
      </c>
      <c r="N7" s="46">
        <f t="shared" si="3"/>
        <v>0.784151091598109</v>
      </c>
      <c r="O7" s="46">
        <f t="shared" si="4"/>
        <v>0.7534005281406343</v>
      </c>
      <c r="P7" s="29"/>
      <c r="Q7" s="29"/>
      <c r="R7" s="29"/>
      <c r="S7" s="29"/>
      <c r="T7" s="29"/>
      <c r="U7" s="29"/>
    </row>
    <row r="8" spans="2:21" s="47" customFormat="1" ht="12" customHeight="1">
      <c r="B8" s="43" t="s">
        <v>11</v>
      </c>
      <c r="C8" s="44">
        <v>127871</v>
      </c>
      <c r="D8" s="44">
        <v>8248</v>
      </c>
      <c r="E8" s="44">
        <v>4771</v>
      </c>
      <c r="F8" s="44">
        <v>305</v>
      </c>
      <c r="G8" s="48">
        <v>5156</v>
      </c>
      <c r="H8" s="48">
        <v>3474</v>
      </c>
      <c r="I8" s="44">
        <v>95759</v>
      </c>
      <c r="J8" s="44">
        <v>82400</v>
      </c>
      <c r="K8" s="46">
        <f t="shared" si="0"/>
        <v>0.7488719099717684</v>
      </c>
      <c r="L8" s="44">
        <f t="shared" si="1"/>
        <v>105991</v>
      </c>
      <c r="M8" s="44">
        <f t="shared" si="2"/>
        <v>94427</v>
      </c>
      <c r="N8" s="46">
        <f t="shared" si="3"/>
        <v>0.8288900532567979</v>
      </c>
      <c r="O8" s="46">
        <f t="shared" si="4"/>
        <v>0.7384551618427947</v>
      </c>
      <c r="P8" s="29"/>
      <c r="Q8" s="29"/>
      <c r="R8" s="29"/>
      <c r="S8" s="29"/>
      <c r="T8" s="29"/>
      <c r="U8" s="29"/>
    </row>
    <row r="9" spans="2:21" s="47" customFormat="1" ht="12" customHeight="1">
      <c r="B9" s="43" t="s">
        <v>12</v>
      </c>
      <c r="C9" s="44">
        <v>197722</v>
      </c>
      <c r="D9" s="44">
        <v>38604</v>
      </c>
      <c r="E9" s="44">
        <v>36988</v>
      </c>
      <c r="F9" s="44">
        <v>1180</v>
      </c>
      <c r="G9" s="48">
        <v>17464</v>
      </c>
      <c r="H9" s="44">
        <v>10254</v>
      </c>
      <c r="I9" s="44">
        <v>43487</v>
      </c>
      <c r="J9" s="44">
        <v>34970</v>
      </c>
      <c r="K9" s="46">
        <f t="shared" si="0"/>
        <v>0.21994011794337504</v>
      </c>
      <c r="L9" s="44">
        <f t="shared" si="1"/>
        <v>99119</v>
      </c>
      <c r="M9" s="44">
        <f t="shared" si="2"/>
        <v>85008</v>
      </c>
      <c r="N9" s="46">
        <f t="shared" si="3"/>
        <v>0.5013048623825371</v>
      </c>
      <c r="O9" s="46">
        <f t="shared" si="4"/>
        <v>0.42993698222757204</v>
      </c>
      <c r="P9" s="29"/>
      <c r="Q9" s="29"/>
      <c r="R9" s="29"/>
      <c r="S9" s="29"/>
      <c r="T9" s="29"/>
      <c r="U9" s="29"/>
    </row>
    <row r="10" spans="2:21" s="47" customFormat="1" ht="12" customHeight="1">
      <c r="B10" s="43" t="s">
        <v>13</v>
      </c>
      <c r="C10" s="44">
        <v>209702</v>
      </c>
      <c r="D10" s="44">
        <v>42055</v>
      </c>
      <c r="E10" s="44">
        <v>40747</v>
      </c>
      <c r="F10" s="44">
        <v>15360</v>
      </c>
      <c r="G10" s="48">
        <v>11418</v>
      </c>
      <c r="H10" s="44">
        <v>7733</v>
      </c>
      <c r="I10" s="44">
        <v>59846</v>
      </c>
      <c r="J10" s="44">
        <v>48633</v>
      </c>
      <c r="K10" s="46">
        <f t="shared" si="0"/>
        <v>0.2853859286034468</v>
      </c>
      <c r="L10" s="44">
        <f t="shared" si="1"/>
        <v>127371</v>
      </c>
      <c r="M10" s="44">
        <f t="shared" si="2"/>
        <v>113781</v>
      </c>
      <c r="N10" s="46">
        <f t="shared" si="3"/>
        <v>0.6073904874536247</v>
      </c>
      <c r="O10" s="46">
        <f t="shared" si="4"/>
        <v>0.5425842385861842</v>
      </c>
      <c r="P10" s="29"/>
      <c r="Q10" s="29"/>
      <c r="R10" s="29"/>
      <c r="S10" s="29"/>
      <c r="T10" s="29"/>
      <c r="U10" s="29"/>
    </row>
    <row r="11" spans="2:21" s="47" customFormat="1" ht="12" customHeight="1">
      <c r="B11" s="43" t="s">
        <v>14</v>
      </c>
      <c r="C11" s="44">
        <v>54259</v>
      </c>
      <c r="D11" s="44">
        <v>6742</v>
      </c>
      <c r="E11" s="44">
        <v>6383</v>
      </c>
      <c r="F11" s="48">
        <v>0</v>
      </c>
      <c r="G11" s="48">
        <v>2100</v>
      </c>
      <c r="H11" s="44">
        <v>1690</v>
      </c>
      <c r="I11" s="44">
        <v>28829</v>
      </c>
      <c r="J11" s="44">
        <v>25948</v>
      </c>
      <c r="K11" s="46">
        <f t="shared" si="0"/>
        <v>0.5313219926648114</v>
      </c>
      <c r="L11" s="44">
        <f t="shared" si="1"/>
        <v>37312</v>
      </c>
      <c r="M11" s="44">
        <f t="shared" si="2"/>
        <v>34380</v>
      </c>
      <c r="N11" s="46">
        <f t="shared" si="3"/>
        <v>0.6876647192170884</v>
      </c>
      <c r="O11" s="46">
        <f t="shared" si="4"/>
        <v>0.6336276009509944</v>
      </c>
      <c r="P11" s="29"/>
      <c r="Q11" s="29"/>
      <c r="R11" s="29"/>
      <c r="S11" s="29"/>
      <c r="T11" s="29"/>
      <c r="U11" s="29"/>
    </row>
    <row r="12" spans="2:21" s="47" customFormat="1" ht="12" customHeight="1">
      <c r="B12" s="43" t="s">
        <v>15</v>
      </c>
      <c r="C12" s="44">
        <v>78624</v>
      </c>
      <c r="D12" s="44">
        <v>16935</v>
      </c>
      <c r="E12" s="44">
        <v>16935</v>
      </c>
      <c r="F12" s="44">
        <v>1868</v>
      </c>
      <c r="G12" s="48">
        <v>1004</v>
      </c>
      <c r="H12" s="44">
        <v>608</v>
      </c>
      <c r="I12" s="44">
        <v>34635</v>
      </c>
      <c r="J12" s="44">
        <v>30175</v>
      </c>
      <c r="K12" s="46">
        <f t="shared" si="0"/>
        <v>0.44051434676434675</v>
      </c>
      <c r="L12" s="44">
        <f t="shared" si="1"/>
        <v>54442</v>
      </c>
      <c r="M12" s="44">
        <f t="shared" si="2"/>
        <v>49586</v>
      </c>
      <c r="N12" s="46">
        <f t="shared" si="3"/>
        <v>0.69243487993488</v>
      </c>
      <c r="O12" s="46">
        <f t="shared" si="4"/>
        <v>0.6306725681725682</v>
      </c>
      <c r="P12" s="29"/>
      <c r="Q12" s="29"/>
      <c r="R12" s="29"/>
      <c r="S12" s="29"/>
      <c r="T12" s="29"/>
      <c r="U12" s="29"/>
    </row>
    <row r="13" spans="2:21" s="47" customFormat="1" ht="12" customHeight="1">
      <c r="B13" s="43" t="s">
        <v>16</v>
      </c>
      <c r="C13" s="44">
        <v>87096</v>
      </c>
      <c r="D13" s="44">
        <v>10143</v>
      </c>
      <c r="E13" s="44">
        <v>9901</v>
      </c>
      <c r="F13" s="44">
        <v>3231</v>
      </c>
      <c r="G13" s="48">
        <v>20845</v>
      </c>
      <c r="H13" s="44">
        <v>15915</v>
      </c>
      <c r="I13" s="44">
        <v>30176</v>
      </c>
      <c r="J13" s="44">
        <v>21521</v>
      </c>
      <c r="K13" s="46">
        <f t="shared" si="0"/>
        <v>0.34646826490309546</v>
      </c>
      <c r="L13" s="44">
        <f t="shared" si="1"/>
        <v>64153</v>
      </c>
      <c r="M13" s="44">
        <f t="shared" si="2"/>
        <v>50810</v>
      </c>
      <c r="N13" s="46">
        <f t="shared" si="3"/>
        <v>0.7365780288417378</v>
      </c>
      <c r="O13" s="46">
        <f t="shared" si="4"/>
        <v>0.5833792596674934</v>
      </c>
      <c r="P13" s="29"/>
      <c r="Q13" s="29"/>
      <c r="R13" s="29"/>
      <c r="S13" s="29"/>
      <c r="T13" s="29"/>
      <c r="U13" s="29"/>
    </row>
    <row r="14" spans="2:21" s="47" customFormat="1" ht="12" customHeight="1">
      <c r="B14" s="43" t="s">
        <v>17</v>
      </c>
      <c r="C14" s="44">
        <v>70316</v>
      </c>
      <c r="D14" s="44">
        <v>13741</v>
      </c>
      <c r="E14" s="44">
        <v>10790</v>
      </c>
      <c r="F14" s="48">
        <v>0</v>
      </c>
      <c r="G14" s="48">
        <v>0</v>
      </c>
      <c r="H14" s="48">
        <v>0</v>
      </c>
      <c r="I14" s="44">
        <v>15304</v>
      </c>
      <c r="J14" s="44">
        <v>11882</v>
      </c>
      <c r="K14" s="46">
        <f t="shared" si="0"/>
        <v>0.2176460549519313</v>
      </c>
      <c r="L14" s="44">
        <f t="shared" si="1"/>
        <v>26094</v>
      </c>
      <c r="M14" s="44">
        <f t="shared" si="2"/>
        <v>25623</v>
      </c>
      <c r="N14" s="46">
        <f t="shared" si="3"/>
        <v>0.37109619432277147</v>
      </c>
      <c r="O14" s="46">
        <f t="shared" si="4"/>
        <v>0.36439786108424826</v>
      </c>
      <c r="P14" s="29"/>
      <c r="Q14" s="29"/>
      <c r="R14" s="29"/>
      <c r="S14" s="29"/>
      <c r="T14" s="29"/>
      <c r="U14" s="29"/>
    </row>
    <row r="15" spans="2:21" s="47" customFormat="1" ht="12" customHeight="1">
      <c r="B15" s="43" t="s">
        <v>18</v>
      </c>
      <c r="C15" s="44">
        <v>53719</v>
      </c>
      <c r="D15" s="44">
        <v>9503</v>
      </c>
      <c r="E15" s="44">
        <v>9413</v>
      </c>
      <c r="F15" s="44">
        <v>1646</v>
      </c>
      <c r="G15" s="44">
        <v>2357</v>
      </c>
      <c r="H15" s="44">
        <v>729</v>
      </c>
      <c r="I15" s="44">
        <v>11550</v>
      </c>
      <c r="J15" s="44">
        <v>8255</v>
      </c>
      <c r="K15" s="46">
        <f t="shared" si="0"/>
        <v>0.2150077253858039</v>
      </c>
      <c r="L15" s="44">
        <f t="shared" si="1"/>
        <v>24966</v>
      </c>
      <c r="M15" s="44">
        <f t="shared" si="2"/>
        <v>20133</v>
      </c>
      <c r="N15" s="46">
        <f t="shared" si="3"/>
        <v>0.4647517638079637</v>
      </c>
      <c r="O15" s="46">
        <f t="shared" si="4"/>
        <v>0.37478359612055323</v>
      </c>
      <c r="P15" s="29"/>
      <c r="Q15" s="29"/>
      <c r="R15" s="29"/>
      <c r="S15" s="29"/>
      <c r="T15" s="29"/>
      <c r="U15" s="29"/>
    </row>
    <row r="16" spans="2:21" s="47" customFormat="1" ht="12" customHeight="1">
      <c r="B16" s="49" t="s">
        <v>19</v>
      </c>
      <c r="C16" s="50">
        <v>64402</v>
      </c>
      <c r="D16" s="50">
        <v>12500</v>
      </c>
      <c r="E16" s="50">
        <v>11468</v>
      </c>
      <c r="F16" s="50">
        <v>0</v>
      </c>
      <c r="G16" s="48">
        <v>0</v>
      </c>
      <c r="H16" s="48">
        <v>0</v>
      </c>
      <c r="I16" s="50">
        <v>10156</v>
      </c>
      <c r="J16" s="50">
        <v>7220</v>
      </c>
      <c r="K16" s="51">
        <f t="shared" si="0"/>
        <v>0.157696965932735</v>
      </c>
      <c r="L16" s="44">
        <f t="shared" si="1"/>
        <v>21624</v>
      </c>
      <c r="M16" s="44">
        <f t="shared" si="2"/>
        <v>19720</v>
      </c>
      <c r="N16" s="51">
        <f t="shared" si="3"/>
        <v>0.33576597000093167</v>
      </c>
      <c r="O16" s="51">
        <f t="shared" si="4"/>
        <v>0.3062016707555666</v>
      </c>
      <c r="P16" s="29"/>
      <c r="Q16" s="29"/>
      <c r="R16" s="29"/>
      <c r="S16" s="29"/>
      <c r="T16" s="29"/>
      <c r="U16" s="29"/>
    </row>
    <row r="17" spans="2:21" s="47" customFormat="1" ht="12" customHeight="1" thickBot="1">
      <c r="B17" s="49" t="s">
        <v>73</v>
      </c>
      <c r="C17" s="50">
        <v>52699</v>
      </c>
      <c r="D17" s="50">
        <v>14193</v>
      </c>
      <c r="E17" s="50">
        <v>13732</v>
      </c>
      <c r="F17" s="50">
        <v>0</v>
      </c>
      <c r="G17" s="48">
        <v>1194</v>
      </c>
      <c r="H17" s="48">
        <v>887</v>
      </c>
      <c r="I17" s="50">
        <v>8142</v>
      </c>
      <c r="J17" s="50">
        <v>6557</v>
      </c>
      <c r="K17" s="51">
        <f t="shared" si="0"/>
        <v>0.15450008539061463</v>
      </c>
      <c r="L17" s="44">
        <f t="shared" si="1"/>
        <v>23068</v>
      </c>
      <c r="M17" s="44">
        <f t="shared" si="2"/>
        <v>21637</v>
      </c>
      <c r="N17" s="51">
        <f t="shared" si="3"/>
        <v>0.4377312662479364</v>
      </c>
      <c r="O17" s="51">
        <f t="shared" si="4"/>
        <v>0.41057705079792783</v>
      </c>
      <c r="P17" s="29"/>
      <c r="Q17" s="29"/>
      <c r="R17" s="29"/>
      <c r="S17" s="29"/>
      <c r="T17" s="29"/>
      <c r="U17" s="29"/>
    </row>
    <row r="18" spans="2:15" s="29" customFormat="1" ht="12" customHeight="1" thickBot="1" thickTop="1">
      <c r="B18" s="52" t="s">
        <v>46</v>
      </c>
      <c r="C18" s="53">
        <f aca="true" t="shared" si="5" ref="C18:J18">SUM(C6:C17)</f>
        <v>1656945</v>
      </c>
      <c r="D18" s="53">
        <f t="shared" si="5"/>
        <v>218530</v>
      </c>
      <c r="E18" s="53">
        <f t="shared" si="5"/>
        <v>203062</v>
      </c>
      <c r="F18" s="53">
        <f t="shared" si="5"/>
        <v>28665</v>
      </c>
      <c r="G18" s="54">
        <f t="shared" si="5"/>
        <v>83791</v>
      </c>
      <c r="H18" s="53">
        <f t="shared" si="5"/>
        <v>58674</v>
      </c>
      <c r="I18" s="53">
        <f t="shared" si="5"/>
        <v>797207</v>
      </c>
      <c r="J18" s="53">
        <f t="shared" si="5"/>
        <v>711699</v>
      </c>
      <c r="K18" s="55">
        <f t="shared" si="0"/>
        <v>0.48113063499391956</v>
      </c>
      <c r="L18" s="53">
        <f>SUM(L6:L17)</f>
        <v>1112725</v>
      </c>
      <c r="M18" s="53">
        <f>SUM(M6:M17)</f>
        <v>1017568</v>
      </c>
      <c r="N18" s="55">
        <f t="shared" si="3"/>
        <v>0.6715521637712779</v>
      </c>
      <c r="O18" s="55">
        <f t="shared" si="4"/>
        <v>0.6141229793384814</v>
      </c>
    </row>
    <row r="19" spans="2:21" s="47" customFormat="1" ht="12" customHeight="1" thickBot="1" thickTop="1">
      <c r="B19" s="43" t="s">
        <v>20</v>
      </c>
      <c r="C19" s="44">
        <v>22798</v>
      </c>
      <c r="D19" s="44">
        <v>7050</v>
      </c>
      <c r="E19" s="44">
        <v>6771</v>
      </c>
      <c r="F19" s="48">
        <v>0</v>
      </c>
      <c r="G19" s="48">
        <v>6873</v>
      </c>
      <c r="H19" s="44">
        <v>5895</v>
      </c>
      <c r="I19" s="44">
        <v>4492</v>
      </c>
      <c r="J19" s="44">
        <v>3146</v>
      </c>
      <c r="K19" s="46">
        <f t="shared" si="0"/>
        <v>0.19703482761645758</v>
      </c>
      <c r="L19" s="44">
        <f>E19+F19+G19+I19</f>
        <v>18136</v>
      </c>
      <c r="M19" s="44">
        <f>D19+F19+H19+J19</f>
        <v>16091</v>
      </c>
      <c r="N19" s="46">
        <f t="shared" si="3"/>
        <v>0.7955083779278884</v>
      </c>
      <c r="O19" s="46">
        <f t="shared" si="4"/>
        <v>0.7058075269760505</v>
      </c>
      <c r="P19" s="29"/>
      <c r="Q19" s="29"/>
      <c r="R19" s="29"/>
      <c r="S19" s="29"/>
      <c r="T19" s="29"/>
      <c r="U19" s="29"/>
    </row>
    <row r="20" spans="2:15" s="29" customFormat="1" ht="12" customHeight="1" thickBot="1" thickTop="1">
      <c r="B20" s="56" t="s">
        <v>55</v>
      </c>
      <c r="C20" s="57">
        <f aca="true" t="shared" si="6" ref="C20:J20">SUM(C19:C19)</f>
        <v>22798</v>
      </c>
      <c r="D20" s="57">
        <f t="shared" si="6"/>
        <v>7050</v>
      </c>
      <c r="E20" s="57">
        <f t="shared" si="6"/>
        <v>6771</v>
      </c>
      <c r="F20" s="57">
        <f t="shared" si="6"/>
        <v>0</v>
      </c>
      <c r="G20" s="58">
        <f t="shared" si="6"/>
        <v>6873</v>
      </c>
      <c r="H20" s="57">
        <f t="shared" si="6"/>
        <v>5895</v>
      </c>
      <c r="I20" s="57">
        <f t="shared" si="6"/>
        <v>4492</v>
      </c>
      <c r="J20" s="57">
        <f t="shared" si="6"/>
        <v>3146</v>
      </c>
      <c r="K20" s="59">
        <f t="shared" si="0"/>
        <v>0.19703482761645758</v>
      </c>
      <c r="L20" s="57">
        <f>SUM(L19:L19)</f>
        <v>18136</v>
      </c>
      <c r="M20" s="57">
        <f>SUM(M19:M19)</f>
        <v>16091</v>
      </c>
      <c r="N20" s="59">
        <f t="shared" si="3"/>
        <v>0.7955083779278884</v>
      </c>
      <c r="O20" s="59">
        <f t="shared" si="4"/>
        <v>0.7058075269760505</v>
      </c>
    </row>
    <row r="21" spans="2:21" s="47" customFormat="1" ht="12" customHeight="1" thickTop="1">
      <c r="B21" s="43" t="s">
        <v>21</v>
      </c>
      <c r="C21" s="44">
        <v>14518</v>
      </c>
      <c r="D21" s="44">
        <v>5307</v>
      </c>
      <c r="E21" s="44">
        <v>5212</v>
      </c>
      <c r="F21" s="48">
        <v>0</v>
      </c>
      <c r="G21" s="48">
        <v>1822</v>
      </c>
      <c r="H21" s="48">
        <v>768</v>
      </c>
      <c r="I21" s="44">
        <v>3904</v>
      </c>
      <c r="J21" s="44">
        <v>2463</v>
      </c>
      <c r="K21" s="46">
        <f t="shared" si="0"/>
        <v>0.2689075630252101</v>
      </c>
      <c r="L21" s="44">
        <f>E21+F21+G21+I21</f>
        <v>10938</v>
      </c>
      <c r="M21" s="44">
        <f>D21+F21+H21+J21</f>
        <v>8538</v>
      </c>
      <c r="N21" s="46">
        <f t="shared" si="3"/>
        <v>0.7534095605455297</v>
      </c>
      <c r="O21" s="46">
        <f t="shared" si="4"/>
        <v>0.5880975340956055</v>
      </c>
      <c r="P21" s="29"/>
      <c r="Q21" s="29"/>
      <c r="R21" s="29"/>
      <c r="S21" s="29"/>
      <c r="T21" s="29"/>
      <c r="U21" s="29"/>
    </row>
    <row r="22" spans="2:21" s="47" customFormat="1" ht="12" customHeight="1" thickBot="1">
      <c r="B22" s="49" t="s">
        <v>22</v>
      </c>
      <c r="C22" s="50">
        <v>18590</v>
      </c>
      <c r="D22" s="50">
        <v>4097</v>
      </c>
      <c r="E22" s="50">
        <v>4094</v>
      </c>
      <c r="F22" s="48">
        <v>0</v>
      </c>
      <c r="G22" s="48">
        <v>2441</v>
      </c>
      <c r="H22" s="50">
        <v>2073</v>
      </c>
      <c r="I22" s="50">
        <v>9886</v>
      </c>
      <c r="J22" s="50">
        <v>7583</v>
      </c>
      <c r="K22" s="51">
        <f t="shared" si="0"/>
        <v>0.5317912856374395</v>
      </c>
      <c r="L22" s="44">
        <f>E22+F22+G22+I22</f>
        <v>16421</v>
      </c>
      <c r="M22" s="44">
        <f>D22+F22+H22+J22</f>
        <v>13753</v>
      </c>
      <c r="N22" s="51">
        <f t="shared" si="3"/>
        <v>0.8833243679397526</v>
      </c>
      <c r="O22" s="51">
        <f t="shared" si="4"/>
        <v>0.7398063474986551</v>
      </c>
      <c r="P22" s="29"/>
      <c r="Q22" s="29"/>
      <c r="R22" s="29"/>
      <c r="S22" s="29"/>
      <c r="T22" s="29"/>
      <c r="U22" s="29"/>
    </row>
    <row r="23" spans="2:15" s="29" customFormat="1" ht="12" customHeight="1" thickBot="1" thickTop="1">
      <c r="B23" s="56" t="s">
        <v>56</v>
      </c>
      <c r="C23" s="57">
        <f aca="true" t="shared" si="7" ref="C23:J23">SUM(C21:C22)</f>
        <v>33108</v>
      </c>
      <c r="D23" s="57">
        <f t="shared" si="7"/>
        <v>9404</v>
      </c>
      <c r="E23" s="57">
        <f t="shared" si="7"/>
        <v>9306</v>
      </c>
      <c r="F23" s="57">
        <f t="shared" si="7"/>
        <v>0</v>
      </c>
      <c r="G23" s="58">
        <f t="shared" si="7"/>
        <v>4263</v>
      </c>
      <c r="H23" s="57">
        <f t="shared" si="7"/>
        <v>2841</v>
      </c>
      <c r="I23" s="57">
        <f t="shared" si="7"/>
        <v>13790</v>
      </c>
      <c r="J23" s="57">
        <f t="shared" si="7"/>
        <v>10046</v>
      </c>
      <c r="K23" s="59">
        <f t="shared" si="0"/>
        <v>0.4165156457653739</v>
      </c>
      <c r="L23" s="57">
        <f>SUM(L21:L22)</f>
        <v>27359</v>
      </c>
      <c r="M23" s="57">
        <f>SUM(M21:M22)</f>
        <v>22291</v>
      </c>
      <c r="N23" s="59">
        <f t="shared" si="3"/>
        <v>0.8263561676936088</v>
      </c>
      <c r="O23" s="59">
        <f t="shared" si="4"/>
        <v>0.6732813821432886</v>
      </c>
    </row>
    <row r="24" spans="2:21" s="47" customFormat="1" ht="12" customHeight="1" thickTop="1">
      <c r="B24" s="43" t="s">
        <v>23</v>
      </c>
      <c r="C24" s="44">
        <v>25255</v>
      </c>
      <c r="D24" s="44">
        <v>560</v>
      </c>
      <c r="E24" s="44">
        <v>560</v>
      </c>
      <c r="F24" s="48">
        <v>0</v>
      </c>
      <c r="G24" s="60">
        <v>0</v>
      </c>
      <c r="H24" s="60">
        <v>0</v>
      </c>
      <c r="I24" s="44">
        <v>11520</v>
      </c>
      <c r="J24" s="44">
        <v>7483</v>
      </c>
      <c r="K24" s="46">
        <f t="shared" si="0"/>
        <v>0.4561472975648386</v>
      </c>
      <c r="L24" s="44">
        <f>E24+F24+G24+I24</f>
        <v>12080</v>
      </c>
      <c r="M24" s="44">
        <f>D24+F24+H24+J24</f>
        <v>8043</v>
      </c>
      <c r="N24" s="46">
        <f t="shared" si="3"/>
        <v>0.4783211245297961</v>
      </c>
      <c r="O24" s="46">
        <f t="shared" si="4"/>
        <v>0.31847158978420115</v>
      </c>
      <c r="P24" s="29"/>
      <c r="Q24" s="29"/>
      <c r="R24" s="29"/>
      <c r="S24" s="29"/>
      <c r="T24" s="29"/>
      <c r="U24" s="29"/>
    </row>
    <row r="25" spans="2:21" s="47" customFormat="1" ht="12" customHeight="1">
      <c r="B25" s="43" t="s">
        <v>24</v>
      </c>
      <c r="C25" s="44">
        <v>1471</v>
      </c>
      <c r="D25" s="44">
        <v>1218</v>
      </c>
      <c r="E25" s="44">
        <v>1218</v>
      </c>
      <c r="F25" s="48">
        <v>0</v>
      </c>
      <c r="G25" s="60">
        <v>0</v>
      </c>
      <c r="H25" s="60">
        <v>0</v>
      </c>
      <c r="I25" s="60">
        <v>0</v>
      </c>
      <c r="J25" s="60">
        <v>0</v>
      </c>
      <c r="K25" s="61">
        <v>0</v>
      </c>
      <c r="L25" s="44">
        <f>E25+F25+G25+I25</f>
        <v>1218</v>
      </c>
      <c r="M25" s="44">
        <f>D25+F25+H25+J25</f>
        <v>1218</v>
      </c>
      <c r="N25" s="46">
        <f t="shared" si="3"/>
        <v>0.8280081577158396</v>
      </c>
      <c r="O25" s="46">
        <f t="shared" si="4"/>
        <v>0.8280081577158396</v>
      </c>
      <c r="P25" s="29"/>
      <c r="Q25" s="29"/>
      <c r="R25" s="29"/>
      <c r="S25" s="29"/>
      <c r="T25" s="29"/>
      <c r="U25" s="29"/>
    </row>
    <row r="26" spans="2:21" s="47" customFormat="1" ht="12" customHeight="1" thickBot="1">
      <c r="B26" s="62" t="s">
        <v>65</v>
      </c>
      <c r="C26" s="63">
        <v>2806</v>
      </c>
      <c r="D26" s="63">
        <v>1054</v>
      </c>
      <c r="E26" s="63">
        <v>1054</v>
      </c>
      <c r="F26" s="48">
        <v>0</v>
      </c>
      <c r="G26" s="64">
        <v>0</v>
      </c>
      <c r="H26" s="64">
        <v>0</v>
      </c>
      <c r="I26" s="64">
        <v>0</v>
      </c>
      <c r="J26" s="64">
        <v>0</v>
      </c>
      <c r="K26" s="65">
        <v>0</v>
      </c>
      <c r="L26" s="44">
        <f>E26+F26+G26+I26</f>
        <v>1054</v>
      </c>
      <c r="M26" s="44">
        <f>D26+F26+H26+J26</f>
        <v>1054</v>
      </c>
      <c r="N26" s="46">
        <f t="shared" si="3"/>
        <v>0.37562366357804705</v>
      </c>
      <c r="O26" s="46">
        <f t="shared" si="4"/>
        <v>0.37562366357804705</v>
      </c>
      <c r="P26" s="29"/>
      <c r="Q26" s="29"/>
      <c r="R26" s="29"/>
      <c r="S26" s="29"/>
      <c r="T26" s="29"/>
      <c r="U26" s="29"/>
    </row>
    <row r="27" spans="2:15" s="29" customFormat="1" ht="12" customHeight="1" thickBot="1" thickTop="1">
      <c r="B27" s="56" t="s">
        <v>57</v>
      </c>
      <c r="C27" s="57">
        <f>SUM(C24:C26)</f>
        <v>29532</v>
      </c>
      <c r="D27" s="57">
        <f>SUM(D24:D26)</f>
        <v>2832</v>
      </c>
      <c r="E27" s="57">
        <f>SUM(E24:E26)</f>
        <v>2832</v>
      </c>
      <c r="F27" s="57">
        <v>0</v>
      </c>
      <c r="G27" s="57">
        <v>0</v>
      </c>
      <c r="H27" s="57">
        <v>0</v>
      </c>
      <c r="I27" s="57">
        <f>SUM(I24:I26)</f>
        <v>11520</v>
      </c>
      <c r="J27" s="57">
        <f>SUM(J24:J26)</f>
        <v>7483</v>
      </c>
      <c r="K27" s="59">
        <f>I27/C27</f>
        <v>0.3900853311661926</v>
      </c>
      <c r="L27" s="57">
        <f>SUM(L24:L26)</f>
        <v>14352</v>
      </c>
      <c r="M27" s="57">
        <f>SUM(M24:M26)</f>
        <v>10315</v>
      </c>
      <c r="N27" s="59">
        <f t="shared" si="3"/>
        <v>0.48598130841121495</v>
      </c>
      <c r="O27" s="59">
        <f t="shared" si="4"/>
        <v>0.3492821346336178</v>
      </c>
    </row>
    <row r="28" spans="2:21" s="47" customFormat="1" ht="12" customHeight="1" thickTop="1">
      <c r="B28" s="43" t="s">
        <v>25</v>
      </c>
      <c r="C28" s="44">
        <v>10220</v>
      </c>
      <c r="D28" s="44">
        <v>1817</v>
      </c>
      <c r="E28" s="44">
        <v>1817</v>
      </c>
      <c r="F28" s="48">
        <v>0</v>
      </c>
      <c r="G28" s="60">
        <v>0</v>
      </c>
      <c r="H28" s="60">
        <v>0</v>
      </c>
      <c r="I28" s="44">
        <v>0</v>
      </c>
      <c r="J28" s="44">
        <v>0</v>
      </c>
      <c r="K28" s="61">
        <v>0</v>
      </c>
      <c r="L28" s="44">
        <f>E28+F28+G28+I28</f>
        <v>1817</v>
      </c>
      <c r="M28" s="44">
        <f>D28+F28+H28+J28</f>
        <v>1817</v>
      </c>
      <c r="N28" s="46">
        <f t="shared" si="3"/>
        <v>0.1777886497064579</v>
      </c>
      <c r="O28" s="46">
        <f t="shared" si="4"/>
        <v>0.1777886497064579</v>
      </c>
      <c r="P28" s="29"/>
      <c r="Q28" s="29"/>
      <c r="R28" s="29"/>
      <c r="S28" s="29"/>
      <c r="T28" s="29"/>
      <c r="U28" s="29"/>
    </row>
    <row r="29" spans="2:21" s="47" customFormat="1" ht="12" customHeight="1">
      <c r="B29" s="43" t="s">
        <v>26</v>
      </c>
      <c r="C29" s="44">
        <v>2958</v>
      </c>
      <c r="D29" s="44">
        <v>758</v>
      </c>
      <c r="E29" s="44">
        <v>758</v>
      </c>
      <c r="F29" s="48">
        <v>0</v>
      </c>
      <c r="G29" s="60">
        <v>0</v>
      </c>
      <c r="H29" s="60">
        <v>0</v>
      </c>
      <c r="I29" s="60">
        <v>0</v>
      </c>
      <c r="J29" s="60">
        <v>0</v>
      </c>
      <c r="K29" s="61">
        <v>0</v>
      </c>
      <c r="L29" s="44">
        <f>E29+F29+G29+I29</f>
        <v>758</v>
      </c>
      <c r="M29" s="44">
        <f>D29+F29+H29+J29</f>
        <v>758</v>
      </c>
      <c r="N29" s="46">
        <f t="shared" si="3"/>
        <v>0.25625422582826235</v>
      </c>
      <c r="O29" s="46">
        <f t="shared" si="4"/>
        <v>0.25625422582826235</v>
      </c>
      <c r="P29" s="29"/>
      <c r="Q29" s="29"/>
      <c r="R29" s="29"/>
      <c r="S29" s="29"/>
      <c r="T29" s="29"/>
      <c r="U29" s="29"/>
    </row>
    <row r="30" spans="2:21" s="47" customFormat="1" ht="12" customHeight="1" thickBot="1">
      <c r="B30" s="49" t="s">
        <v>27</v>
      </c>
      <c r="C30" s="50">
        <v>14522</v>
      </c>
      <c r="D30" s="50">
        <v>1016</v>
      </c>
      <c r="E30" s="50">
        <v>882</v>
      </c>
      <c r="F30" s="48">
        <v>0</v>
      </c>
      <c r="G30" s="48">
        <v>3464</v>
      </c>
      <c r="H30" s="50">
        <v>2268</v>
      </c>
      <c r="I30" s="50">
        <v>6701</v>
      </c>
      <c r="J30" s="50">
        <v>5002</v>
      </c>
      <c r="K30" s="51">
        <f aca="true" t="shared" si="8" ref="K30:K35">I30/C30</f>
        <v>0.4614378184823027</v>
      </c>
      <c r="L30" s="44">
        <f>E30+F30+G30+I30</f>
        <v>11047</v>
      </c>
      <c r="M30" s="44">
        <f>D30+F30+H30+J30</f>
        <v>8286</v>
      </c>
      <c r="N30" s="51">
        <f t="shared" si="3"/>
        <v>0.7607078914750034</v>
      </c>
      <c r="O30" s="51">
        <f t="shared" si="4"/>
        <v>0.5705825643850709</v>
      </c>
      <c r="P30" s="29"/>
      <c r="Q30" s="29"/>
      <c r="R30" s="29"/>
      <c r="S30" s="29"/>
      <c r="T30" s="29"/>
      <c r="U30" s="29"/>
    </row>
    <row r="31" spans="2:15" s="29" customFormat="1" ht="12" customHeight="1" thickBot="1" thickTop="1">
      <c r="B31" s="56" t="s">
        <v>58</v>
      </c>
      <c r="C31" s="57">
        <f>SUM(C28:C30)</f>
        <v>27700</v>
      </c>
      <c r="D31" s="57">
        <f>SUM(D28:D30)</f>
        <v>3591</v>
      </c>
      <c r="E31" s="57">
        <f>SUM(E28:E30)</f>
        <v>3457</v>
      </c>
      <c r="F31" s="57">
        <v>0</v>
      </c>
      <c r="G31" s="58">
        <f>SUM(G28:G30)</f>
        <v>3464</v>
      </c>
      <c r="H31" s="57">
        <f>SUM(H28:H30)</f>
        <v>2268</v>
      </c>
      <c r="I31" s="57">
        <f>SUM(I28:I30)</f>
        <v>6701</v>
      </c>
      <c r="J31" s="57">
        <f>SUM(J28:J30)</f>
        <v>5002</v>
      </c>
      <c r="K31" s="59">
        <f t="shared" si="8"/>
        <v>0.24191335740072203</v>
      </c>
      <c r="L31" s="57">
        <f>SUM(L28:L30)</f>
        <v>13622</v>
      </c>
      <c r="M31" s="57">
        <f>SUM(M28:M30)</f>
        <v>10861</v>
      </c>
      <c r="N31" s="59">
        <f t="shared" si="3"/>
        <v>0.4917689530685921</v>
      </c>
      <c r="O31" s="59">
        <f t="shared" si="4"/>
        <v>0.3920938628158845</v>
      </c>
    </row>
    <row r="32" spans="2:21" s="47" customFormat="1" ht="12" customHeight="1" thickTop="1">
      <c r="B32" s="66" t="s">
        <v>28</v>
      </c>
      <c r="C32" s="67">
        <v>17491</v>
      </c>
      <c r="D32" s="67">
        <v>2181</v>
      </c>
      <c r="E32" s="67">
        <v>2121</v>
      </c>
      <c r="F32" s="48">
        <v>0</v>
      </c>
      <c r="G32" s="48">
        <v>4074</v>
      </c>
      <c r="H32" s="67">
        <v>3544</v>
      </c>
      <c r="I32" s="67">
        <v>7434</v>
      </c>
      <c r="J32" s="67">
        <v>5008</v>
      </c>
      <c r="K32" s="68">
        <f t="shared" si="8"/>
        <v>0.42501858098450634</v>
      </c>
      <c r="L32" s="44">
        <f aca="true" t="shared" si="9" ref="L32:L38">E32+F32+G32+I32</f>
        <v>13629</v>
      </c>
      <c r="M32" s="44">
        <f aca="true" t="shared" si="10" ref="M32:M38">D32+F32+H32+J32</f>
        <v>10733</v>
      </c>
      <c r="N32" s="68">
        <f t="shared" si="3"/>
        <v>0.7792007318049282</v>
      </c>
      <c r="O32" s="68">
        <f t="shared" si="4"/>
        <v>0.6136298667886342</v>
      </c>
      <c r="P32" s="29"/>
      <c r="Q32" s="29"/>
      <c r="R32" s="29"/>
      <c r="S32" s="29"/>
      <c r="T32" s="29"/>
      <c r="U32" s="29"/>
    </row>
    <row r="33" spans="2:21" s="47" customFormat="1" ht="12" customHeight="1">
      <c r="B33" s="43" t="s">
        <v>29</v>
      </c>
      <c r="C33" s="44">
        <v>6595</v>
      </c>
      <c r="D33" s="44">
        <v>1276</v>
      </c>
      <c r="E33" s="44">
        <v>1276</v>
      </c>
      <c r="F33" s="48">
        <v>0</v>
      </c>
      <c r="G33" s="48">
        <v>975</v>
      </c>
      <c r="H33" s="44">
        <v>593</v>
      </c>
      <c r="I33" s="44">
        <v>0</v>
      </c>
      <c r="J33" s="44">
        <v>0</v>
      </c>
      <c r="K33" s="46">
        <f t="shared" si="8"/>
        <v>0</v>
      </c>
      <c r="L33" s="44">
        <f t="shared" si="9"/>
        <v>2251</v>
      </c>
      <c r="M33" s="44">
        <f t="shared" si="10"/>
        <v>1869</v>
      </c>
      <c r="N33" s="46">
        <f t="shared" si="3"/>
        <v>0.3413191811978772</v>
      </c>
      <c r="O33" s="46">
        <f t="shared" si="4"/>
        <v>0.2833965125094769</v>
      </c>
      <c r="P33" s="29"/>
      <c r="Q33" s="29"/>
      <c r="R33" s="29"/>
      <c r="S33" s="29"/>
      <c r="T33" s="29"/>
      <c r="U33" s="29"/>
    </row>
    <row r="34" spans="2:21" s="47" customFormat="1" ht="12" customHeight="1">
      <c r="B34" s="43" t="s">
        <v>30</v>
      </c>
      <c r="C34" s="44">
        <v>10788</v>
      </c>
      <c r="D34" s="44">
        <v>1151</v>
      </c>
      <c r="E34" s="44">
        <v>1125</v>
      </c>
      <c r="F34" s="48">
        <v>0</v>
      </c>
      <c r="G34" s="48">
        <v>2870</v>
      </c>
      <c r="H34" s="44">
        <v>2596</v>
      </c>
      <c r="I34" s="44">
        <v>4683</v>
      </c>
      <c r="J34" s="44">
        <v>3966</v>
      </c>
      <c r="K34" s="46">
        <f t="shared" si="8"/>
        <v>0.43409343715239157</v>
      </c>
      <c r="L34" s="44">
        <f t="shared" si="9"/>
        <v>8678</v>
      </c>
      <c r="M34" s="44">
        <f t="shared" si="10"/>
        <v>7713</v>
      </c>
      <c r="N34" s="46">
        <f t="shared" si="3"/>
        <v>0.8044123099740452</v>
      </c>
      <c r="O34" s="46">
        <f t="shared" si="4"/>
        <v>0.7149610678531702</v>
      </c>
      <c r="P34" s="29"/>
      <c r="Q34" s="29"/>
      <c r="R34" s="29"/>
      <c r="S34" s="29"/>
      <c r="T34" s="29"/>
      <c r="U34" s="29"/>
    </row>
    <row r="35" spans="2:21" s="47" customFormat="1" ht="12" customHeight="1">
      <c r="B35" s="43" t="s">
        <v>31</v>
      </c>
      <c r="C35" s="44">
        <v>7302</v>
      </c>
      <c r="D35" s="44">
        <v>890</v>
      </c>
      <c r="E35" s="44">
        <v>890</v>
      </c>
      <c r="F35" s="48">
        <v>0</v>
      </c>
      <c r="G35" s="48">
        <v>0</v>
      </c>
      <c r="H35" s="48">
        <v>0</v>
      </c>
      <c r="I35" s="44">
        <v>5161</v>
      </c>
      <c r="J35" s="44">
        <v>5107</v>
      </c>
      <c r="K35" s="46">
        <f t="shared" si="8"/>
        <v>0.70679265954533</v>
      </c>
      <c r="L35" s="44">
        <f t="shared" si="9"/>
        <v>6051</v>
      </c>
      <c r="M35" s="44">
        <f t="shared" si="10"/>
        <v>5997</v>
      </c>
      <c r="N35" s="46">
        <f t="shared" si="3"/>
        <v>0.8286770747740345</v>
      </c>
      <c r="O35" s="46">
        <f t="shared" si="4"/>
        <v>0.8212818405916187</v>
      </c>
      <c r="P35" s="29"/>
      <c r="Q35" s="29"/>
      <c r="R35" s="29"/>
      <c r="S35" s="29"/>
      <c r="T35" s="29"/>
      <c r="U35" s="29"/>
    </row>
    <row r="36" spans="2:21" s="47" customFormat="1" ht="12" customHeight="1">
      <c r="B36" s="43" t="s">
        <v>32</v>
      </c>
      <c r="C36" s="44">
        <v>1846</v>
      </c>
      <c r="D36" s="44">
        <v>1115</v>
      </c>
      <c r="E36" s="44">
        <v>1115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69">
        <v>0</v>
      </c>
      <c r="L36" s="44">
        <f t="shared" si="9"/>
        <v>1115</v>
      </c>
      <c r="M36" s="44">
        <f t="shared" si="10"/>
        <v>1115</v>
      </c>
      <c r="N36" s="46">
        <f t="shared" si="3"/>
        <v>0.6040086673889491</v>
      </c>
      <c r="O36" s="46">
        <f t="shared" si="4"/>
        <v>0.6040086673889491</v>
      </c>
      <c r="P36" s="29"/>
      <c r="Q36" s="29"/>
      <c r="R36" s="29"/>
      <c r="S36" s="29"/>
      <c r="T36" s="29"/>
      <c r="U36" s="29"/>
    </row>
    <row r="37" spans="2:21" s="47" customFormat="1" ht="12" customHeight="1">
      <c r="B37" s="49" t="s">
        <v>33</v>
      </c>
      <c r="C37" s="50">
        <v>4230</v>
      </c>
      <c r="D37" s="50">
        <v>1537</v>
      </c>
      <c r="E37" s="50">
        <v>1537</v>
      </c>
      <c r="F37" s="48">
        <v>0</v>
      </c>
      <c r="G37" s="50">
        <v>1338</v>
      </c>
      <c r="H37" s="50">
        <v>469</v>
      </c>
      <c r="I37" s="48">
        <v>0</v>
      </c>
      <c r="J37" s="48">
        <v>0</v>
      </c>
      <c r="K37" s="69">
        <v>0</v>
      </c>
      <c r="L37" s="44">
        <f t="shared" si="9"/>
        <v>2875</v>
      </c>
      <c r="M37" s="44">
        <f t="shared" si="10"/>
        <v>2006</v>
      </c>
      <c r="N37" s="51">
        <f t="shared" si="3"/>
        <v>0.6796690307328606</v>
      </c>
      <c r="O37" s="51">
        <f t="shared" si="4"/>
        <v>0.47423167848699765</v>
      </c>
      <c r="P37" s="29"/>
      <c r="Q37" s="29"/>
      <c r="R37" s="29"/>
      <c r="S37" s="29"/>
      <c r="T37" s="29"/>
      <c r="U37" s="29"/>
    </row>
    <row r="38" spans="2:21" s="47" customFormat="1" ht="12" customHeight="1" thickBot="1">
      <c r="B38" s="49" t="s">
        <v>75</v>
      </c>
      <c r="C38" s="50">
        <v>17201</v>
      </c>
      <c r="D38" s="50">
        <v>4217</v>
      </c>
      <c r="E38" s="50">
        <v>4157</v>
      </c>
      <c r="F38" s="48">
        <v>0</v>
      </c>
      <c r="G38" s="50">
        <v>2439</v>
      </c>
      <c r="H38" s="50">
        <v>1681</v>
      </c>
      <c r="I38" s="48">
        <v>1768</v>
      </c>
      <c r="J38" s="48">
        <v>1217</v>
      </c>
      <c r="K38" s="70">
        <f>I38/C38</f>
        <v>0.10278472181849893</v>
      </c>
      <c r="L38" s="44">
        <f t="shared" si="9"/>
        <v>8364</v>
      </c>
      <c r="M38" s="44">
        <f t="shared" si="10"/>
        <v>7115</v>
      </c>
      <c r="N38" s="51">
        <f aca="true" t="shared" si="11" ref="N38:N55">L38/C38</f>
        <v>0.4862507993721295</v>
      </c>
      <c r="O38" s="51">
        <f aca="true" t="shared" si="12" ref="O38:O55">M38/C38</f>
        <v>0.4136387419336085</v>
      </c>
      <c r="P38" s="29"/>
      <c r="Q38" s="29"/>
      <c r="R38" s="29"/>
      <c r="S38" s="29"/>
      <c r="T38" s="29"/>
      <c r="U38" s="29"/>
    </row>
    <row r="39" spans="2:15" s="29" customFormat="1" ht="12" customHeight="1" thickBot="1" thickTop="1">
      <c r="B39" s="56" t="s">
        <v>59</v>
      </c>
      <c r="C39" s="57">
        <f aca="true" t="shared" si="13" ref="C39:J39">SUM(C32:C38)</f>
        <v>65453</v>
      </c>
      <c r="D39" s="57">
        <f t="shared" si="13"/>
        <v>12367</v>
      </c>
      <c r="E39" s="57">
        <f t="shared" si="13"/>
        <v>12221</v>
      </c>
      <c r="F39" s="57">
        <f t="shared" si="13"/>
        <v>0</v>
      </c>
      <c r="G39" s="58">
        <f t="shared" si="13"/>
        <v>11696</v>
      </c>
      <c r="H39" s="57">
        <f t="shared" si="13"/>
        <v>8883</v>
      </c>
      <c r="I39" s="57">
        <f t="shared" si="13"/>
        <v>19046</v>
      </c>
      <c r="J39" s="57">
        <f t="shared" si="13"/>
        <v>15298</v>
      </c>
      <c r="K39" s="59">
        <f>I39/C39</f>
        <v>0.29098742609200495</v>
      </c>
      <c r="L39" s="57">
        <f>SUM(L32:L38)</f>
        <v>42963</v>
      </c>
      <c r="M39" s="57">
        <f>SUM(M32:M38)</f>
        <v>36548</v>
      </c>
      <c r="N39" s="59">
        <f t="shared" si="11"/>
        <v>0.6563946648740318</v>
      </c>
      <c r="O39" s="59">
        <f t="shared" si="12"/>
        <v>0.5583854063220938</v>
      </c>
    </row>
    <row r="40" spans="2:21" s="47" customFormat="1" ht="12" customHeight="1" thickTop="1">
      <c r="B40" s="43" t="s">
        <v>34</v>
      </c>
      <c r="C40" s="44">
        <v>5666</v>
      </c>
      <c r="D40" s="44">
        <v>455</v>
      </c>
      <c r="E40" s="44">
        <v>455</v>
      </c>
      <c r="F40" s="48">
        <v>0</v>
      </c>
      <c r="G40" s="48">
        <v>1012</v>
      </c>
      <c r="H40" s="44">
        <v>295</v>
      </c>
      <c r="I40" s="44">
        <v>1518</v>
      </c>
      <c r="J40" s="44">
        <v>414</v>
      </c>
      <c r="K40" s="46">
        <f>I40/C40</f>
        <v>0.2679138722202612</v>
      </c>
      <c r="L40" s="44">
        <f>E40+F40+G40+I40</f>
        <v>2985</v>
      </c>
      <c r="M40" s="44">
        <f>D40+F40+H40+J40</f>
        <v>1164</v>
      </c>
      <c r="N40" s="46">
        <f t="shared" si="11"/>
        <v>0.5268266854924109</v>
      </c>
      <c r="O40" s="46">
        <f t="shared" si="12"/>
        <v>0.20543593363925167</v>
      </c>
      <c r="P40" s="29"/>
      <c r="Q40" s="29"/>
      <c r="R40" s="29"/>
      <c r="S40" s="29"/>
      <c r="T40" s="29"/>
      <c r="U40" s="29"/>
    </row>
    <row r="41" spans="2:21" s="47" customFormat="1" ht="12" customHeight="1">
      <c r="B41" s="43" t="s">
        <v>35</v>
      </c>
      <c r="C41" s="44">
        <v>3775</v>
      </c>
      <c r="D41" s="44">
        <v>207</v>
      </c>
      <c r="E41" s="44">
        <v>115</v>
      </c>
      <c r="F41" s="48">
        <v>0</v>
      </c>
      <c r="G41" s="48">
        <v>0</v>
      </c>
      <c r="H41" s="48">
        <v>0</v>
      </c>
      <c r="I41" s="44">
        <v>2856</v>
      </c>
      <c r="J41" s="44">
        <v>1757</v>
      </c>
      <c r="K41" s="46">
        <f>I41/C41</f>
        <v>0.7565562913907284</v>
      </c>
      <c r="L41" s="44">
        <f>E41+F41+G41+I41</f>
        <v>2971</v>
      </c>
      <c r="M41" s="44">
        <f>D41+F41+H41+J41</f>
        <v>1964</v>
      </c>
      <c r="N41" s="46">
        <f t="shared" si="11"/>
        <v>0.7870198675496689</v>
      </c>
      <c r="O41" s="46">
        <f t="shared" si="12"/>
        <v>0.5202649006622516</v>
      </c>
      <c r="P41" s="29"/>
      <c r="Q41" s="29"/>
      <c r="R41" s="29"/>
      <c r="S41" s="29"/>
      <c r="T41" s="29"/>
      <c r="U41" s="29"/>
    </row>
    <row r="42" spans="2:21" s="47" customFormat="1" ht="12" customHeight="1">
      <c r="B42" s="49" t="s">
        <v>36</v>
      </c>
      <c r="C42" s="50">
        <v>7865</v>
      </c>
      <c r="D42" s="50">
        <v>1086</v>
      </c>
      <c r="E42" s="50">
        <v>1086</v>
      </c>
      <c r="F42" s="48">
        <v>0</v>
      </c>
      <c r="G42" s="48">
        <v>5842</v>
      </c>
      <c r="H42" s="50">
        <v>4052</v>
      </c>
      <c r="I42" s="48">
        <v>0</v>
      </c>
      <c r="J42" s="48">
        <v>0</v>
      </c>
      <c r="K42" s="69">
        <v>0</v>
      </c>
      <c r="L42" s="44">
        <f>E42+F42+G42+I42</f>
        <v>6928</v>
      </c>
      <c r="M42" s="44">
        <f>D42+F42+H42+J42</f>
        <v>5138</v>
      </c>
      <c r="N42" s="51">
        <f t="shared" si="11"/>
        <v>0.8808645899554991</v>
      </c>
      <c r="O42" s="51">
        <f t="shared" si="12"/>
        <v>0.6532739987285442</v>
      </c>
      <c r="P42" s="29"/>
      <c r="Q42" s="29"/>
      <c r="R42" s="29"/>
      <c r="S42" s="29"/>
      <c r="T42" s="29"/>
      <c r="U42" s="29"/>
    </row>
    <row r="43" spans="2:21" s="47" customFormat="1" ht="12" customHeight="1" thickBot="1">
      <c r="B43" s="71" t="s">
        <v>76</v>
      </c>
      <c r="C43" s="50">
        <v>23702</v>
      </c>
      <c r="D43" s="50">
        <v>4692</v>
      </c>
      <c r="E43" s="50">
        <v>4620</v>
      </c>
      <c r="F43" s="48">
        <v>0</v>
      </c>
      <c r="G43" s="48">
        <v>43</v>
      </c>
      <c r="H43" s="50">
        <v>35</v>
      </c>
      <c r="I43" s="48">
        <v>10762</v>
      </c>
      <c r="J43" s="48">
        <v>9128</v>
      </c>
      <c r="K43" s="70">
        <f aca="true" t="shared" si="14" ref="K43:K55">I43/C43</f>
        <v>0.4540545101679183</v>
      </c>
      <c r="L43" s="44">
        <f>E43+F43+G43+I43</f>
        <v>15425</v>
      </c>
      <c r="M43" s="44">
        <f>D43+F43+H43+J43</f>
        <v>13855</v>
      </c>
      <c r="N43" s="51">
        <f t="shared" si="11"/>
        <v>0.6507889629567125</v>
      </c>
      <c r="O43" s="51">
        <f t="shared" si="12"/>
        <v>0.584549827018817</v>
      </c>
      <c r="P43" s="29"/>
      <c r="Q43" s="29"/>
      <c r="R43" s="29"/>
      <c r="S43" s="29"/>
      <c r="T43" s="29"/>
      <c r="U43" s="29"/>
    </row>
    <row r="44" spans="2:15" s="29" customFormat="1" ht="12" customHeight="1" thickBot="1" thickTop="1">
      <c r="B44" s="56" t="s">
        <v>60</v>
      </c>
      <c r="C44" s="57">
        <f>SUM(C40:C43)</f>
        <v>41008</v>
      </c>
      <c r="D44" s="57">
        <f>SUM(D40:D43)</f>
        <v>6440</v>
      </c>
      <c r="E44" s="57">
        <f>SUM(E40:E43)</f>
        <v>6276</v>
      </c>
      <c r="F44" s="57">
        <v>0</v>
      </c>
      <c r="G44" s="58">
        <f>SUM(G40:G43)</f>
        <v>6897</v>
      </c>
      <c r="H44" s="57">
        <f>SUM(H40:H43)</f>
        <v>4382</v>
      </c>
      <c r="I44" s="57">
        <f>SUM(I40:I43)</f>
        <v>15136</v>
      </c>
      <c r="J44" s="57">
        <f>SUM(J40:J43)</f>
        <v>11299</v>
      </c>
      <c r="K44" s="59">
        <f t="shared" si="14"/>
        <v>0.36909871244635195</v>
      </c>
      <c r="L44" s="57">
        <f>SUM(L40:L43)</f>
        <v>28309</v>
      </c>
      <c r="M44" s="57">
        <f>SUM(M40:M43)</f>
        <v>22121</v>
      </c>
      <c r="N44" s="59">
        <f t="shared" si="11"/>
        <v>0.6903287163480296</v>
      </c>
      <c r="O44" s="59">
        <f t="shared" si="12"/>
        <v>0.539431330472103</v>
      </c>
    </row>
    <row r="45" spans="2:21" s="47" customFormat="1" ht="12" customHeight="1" thickBot="1" thickTop="1">
      <c r="B45" s="49" t="s">
        <v>37</v>
      </c>
      <c r="C45" s="50">
        <v>37307</v>
      </c>
      <c r="D45" s="50">
        <v>3420</v>
      </c>
      <c r="E45" s="50">
        <v>3420</v>
      </c>
      <c r="F45" s="48">
        <v>0</v>
      </c>
      <c r="G45" s="72">
        <v>0</v>
      </c>
      <c r="H45" s="72">
        <v>0</v>
      </c>
      <c r="I45" s="50">
        <v>19935</v>
      </c>
      <c r="J45" s="50">
        <v>17503</v>
      </c>
      <c r="K45" s="51">
        <f t="shared" si="14"/>
        <v>0.534350121961026</v>
      </c>
      <c r="L45" s="44">
        <f>E45+F45+G45+I45</f>
        <v>23355</v>
      </c>
      <c r="M45" s="44">
        <f>D45+F45+H45+J45</f>
        <v>20923</v>
      </c>
      <c r="N45" s="51">
        <f t="shared" si="11"/>
        <v>0.6260219261800735</v>
      </c>
      <c r="O45" s="51">
        <f t="shared" si="12"/>
        <v>0.5608330876243064</v>
      </c>
      <c r="P45" s="29"/>
      <c r="Q45" s="29"/>
      <c r="R45" s="29"/>
      <c r="S45" s="29"/>
      <c r="T45" s="29"/>
      <c r="U45" s="29"/>
    </row>
    <row r="46" spans="2:15" s="29" customFormat="1" ht="12" customHeight="1" thickBot="1" thickTop="1">
      <c r="B46" s="56" t="s">
        <v>61</v>
      </c>
      <c r="C46" s="57">
        <f aca="true" t="shared" si="15" ref="C46:J46">SUM(C45:C45)</f>
        <v>37307</v>
      </c>
      <c r="D46" s="57">
        <f t="shared" si="15"/>
        <v>3420</v>
      </c>
      <c r="E46" s="57">
        <f t="shared" si="15"/>
        <v>3420</v>
      </c>
      <c r="F46" s="57">
        <f t="shared" si="15"/>
        <v>0</v>
      </c>
      <c r="G46" s="57">
        <f t="shared" si="15"/>
        <v>0</v>
      </c>
      <c r="H46" s="57">
        <f t="shared" si="15"/>
        <v>0</v>
      </c>
      <c r="I46" s="57">
        <f t="shared" si="15"/>
        <v>19935</v>
      </c>
      <c r="J46" s="57">
        <f t="shared" si="15"/>
        <v>17503</v>
      </c>
      <c r="K46" s="59">
        <f t="shared" si="14"/>
        <v>0.534350121961026</v>
      </c>
      <c r="L46" s="57">
        <f>SUM(L45:L45)</f>
        <v>23355</v>
      </c>
      <c r="M46" s="57">
        <f>SUM(M45:M45)</f>
        <v>20923</v>
      </c>
      <c r="N46" s="59">
        <f t="shared" si="11"/>
        <v>0.6260219261800735</v>
      </c>
      <c r="O46" s="59">
        <f t="shared" si="12"/>
        <v>0.5608330876243064</v>
      </c>
    </row>
    <row r="47" spans="2:21" s="47" customFormat="1" ht="12" customHeight="1" thickTop="1">
      <c r="B47" s="66" t="s">
        <v>38</v>
      </c>
      <c r="C47" s="67">
        <v>16132</v>
      </c>
      <c r="D47" s="67">
        <v>8611</v>
      </c>
      <c r="E47" s="67">
        <v>8611</v>
      </c>
      <c r="F47" s="48">
        <v>0</v>
      </c>
      <c r="G47" s="73">
        <v>0</v>
      </c>
      <c r="H47" s="73">
        <v>0</v>
      </c>
      <c r="I47" s="67">
        <v>1694</v>
      </c>
      <c r="J47" s="44">
        <v>1694</v>
      </c>
      <c r="K47" s="68">
        <f t="shared" si="14"/>
        <v>0.10500867840317382</v>
      </c>
      <c r="L47" s="44">
        <f>E47+F47+G47+I47</f>
        <v>10305</v>
      </c>
      <c r="M47" s="44">
        <f>D47+F47+H47+J47</f>
        <v>10305</v>
      </c>
      <c r="N47" s="68">
        <f t="shared" si="11"/>
        <v>0.6387924621869576</v>
      </c>
      <c r="O47" s="68">
        <f t="shared" si="12"/>
        <v>0.6387924621869576</v>
      </c>
      <c r="P47" s="29"/>
      <c r="Q47" s="29"/>
      <c r="R47" s="29"/>
      <c r="S47" s="29"/>
      <c r="T47" s="29"/>
      <c r="U47" s="29"/>
    </row>
    <row r="48" spans="2:21" s="47" customFormat="1" ht="12" customHeight="1">
      <c r="B48" s="43" t="s">
        <v>39</v>
      </c>
      <c r="C48" s="44">
        <v>11489</v>
      </c>
      <c r="D48" s="44">
        <v>2623</v>
      </c>
      <c r="E48" s="44">
        <v>2169</v>
      </c>
      <c r="F48" s="48">
        <v>0</v>
      </c>
      <c r="G48" s="60">
        <v>0</v>
      </c>
      <c r="H48" s="60">
        <v>0</v>
      </c>
      <c r="I48" s="44">
        <v>3387</v>
      </c>
      <c r="J48" s="44">
        <v>1588</v>
      </c>
      <c r="K48" s="46">
        <f t="shared" si="14"/>
        <v>0.29480372530246324</v>
      </c>
      <c r="L48" s="44">
        <f>E48+F48+G48+I48</f>
        <v>5556</v>
      </c>
      <c r="M48" s="44">
        <f>D48+F48+H48+J48</f>
        <v>4211</v>
      </c>
      <c r="N48" s="46">
        <f t="shared" si="11"/>
        <v>0.48359300200191485</v>
      </c>
      <c r="O48" s="46">
        <f t="shared" si="12"/>
        <v>0.36652450169727563</v>
      </c>
      <c r="P48" s="29"/>
      <c r="Q48" s="29"/>
      <c r="R48" s="29"/>
      <c r="S48" s="29"/>
      <c r="T48" s="29"/>
      <c r="U48" s="29"/>
    </row>
    <row r="49" spans="2:21" s="47" customFormat="1" ht="12" customHeight="1">
      <c r="B49" s="43" t="s">
        <v>40</v>
      </c>
      <c r="C49" s="44">
        <v>11690</v>
      </c>
      <c r="D49" s="44">
        <v>2278</v>
      </c>
      <c r="E49" s="44">
        <v>2132</v>
      </c>
      <c r="F49" s="44">
        <v>219</v>
      </c>
      <c r="G49" s="60">
        <v>0</v>
      </c>
      <c r="H49" s="60">
        <v>0</v>
      </c>
      <c r="I49" s="44">
        <v>1557</v>
      </c>
      <c r="J49" s="44">
        <v>796</v>
      </c>
      <c r="K49" s="46">
        <f t="shared" si="14"/>
        <v>0.1331907613344739</v>
      </c>
      <c r="L49" s="44">
        <f>E49+F49+G49+I49</f>
        <v>3908</v>
      </c>
      <c r="M49" s="44">
        <f>D49+F49+H49+J49</f>
        <v>3293</v>
      </c>
      <c r="N49" s="46">
        <f t="shared" si="11"/>
        <v>0.3343028229255774</v>
      </c>
      <c r="O49" s="46">
        <f t="shared" si="12"/>
        <v>0.28169375534644997</v>
      </c>
      <c r="P49" s="29"/>
      <c r="Q49" s="29"/>
      <c r="R49" s="29"/>
      <c r="S49" s="29"/>
      <c r="T49" s="29"/>
      <c r="U49" s="29"/>
    </row>
    <row r="50" spans="2:21" s="47" customFormat="1" ht="12" customHeight="1">
      <c r="B50" s="43" t="s">
        <v>41</v>
      </c>
      <c r="C50" s="44">
        <v>35295</v>
      </c>
      <c r="D50" s="44">
        <v>9987</v>
      </c>
      <c r="E50" s="44">
        <v>9554</v>
      </c>
      <c r="F50" s="48">
        <v>0</v>
      </c>
      <c r="G50" s="60">
        <v>0</v>
      </c>
      <c r="H50" s="60">
        <v>0</v>
      </c>
      <c r="I50" s="44">
        <v>5983</v>
      </c>
      <c r="J50" s="44">
        <v>4189</v>
      </c>
      <c r="K50" s="46">
        <f t="shared" si="14"/>
        <v>0.16951409548094631</v>
      </c>
      <c r="L50" s="44">
        <f>E50+F50+G50+I50</f>
        <v>15537</v>
      </c>
      <c r="M50" s="44">
        <f>D50+F50+H50+J50</f>
        <v>14176</v>
      </c>
      <c r="N50" s="46">
        <f t="shared" si="11"/>
        <v>0.4402039949001275</v>
      </c>
      <c r="O50" s="46">
        <f t="shared" si="12"/>
        <v>0.4016432922510271</v>
      </c>
      <c r="P50" s="29"/>
      <c r="Q50" s="29"/>
      <c r="R50" s="29"/>
      <c r="S50" s="29"/>
      <c r="T50" s="29"/>
      <c r="U50" s="29"/>
    </row>
    <row r="51" spans="2:21" s="47" customFormat="1" ht="12" customHeight="1" thickBot="1">
      <c r="B51" s="49" t="s">
        <v>42</v>
      </c>
      <c r="C51" s="50">
        <v>27779</v>
      </c>
      <c r="D51" s="50">
        <v>5190</v>
      </c>
      <c r="E51" s="50">
        <v>5056</v>
      </c>
      <c r="F51" s="50">
        <v>1653</v>
      </c>
      <c r="G51" s="72">
        <v>0</v>
      </c>
      <c r="H51" s="72">
        <v>0</v>
      </c>
      <c r="I51" s="50">
        <v>3715</v>
      </c>
      <c r="J51" s="50">
        <v>2104</v>
      </c>
      <c r="K51" s="51">
        <f t="shared" si="14"/>
        <v>0.13373411569890925</v>
      </c>
      <c r="L51" s="44">
        <f>E51+F51+G51+I51</f>
        <v>10424</v>
      </c>
      <c r="M51" s="44">
        <f>D51+F51+H51+J51</f>
        <v>8947</v>
      </c>
      <c r="N51" s="51">
        <f t="shared" si="11"/>
        <v>0.3752474891104791</v>
      </c>
      <c r="O51" s="51">
        <f t="shared" si="12"/>
        <v>0.3220778285755427</v>
      </c>
      <c r="P51" s="29"/>
      <c r="Q51" s="29"/>
      <c r="R51" s="29"/>
      <c r="S51" s="29"/>
      <c r="T51" s="29"/>
      <c r="U51" s="29"/>
    </row>
    <row r="52" spans="2:15" s="29" customFormat="1" ht="12" customHeight="1" thickBot="1" thickTop="1">
      <c r="B52" s="56" t="s">
        <v>62</v>
      </c>
      <c r="C52" s="57">
        <f aca="true" t="shared" si="16" ref="C52:J52">SUM(C47:C51)</f>
        <v>102385</v>
      </c>
      <c r="D52" s="57">
        <f t="shared" si="16"/>
        <v>28689</v>
      </c>
      <c r="E52" s="57">
        <f t="shared" si="16"/>
        <v>27522</v>
      </c>
      <c r="F52" s="57">
        <f t="shared" si="16"/>
        <v>1872</v>
      </c>
      <c r="G52" s="57">
        <f t="shared" si="16"/>
        <v>0</v>
      </c>
      <c r="H52" s="57">
        <f t="shared" si="16"/>
        <v>0</v>
      </c>
      <c r="I52" s="57">
        <f t="shared" si="16"/>
        <v>16336</v>
      </c>
      <c r="J52" s="57">
        <f t="shared" si="16"/>
        <v>10371</v>
      </c>
      <c r="K52" s="59">
        <f t="shared" si="14"/>
        <v>0.15955462225911998</v>
      </c>
      <c r="L52" s="57">
        <f>SUM(L47:L51)</f>
        <v>45730</v>
      </c>
      <c r="M52" s="57">
        <f>SUM(M47:M51)</f>
        <v>40932</v>
      </c>
      <c r="N52" s="59">
        <f t="shared" si="11"/>
        <v>0.4466474581237486</v>
      </c>
      <c r="O52" s="59">
        <f t="shared" si="12"/>
        <v>0.39978512477413686</v>
      </c>
    </row>
    <row r="53" spans="2:15" s="29" customFormat="1" ht="12" customHeight="1" thickTop="1">
      <c r="B53" s="77" t="s">
        <v>64</v>
      </c>
      <c r="C53" s="78">
        <f aca="true" t="shared" si="17" ref="C53:J53">SUM(C54:C55)</f>
        <v>2016236</v>
      </c>
      <c r="D53" s="78">
        <f t="shared" si="17"/>
        <v>292323</v>
      </c>
      <c r="E53" s="78">
        <f t="shared" si="17"/>
        <v>274867</v>
      </c>
      <c r="F53" s="78">
        <f t="shared" si="17"/>
        <v>30537</v>
      </c>
      <c r="G53" s="79">
        <f t="shared" si="17"/>
        <v>116984</v>
      </c>
      <c r="H53" s="78">
        <f t="shared" si="17"/>
        <v>82943</v>
      </c>
      <c r="I53" s="78">
        <f t="shared" si="17"/>
        <v>904163</v>
      </c>
      <c r="J53" s="78">
        <f t="shared" si="17"/>
        <v>791847</v>
      </c>
      <c r="K53" s="80">
        <f>I53/C53</f>
        <v>0.44844105551135877</v>
      </c>
      <c r="L53" s="78">
        <f>SUM(L54:L55)</f>
        <v>1326551</v>
      </c>
      <c r="M53" s="78">
        <f>SUM(M54:M55)</f>
        <v>1197650</v>
      </c>
      <c r="N53" s="81">
        <f>L53/C53</f>
        <v>0.6579343886330767</v>
      </c>
      <c r="O53" s="80">
        <f>M53/C53</f>
        <v>0.5940028845829556</v>
      </c>
    </row>
    <row r="54" spans="2:15" s="29" customFormat="1" ht="12" customHeight="1">
      <c r="B54" s="74" t="s">
        <v>46</v>
      </c>
      <c r="C54" s="67">
        <f aca="true" t="shared" si="18" ref="C54:J54">C18</f>
        <v>1656945</v>
      </c>
      <c r="D54" s="67">
        <f t="shared" si="18"/>
        <v>218530</v>
      </c>
      <c r="E54" s="67">
        <f t="shared" si="18"/>
        <v>203062</v>
      </c>
      <c r="F54" s="67">
        <f t="shared" si="18"/>
        <v>28665</v>
      </c>
      <c r="G54" s="73">
        <f t="shared" si="18"/>
        <v>83791</v>
      </c>
      <c r="H54" s="67">
        <f t="shared" si="18"/>
        <v>58674</v>
      </c>
      <c r="I54" s="67">
        <f t="shared" si="18"/>
        <v>797207</v>
      </c>
      <c r="J54" s="67">
        <f t="shared" si="18"/>
        <v>711699</v>
      </c>
      <c r="K54" s="75">
        <f t="shared" si="14"/>
        <v>0.48113063499391956</v>
      </c>
      <c r="L54" s="67">
        <f>L18</f>
        <v>1112725</v>
      </c>
      <c r="M54" s="67">
        <f>M18</f>
        <v>1017568</v>
      </c>
      <c r="N54" s="75">
        <f t="shared" si="11"/>
        <v>0.6715521637712779</v>
      </c>
      <c r="O54" s="75">
        <f t="shared" si="12"/>
        <v>0.6141229793384814</v>
      </c>
    </row>
    <row r="55" spans="2:15" s="29" customFormat="1" ht="12" customHeight="1">
      <c r="B55" s="76" t="s">
        <v>63</v>
      </c>
      <c r="C55" s="44">
        <f aca="true" t="shared" si="19" ref="C55:J55">C20+C23+C27+C31+C39+C44+C46+C52</f>
        <v>359291</v>
      </c>
      <c r="D55" s="44">
        <f t="shared" si="19"/>
        <v>73793</v>
      </c>
      <c r="E55" s="44">
        <f t="shared" si="19"/>
        <v>71805</v>
      </c>
      <c r="F55" s="44">
        <f t="shared" si="19"/>
        <v>1872</v>
      </c>
      <c r="G55" s="44">
        <f t="shared" si="19"/>
        <v>33193</v>
      </c>
      <c r="H55" s="44">
        <f t="shared" si="19"/>
        <v>24269</v>
      </c>
      <c r="I55" s="44">
        <f t="shared" si="19"/>
        <v>106956</v>
      </c>
      <c r="J55" s="44">
        <f t="shared" si="19"/>
        <v>80148</v>
      </c>
      <c r="K55" s="75">
        <f t="shared" si="14"/>
        <v>0.2976862765836049</v>
      </c>
      <c r="L55" s="44">
        <f>L20+L23+L27+L31+L39+L44+L46+L52</f>
        <v>213826</v>
      </c>
      <c r="M55" s="44">
        <f>M20+M23+M27+M31+M39+M44+M46+M52</f>
        <v>180082</v>
      </c>
      <c r="N55" s="75">
        <f t="shared" si="11"/>
        <v>0.5951331928715164</v>
      </c>
      <c r="O55" s="75">
        <f t="shared" si="12"/>
        <v>0.501214892663607</v>
      </c>
    </row>
    <row r="56" spans="2:15" ht="13.5">
      <c r="B56" s="11"/>
      <c r="C56" s="12"/>
      <c r="D56" s="13"/>
      <c r="E56" s="14"/>
      <c r="F56" s="14"/>
      <c r="G56" s="14"/>
      <c r="H56" s="13"/>
      <c r="I56" s="14"/>
      <c r="J56" s="13"/>
      <c r="K56" s="15"/>
      <c r="L56" s="14"/>
      <c r="M56" s="12"/>
      <c r="N56" s="14"/>
      <c r="O56" s="12"/>
    </row>
    <row r="57" spans="2:15" ht="13.5">
      <c r="B57" s="16"/>
      <c r="C57" s="12"/>
      <c r="D57" s="17"/>
      <c r="E57" s="13"/>
      <c r="F57" s="17"/>
      <c r="G57" s="12"/>
      <c r="H57" s="17"/>
      <c r="I57" s="12"/>
      <c r="J57" s="17"/>
      <c r="K57" s="15"/>
      <c r="L57" s="12"/>
      <c r="M57" s="17"/>
      <c r="N57" s="12"/>
      <c r="O57" s="17"/>
    </row>
    <row r="58" spans="2:15" ht="13.5">
      <c r="B58" s="18"/>
      <c r="C58" s="12"/>
      <c r="D58" s="13"/>
      <c r="E58" s="13"/>
      <c r="F58" s="13"/>
      <c r="G58" s="12"/>
      <c r="H58" s="13"/>
      <c r="I58" s="19"/>
      <c r="J58" s="12"/>
      <c r="K58" s="20"/>
      <c r="L58" s="12"/>
      <c r="M58" s="12"/>
      <c r="N58" s="12"/>
      <c r="O58" s="12"/>
    </row>
    <row r="60" spans="3:15" ht="13.5">
      <c r="C60" s="21"/>
      <c r="D60" s="22"/>
      <c r="E60" s="22"/>
      <c r="F60" s="22"/>
      <c r="G60" s="22"/>
      <c r="H60" s="22"/>
      <c r="I60" s="22"/>
      <c r="J60" s="22"/>
      <c r="K60" s="23"/>
      <c r="L60" s="22"/>
      <c r="M60" s="22"/>
      <c r="N60" s="24"/>
      <c r="O60" s="24"/>
    </row>
    <row r="61" spans="3:15" s="25" customFormat="1" ht="13.5">
      <c r="C61" s="26"/>
      <c r="D61" s="26"/>
      <c r="E61" s="26"/>
      <c r="F61" s="26"/>
      <c r="G61" s="26"/>
      <c r="H61" s="26"/>
      <c r="I61" s="26"/>
      <c r="J61" s="26"/>
      <c r="K61" s="27"/>
      <c r="L61" s="26"/>
      <c r="M61" s="26"/>
      <c r="N61" s="27"/>
      <c r="O61" s="27"/>
    </row>
    <row r="63" spans="7:12" ht="13.5">
      <c r="G63" s="2"/>
      <c r="I63" s="2"/>
      <c r="J63" s="2"/>
      <c r="L63" s="2"/>
    </row>
  </sheetData>
  <mergeCells count="1">
    <mergeCell ref="N2:O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2007-08-23T00:34:31Z</cp:lastPrinted>
  <dcterms:created xsi:type="dcterms:W3CDTF">2002-02-20T02:57:50Z</dcterms:created>
  <dcterms:modified xsi:type="dcterms:W3CDTF">2007-08-27T01:56:02Z</dcterms:modified>
  <cp:category/>
  <cp:version/>
  <cp:contentType/>
  <cp:contentStatus/>
</cp:coreProperties>
</file>