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855" windowWidth="15330" windowHeight="4305" tabRatio="389" firstSheet="1" activeTab="1"/>
  </bookViews>
  <sheets>
    <sheet name="H16 (人)" sheetId="1" state="hidden" r:id="rId1"/>
    <sheet name="H16年度末汚水処理人口普及状況" sheetId="2" r:id="rId2"/>
  </sheets>
  <definedNames/>
  <calcPr fullCalcOnLoad="1"/>
</workbook>
</file>

<file path=xl/sharedStrings.xml><?xml version="1.0" encoding="utf-8"?>
<sst xmlns="http://schemas.openxmlformats.org/spreadsheetml/2006/main" count="226" uniqueCount="123">
  <si>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</si>
  <si>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</si>
  <si>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</si>
  <si>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</si>
  <si>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</si>
  <si>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</si>
  <si>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</si>
  <si>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</si>
  <si>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</si>
  <si>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</si>
  <si>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</si>
  <si>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</si>
  <si>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</si>
  <si>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</si>
  <si>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</si>
  <si>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</si>
  <si>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</si>
  <si>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</si>
  <si>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</si>
  <si>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</si>
  <si>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</si>
  <si>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</si>
  <si>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</si>
  <si>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新里村</t>
  </si>
  <si>
    <t>黒保根村</t>
  </si>
  <si>
    <t>(勢)東村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</si>
  <si>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</si>
  <si>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</si>
  <si>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</si>
  <si>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</si>
  <si>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</si>
  <si>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</si>
  <si>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</si>
  <si>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</si>
  <si>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</si>
  <si>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</si>
  <si>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</si>
  <si>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</si>
  <si>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</si>
  <si>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</si>
  <si>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</si>
  <si>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</si>
  <si>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</si>
  <si>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</si>
  <si>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</si>
  <si>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(吾)東村</t>
  </si>
  <si>
    <t>吾妻町</t>
  </si>
  <si>
    <t>長野原町</t>
  </si>
  <si>
    <t>嬬恋村</t>
  </si>
  <si>
    <t>草津町</t>
  </si>
  <si>
    <t>六合村</t>
  </si>
  <si>
    <t>高山村</t>
  </si>
  <si>
    <t>片品村</t>
  </si>
  <si>
    <t>川場村</t>
  </si>
  <si>
    <t>月夜野町</t>
  </si>
  <si>
    <t>水上町</t>
  </si>
  <si>
    <t>新治村</t>
  </si>
  <si>
    <t>昭和村</t>
  </si>
  <si>
    <t>玉村町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</si>
  <si>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</si>
  <si>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</si>
  <si>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</si>
  <si>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</si>
  <si>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</si>
  <si>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</si>
  <si>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</si>
  <si>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汚水処理人口</t>
  </si>
  <si>
    <t>汚水処理率</t>
  </si>
  <si>
    <t>市部計</t>
  </si>
  <si>
    <t>合併処理浄化槽</t>
  </si>
  <si>
    <t>農業集落排水</t>
  </si>
  <si>
    <t>下水道</t>
  </si>
  <si>
    <t>市町村名</t>
  </si>
  <si>
    <t>市町村人口</t>
  </si>
  <si>
    <t>処理人口</t>
  </si>
  <si>
    <t>区域内人口</t>
  </si>
  <si>
    <t>接続人口</t>
  </si>
  <si>
    <t>Ａ</t>
  </si>
  <si>
    <t>勢多郡計</t>
  </si>
  <si>
    <t>群馬郡計</t>
  </si>
  <si>
    <t>北群馬郡計</t>
  </si>
  <si>
    <t>多野郡計</t>
  </si>
  <si>
    <t>甘楽郡計</t>
  </si>
  <si>
    <t>碓氷郡計</t>
  </si>
  <si>
    <t>吾妻郡計</t>
  </si>
  <si>
    <t>利根郡計</t>
  </si>
  <si>
    <t>佐波郡計</t>
  </si>
  <si>
    <t>新田郡計</t>
  </si>
  <si>
    <t>山田郡計</t>
  </si>
  <si>
    <t>邑楽郡計</t>
  </si>
  <si>
    <t>郡部計</t>
  </si>
  <si>
    <t>合計</t>
  </si>
  <si>
    <t>神流町</t>
  </si>
  <si>
    <t>下水道公示区域外</t>
  </si>
  <si>
    <t>汚水処理人口普及率</t>
  </si>
  <si>
    <t>公示区域内人口</t>
  </si>
  <si>
    <t>下水道処理  人口普及率</t>
  </si>
  <si>
    <t>汚水処理施設　　整備人口</t>
  </si>
  <si>
    <t>　　平成１６年度末　汚水処理人口普及状況</t>
  </si>
  <si>
    <t xml:space="preserve">                 H17.3.31現在</t>
  </si>
  <si>
    <t>Ｋ</t>
  </si>
  <si>
    <t>(単位：人）</t>
  </si>
  <si>
    <t>ｺﾐｭﾆﾃｨ</t>
  </si>
  <si>
    <t>ﾌﾟﾗﾝﾄ
処理人口</t>
  </si>
  <si>
    <t>M=K/B*100%</t>
  </si>
  <si>
    <t>(単位：千人）</t>
  </si>
  <si>
    <t>K=D+E+F+H</t>
  </si>
  <si>
    <t>L</t>
  </si>
  <si>
    <t>L=C+E+G+I</t>
  </si>
  <si>
    <t>M</t>
  </si>
  <si>
    <t>N</t>
  </si>
  <si>
    <t>N=L/B*100%</t>
  </si>
  <si>
    <t>ｺﾐｭﾆﾃｨ</t>
  </si>
  <si>
    <t>K=D+E+F+H</t>
  </si>
  <si>
    <t>L=C+E+G+I</t>
  </si>
  <si>
    <t>M=K/B*100%</t>
  </si>
  <si>
    <t>N=L/B*100%</t>
  </si>
  <si>
    <t>Ａ</t>
  </si>
  <si>
    <t>Ｋ</t>
  </si>
  <si>
    <t>L</t>
  </si>
  <si>
    <t>M</t>
  </si>
  <si>
    <t>N</t>
  </si>
  <si>
    <t>平成１６年度末　汚水処理人口普及状況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</si>
</sst>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0.0;#,##0.0;\0.0;&quot;－&quot;"/>
    <numFmt numFmtId="187" formatCode="#,##0%;#,##0%;\0.0%;&quot;－&quot;"/>
    <numFmt numFmtId="188" formatCode="#,##0%;#,##0%;\0\%;&quot;－&quot;"/>
    <numFmt numFmtId="189" formatCode="#,##0.0_);[Red]\(#,##0.0\)"/>
    <numFmt numFmtId="190" formatCode="0.0%"/>
    <numFmt numFmtId="191" formatCode="#,##0_);[Red]\(#,##0\)"/>
    <numFmt numFmtId="192" formatCode="0_ "/>
    <numFmt numFmtId="193" formatCode="#,##0_ "/>
    <numFmt numFmtId="194" formatCode="0.0_);[Red]\(0.0\)"/>
    <numFmt numFmtId="195" formatCode="0.000%"/>
    <numFmt numFmtId="196" formatCode="0.0000%"/>
    <numFmt numFmtId="197" formatCode="#,##0.00_);[Red]\(#,##0.00\)"/>
    <numFmt numFmtId="198" formatCode="0.0,"/>
    <numFmt numFmtId="199" formatCode="#,##0;&quot;△&quot;#,##0;&quot;－&quot;"/>
    <numFmt numFmtId="200" formatCode="0_);[Red]\(0\)"/>
    <numFmt numFmtId="201" formatCode="0,"/>
    <numFmt numFmtId="202" formatCode="0.00,"/>
    <numFmt numFmtId="203" formatCode="0.000,"/>
  </numFmts>
  <fonts count="15">
    <font>
      <sz val="11"/>
      <color indexed="8"/>
      <name val="ＭＳ Ｐゴシック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185" fontId="0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ont="1" applyFill="1" applyAlignment="1">
      <alignment/>
    </xf>
    <xf numFmtId="191" fontId="3" fillId="0" borderId="2" xfId="0" applyNumberFormat="1" applyFont="1" applyFill="1" applyBorder="1" applyAlignment="1">
      <alignment horizontal="right"/>
    </xf>
    <xf numFmtId="9" fontId="0" fillId="0" borderId="0" xfId="0" applyNumberFormat="1" applyFont="1" applyAlignment="1">
      <alignment/>
    </xf>
    <xf numFmtId="9" fontId="0" fillId="0" borderId="1" xfId="0" applyNumberFormat="1" applyFont="1" applyFill="1" applyBorder="1" applyAlignment="1">
      <alignment horizontal="center"/>
    </xf>
    <xf numFmtId="191" fontId="3" fillId="0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91" fontId="3" fillId="0" borderId="4" xfId="0" applyNumberFormat="1" applyFont="1" applyFill="1" applyBorder="1" applyAlignment="1">
      <alignment horizontal="right"/>
    </xf>
    <xf numFmtId="9" fontId="3" fillId="0" borderId="4" xfId="0" applyNumberFormat="1" applyFont="1" applyFill="1" applyBorder="1" applyAlignment="1">
      <alignment horizontal="right"/>
    </xf>
    <xf numFmtId="9" fontId="3" fillId="0" borderId="3" xfId="0" applyNumberFormat="1" applyFont="1" applyFill="1" applyBorder="1" applyAlignment="1">
      <alignment horizontal="right"/>
    </xf>
    <xf numFmtId="191" fontId="3" fillId="0" borderId="5" xfId="0" applyNumberFormat="1" applyFont="1" applyFill="1" applyBorder="1" applyAlignment="1">
      <alignment horizontal="right"/>
    </xf>
    <xf numFmtId="181" fontId="3" fillId="0" borderId="3" xfId="16" applyFont="1" applyFill="1" applyBorder="1" applyAlignment="1">
      <alignment horizontal="right"/>
    </xf>
    <xf numFmtId="181" fontId="3" fillId="0" borderId="4" xfId="16" applyFont="1" applyFill="1" applyBorder="1" applyAlignment="1">
      <alignment horizontal="right"/>
    </xf>
    <xf numFmtId="181" fontId="3" fillId="0" borderId="6" xfId="16" applyFont="1" applyFill="1" applyBorder="1" applyAlignment="1" applyProtection="1">
      <alignment/>
      <protection/>
    </xf>
    <xf numFmtId="181" fontId="3" fillId="0" borderId="7" xfId="16" applyFont="1" applyFill="1" applyBorder="1" applyAlignment="1" applyProtection="1">
      <alignment/>
      <protection/>
    </xf>
    <xf numFmtId="181" fontId="3" fillId="0" borderId="5" xfId="16" applyFont="1" applyFill="1" applyBorder="1" applyAlignment="1">
      <alignment horizontal="right"/>
    </xf>
    <xf numFmtId="181" fontId="3" fillId="0" borderId="2" xfId="16" applyFont="1" applyFill="1" applyBorder="1" applyAlignment="1">
      <alignment horizontal="right"/>
    </xf>
    <xf numFmtId="185" fontId="0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9" fontId="3" fillId="0" borderId="2" xfId="0" applyNumberFormat="1" applyFont="1" applyFill="1" applyBorder="1" applyAlignment="1">
      <alignment horizontal="right"/>
    </xf>
    <xf numFmtId="9" fontId="3" fillId="0" borderId="5" xfId="0" applyNumberFormat="1" applyFont="1" applyFill="1" applyBorder="1" applyAlignment="1">
      <alignment horizontal="right"/>
    </xf>
    <xf numFmtId="0" fontId="0" fillId="3" borderId="2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9" fontId="0" fillId="3" borderId="7" xfId="0" applyNumberFormat="1" applyFont="1" applyFill="1" applyBorder="1" applyAlignment="1">
      <alignment/>
    </xf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vertical="top"/>
    </xf>
    <xf numFmtId="0" fontId="5" fillId="3" borderId="10" xfId="0" applyFont="1" applyFill="1" applyBorder="1" applyAlignment="1">
      <alignment vertical="top"/>
    </xf>
    <xf numFmtId="0" fontId="0" fillId="3" borderId="11" xfId="0" applyFont="1" applyFill="1" applyBorder="1" applyAlignment="1">
      <alignment/>
    </xf>
    <xf numFmtId="0" fontId="5" fillId="3" borderId="11" xfId="0" applyFont="1" applyFill="1" applyBorder="1" applyAlignment="1">
      <alignment wrapText="1"/>
    </xf>
    <xf numFmtId="0" fontId="0" fillId="3" borderId="11" xfId="0" applyFont="1" applyFill="1" applyBorder="1" applyAlignment="1">
      <alignment wrapText="1"/>
    </xf>
    <xf numFmtId="9" fontId="5" fillId="3" borderId="11" xfId="0" applyNumberFormat="1" applyFont="1" applyFill="1" applyBorder="1" applyAlignment="1">
      <alignment wrapText="1"/>
    </xf>
    <xf numFmtId="0" fontId="0" fillId="3" borderId="11" xfId="0" applyFill="1" applyBorder="1" applyAlignment="1">
      <alignment/>
    </xf>
    <xf numFmtId="0" fontId="6" fillId="3" borderId="11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185" fontId="0" fillId="5" borderId="1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7" fillId="6" borderId="13" xfId="0" applyFont="1" applyFill="1" applyBorder="1" applyAlignment="1">
      <alignment/>
    </xf>
    <xf numFmtId="191" fontId="8" fillId="6" borderId="13" xfId="0" applyNumberFormat="1" applyFont="1" applyFill="1" applyBorder="1" applyAlignment="1">
      <alignment horizontal="right"/>
    </xf>
    <xf numFmtId="181" fontId="8" fillId="6" borderId="13" xfId="16" applyFont="1" applyFill="1" applyBorder="1" applyAlignment="1">
      <alignment horizontal="right"/>
    </xf>
    <xf numFmtId="9" fontId="8" fillId="6" borderId="13" xfId="0" applyNumberFormat="1" applyFont="1" applyFill="1" applyBorder="1" applyAlignment="1">
      <alignment horizontal="right"/>
    </xf>
    <xf numFmtId="0" fontId="0" fillId="6" borderId="13" xfId="0" applyFont="1" applyFill="1" applyBorder="1" applyAlignment="1">
      <alignment/>
    </xf>
    <xf numFmtId="191" fontId="3" fillId="6" borderId="13" xfId="0" applyNumberFormat="1" applyFont="1" applyFill="1" applyBorder="1" applyAlignment="1">
      <alignment horizontal="right"/>
    </xf>
    <xf numFmtId="181" fontId="3" fillId="6" borderId="13" xfId="16" applyFont="1" applyFill="1" applyBorder="1" applyAlignment="1">
      <alignment horizontal="right"/>
    </xf>
    <xf numFmtId="9" fontId="3" fillId="6" borderId="13" xfId="0" applyNumberFormat="1" applyFont="1" applyFill="1" applyBorder="1" applyAlignment="1">
      <alignment horizontal="right"/>
    </xf>
    <xf numFmtId="200" fontId="3" fillId="6" borderId="13" xfId="16" applyNumberFormat="1" applyFont="1" applyFill="1" applyBorder="1" applyAlignment="1">
      <alignment horizontal="right"/>
    </xf>
    <xf numFmtId="0" fontId="0" fillId="6" borderId="4" xfId="0" applyFont="1" applyFill="1" applyBorder="1" applyAlignment="1">
      <alignment/>
    </xf>
    <xf numFmtId="191" fontId="3" fillId="6" borderId="4" xfId="0" applyNumberFormat="1" applyFont="1" applyFill="1" applyBorder="1" applyAlignment="1">
      <alignment horizontal="right"/>
    </xf>
    <xf numFmtId="181" fontId="3" fillId="6" borderId="4" xfId="16" applyFont="1" applyFill="1" applyBorder="1" applyAlignment="1">
      <alignment horizontal="right"/>
    </xf>
    <xf numFmtId="190" fontId="3" fillId="6" borderId="4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9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3" borderId="8" xfId="0" applyFont="1" applyFill="1" applyBorder="1" applyAlignment="1">
      <alignment/>
    </xf>
    <xf numFmtId="0" fontId="13" fillId="3" borderId="2" xfId="0" applyFont="1" applyFill="1" applyBorder="1" applyAlignment="1">
      <alignment/>
    </xf>
    <xf numFmtId="0" fontId="13" fillId="3" borderId="7" xfId="0" applyFont="1" applyFill="1" applyBorder="1" applyAlignment="1">
      <alignment/>
    </xf>
    <xf numFmtId="0" fontId="13" fillId="3" borderId="9" xfId="0" applyFont="1" applyFill="1" applyBorder="1" applyAlignment="1">
      <alignment/>
    </xf>
    <xf numFmtId="9" fontId="13" fillId="3" borderId="7" xfId="0" applyNumberFormat="1" applyFont="1" applyFill="1" applyBorder="1" applyAlignment="1">
      <alignment/>
    </xf>
    <xf numFmtId="0" fontId="13" fillId="3" borderId="2" xfId="0" applyFont="1" applyFill="1" applyBorder="1" applyAlignment="1">
      <alignment wrapText="1"/>
    </xf>
    <xf numFmtId="0" fontId="13" fillId="3" borderId="2" xfId="0" applyFont="1" applyFill="1" applyBorder="1" applyAlignment="1">
      <alignment vertical="top"/>
    </xf>
    <xf numFmtId="0" fontId="13" fillId="3" borderId="10" xfId="0" applyFont="1" applyFill="1" applyBorder="1" applyAlignment="1">
      <alignment vertical="top"/>
    </xf>
    <xf numFmtId="0" fontId="13" fillId="3" borderId="12" xfId="0" applyFont="1" applyFill="1" applyBorder="1" applyAlignment="1">
      <alignment/>
    </xf>
    <xf numFmtId="0" fontId="13" fillId="3" borderId="11" xfId="0" applyFont="1" applyFill="1" applyBorder="1" applyAlignment="1">
      <alignment/>
    </xf>
    <xf numFmtId="0" fontId="13" fillId="3" borderId="11" xfId="0" applyFont="1" applyFill="1" applyBorder="1" applyAlignment="1">
      <alignment wrapText="1"/>
    </xf>
    <xf numFmtId="9" fontId="13" fillId="3" borderId="11" xfId="0" applyNumberFormat="1" applyFont="1" applyFill="1" applyBorder="1" applyAlignment="1">
      <alignment wrapText="1"/>
    </xf>
    <xf numFmtId="185" fontId="13" fillId="7" borderId="1" xfId="0" applyNumberFormat="1" applyFont="1" applyFill="1" applyBorder="1" applyAlignment="1">
      <alignment horizontal="center"/>
    </xf>
    <xf numFmtId="185" fontId="13" fillId="3" borderId="1" xfId="0" applyNumberFormat="1" applyFont="1" applyFill="1" applyBorder="1" applyAlignment="1">
      <alignment horizontal="center"/>
    </xf>
    <xf numFmtId="9" fontId="13" fillId="7" borderId="1" xfId="0" applyNumberFormat="1" applyFont="1" applyFill="1" applyBorder="1" applyAlignment="1">
      <alignment horizontal="center"/>
    </xf>
    <xf numFmtId="0" fontId="13" fillId="4" borderId="4" xfId="0" applyFont="1" applyFill="1" applyBorder="1" applyAlignment="1">
      <alignment horizontal="left"/>
    </xf>
    <xf numFmtId="198" fontId="13" fillId="0" borderId="4" xfId="0" applyNumberFormat="1" applyFont="1" applyFill="1" applyBorder="1" applyAlignment="1">
      <alignment horizontal="right"/>
    </xf>
    <xf numFmtId="198" fontId="13" fillId="0" borderId="6" xfId="16" applyNumberFormat="1" applyFont="1" applyFill="1" applyBorder="1" applyAlignment="1" applyProtection="1">
      <alignment/>
      <protection/>
    </xf>
    <xf numFmtId="9" fontId="13" fillId="0" borderId="4" xfId="0" applyNumberFormat="1" applyFont="1" applyFill="1" applyBorder="1" applyAlignment="1">
      <alignment horizontal="right"/>
    </xf>
    <xf numFmtId="0" fontId="13" fillId="2" borderId="0" xfId="0" applyFont="1" applyFill="1" applyAlignment="1">
      <alignment/>
    </xf>
    <xf numFmtId="181" fontId="13" fillId="0" borderId="7" xfId="16" applyFont="1" applyFill="1" applyBorder="1" applyAlignment="1" applyProtection="1">
      <alignment/>
      <protection/>
    </xf>
    <xf numFmtId="198" fontId="13" fillId="0" borderId="7" xfId="16" applyNumberFormat="1" applyFont="1" applyFill="1" applyBorder="1" applyAlignment="1" applyProtection="1">
      <alignment/>
      <protection/>
    </xf>
    <xf numFmtId="0" fontId="13" fillId="4" borderId="2" xfId="0" applyFont="1" applyFill="1" applyBorder="1" applyAlignment="1">
      <alignment horizontal="left"/>
    </xf>
    <xf numFmtId="198" fontId="13" fillId="0" borderId="2" xfId="0" applyNumberFormat="1" applyFont="1" applyFill="1" applyBorder="1" applyAlignment="1">
      <alignment horizontal="right"/>
    </xf>
    <xf numFmtId="9" fontId="13" fillId="0" borderId="2" xfId="0" applyNumberFormat="1" applyFont="1" applyFill="1" applyBorder="1" applyAlignment="1">
      <alignment horizontal="right"/>
    </xf>
    <xf numFmtId="0" fontId="14" fillId="6" borderId="13" xfId="0" applyFont="1" applyFill="1" applyBorder="1" applyAlignment="1">
      <alignment/>
    </xf>
    <xf numFmtId="198" fontId="14" fillId="6" borderId="13" xfId="0" applyNumberFormat="1" applyFont="1" applyFill="1" applyBorder="1" applyAlignment="1">
      <alignment horizontal="right"/>
    </xf>
    <xf numFmtId="198" fontId="14" fillId="6" borderId="13" xfId="16" applyNumberFormat="1" applyFont="1" applyFill="1" applyBorder="1" applyAlignment="1">
      <alignment horizontal="right"/>
    </xf>
    <xf numFmtId="9" fontId="14" fillId="6" borderId="13" xfId="0" applyNumberFormat="1" applyFont="1" applyFill="1" applyBorder="1" applyAlignment="1">
      <alignment horizontal="right"/>
    </xf>
    <xf numFmtId="0" fontId="13" fillId="4" borderId="3" xfId="0" applyFont="1" applyFill="1" applyBorder="1" applyAlignment="1">
      <alignment horizontal="left"/>
    </xf>
    <xf numFmtId="198" fontId="13" fillId="0" borderId="3" xfId="0" applyNumberFormat="1" applyFont="1" applyFill="1" applyBorder="1" applyAlignment="1">
      <alignment horizontal="right"/>
    </xf>
    <xf numFmtId="9" fontId="13" fillId="0" borderId="3" xfId="0" applyNumberFormat="1" applyFont="1" applyFill="1" applyBorder="1" applyAlignment="1">
      <alignment horizontal="right"/>
    </xf>
    <xf numFmtId="181" fontId="13" fillId="0" borderId="4" xfId="16" applyFont="1" applyFill="1" applyBorder="1" applyAlignment="1">
      <alignment horizontal="right"/>
    </xf>
    <xf numFmtId="0" fontId="13" fillId="6" borderId="13" xfId="0" applyFont="1" applyFill="1" applyBorder="1" applyAlignment="1">
      <alignment/>
    </xf>
    <xf numFmtId="198" fontId="13" fillId="6" borderId="13" xfId="0" applyNumberFormat="1" applyFont="1" applyFill="1" applyBorder="1" applyAlignment="1">
      <alignment horizontal="right"/>
    </xf>
    <xf numFmtId="198" fontId="13" fillId="6" borderId="13" xfId="16" applyNumberFormat="1" applyFont="1" applyFill="1" applyBorder="1" applyAlignment="1">
      <alignment horizontal="right"/>
    </xf>
    <xf numFmtId="9" fontId="13" fillId="6" borderId="13" xfId="0" applyNumberFormat="1" applyFont="1" applyFill="1" applyBorder="1" applyAlignment="1">
      <alignment horizontal="right"/>
    </xf>
    <xf numFmtId="181" fontId="13" fillId="0" borderId="3" xfId="16" applyFont="1" applyFill="1" applyBorder="1" applyAlignment="1">
      <alignment horizontal="right"/>
    </xf>
    <xf numFmtId="0" fontId="13" fillId="4" borderId="5" xfId="0" applyFont="1" applyFill="1" applyBorder="1" applyAlignment="1">
      <alignment horizontal="left"/>
    </xf>
    <xf numFmtId="198" fontId="13" fillId="0" borderId="5" xfId="0" applyNumberFormat="1" applyFont="1" applyFill="1" applyBorder="1" applyAlignment="1">
      <alignment horizontal="right"/>
    </xf>
    <xf numFmtId="181" fontId="13" fillId="0" borderId="5" xfId="16" applyFont="1" applyFill="1" applyBorder="1" applyAlignment="1">
      <alignment horizontal="right"/>
    </xf>
    <xf numFmtId="9" fontId="13" fillId="0" borderId="5" xfId="0" applyNumberFormat="1" applyFont="1" applyFill="1" applyBorder="1" applyAlignment="1">
      <alignment horizontal="right"/>
    </xf>
    <xf numFmtId="181" fontId="13" fillId="0" borderId="2" xfId="16" applyFont="1" applyFill="1" applyBorder="1" applyAlignment="1">
      <alignment horizontal="right"/>
    </xf>
    <xf numFmtId="0" fontId="13" fillId="4" borderId="3" xfId="0" applyFont="1" applyFill="1" applyBorder="1" applyAlignment="1">
      <alignment/>
    </xf>
    <xf numFmtId="198" fontId="13" fillId="0" borderId="3" xfId="16" applyNumberFormat="1" applyFont="1" applyFill="1" applyBorder="1" applyAlignment="1">
      <alignment horizontal="right"/>
    </xf>
    <xf numFmtId="0" fontId="13" fillId="4" borderId="4" xfId="0" applyFont="1" applyFill="1" applyBorder="1" applyAlignment="1">
      <alignment/>
    </xf>
    <xf numFmtId="198" fontId="13" fillId="0" borderId="4" xfId="16" applyNumberFormat="1" applyFont="1" applyFill="1" applyBorder="1" applyAlignment="1">
      <alignment horizontal="right"/>
    </xf>
    <xf numFmtId="0" fontId="13" fillId="6" borderId="4" xfId="0" applyFont="1" applyFill="1" applyBorder="1" applyAlignment="1">
      <alignment/>
    </xf>
    <xf numFmtId="198" fontId="13" fillId="6" borderId="4" xfId="0" applyNumberFormat="1" applyFont="1" applyFill="1" applyBorder="1" applyAlignment="1">
      <alignment horizontal="right"/>
    </xf>
    <xf numFmtId="198" fontId="13" fillId="6" borderId="4" xfId="16" applyNumberFormat="1" applyFont="1" applyFill="1" applyBorder="1" applyAlignment="1">
      <alignment horizontal="right"/>
    </xf>
    <xf numFmtId="190" fontId="13" fillId="6" borderId="4" xfId="0" applyNumberFormat="1" applyFont="1" applyFill="1" applyBorder="1" applyAlignment="1">
      <alignment horizontal="right"/>
    </xf>
    <xf numFmtId="9" fontId="13" fillId="0" borderId="0" xfId="0" applyNumberFormat="1" applyFont="1" applyAlignment="1">
      <alignment/>
    </xf>
    <xf numFmtId="0" fontId="11" fillId="0" borderId="0" xfId="0" applyFont="1" applyFill="1" applyAlignment="1">
      <alignment horizontal="left"/>
    </xf>
    <xf numFmtId="0" fontId="5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6" sqref="E26"/>
    </sheetView>
  </sheetViews>
  <sheetFormatPr defaultColWidth="9.00390625" defaultRowHeight="13.5"/>
  <cols>
    <col min="1" max="1" width="9.00390625" style="1" customWidth="1"/>
    <col min="2" max="2" width="12.625" style="1" customWidth="1"/>
    <col min="3" max="3" width="10.625" style="10" customWidth="1"/>
    <col min="4" max="4" width="11.125" style="10" customWidth="1"/>
    <col min="5" max="5" width="10.625" style="10" customWidth="1"/>
    <col min="6" max="6" width="10.625" style="1" customWidth="1"/>
    <col min="7" max="7" width="10.625" style="10" customWidth="1"/>
    <col min="8" max="9" width="10.625" style="1" customWidth="1"/>
    <col min="10" max="10" width="11.125" style="7" customWidth="1"/>
    <col min="11" max="12" width="12.625" style="1" customWidth="1"/>
    <col min="13" max="14" width="9.625" style="1" customWidth="1"/>
    <col min="15" max="16384" width="9.00390625" style="1" customWidth="1"/>
  </cols>
  <sheetData>
    <row r="1" spans="5:6" ht="18.75">
      <c r="E1" s="22" t="s">
        <v>98</v>
      </c>
      <c r="F1" s="3"/>
    </row>
    <row r="3" spans="12:14" ht="13.5">
      <c r="L3" s="4" t="s">
        <v>101</v>
      </c>
      <c r="M3" s="120" t="s">
        <v>99</v>
      </c>
      <c r="N3" s="121"/>
    </row>
    <row r="4" spans="1:14" ht="24">
      <c r="A4" s="39"/>
      <c r="B4" s="25"/>
      <c r="C4" s="26" t="s">
        <v>69</v>
      </c>
      <c r="D4" s="27"/>
      <c r="E4" s="25" t="s">
        <v>102</v>
      </c>
      <c r="F4" s="26" t="s">
        <v>70</v>
      </c>
      <c r="G4" s="27"/>
      <c r="H4" s="26" t="s">
        <v>71</v>
      </c>
      <c r="I4" s="28"/>
      <c r="J4" s="29"/>
      <c r="K4" s="30" t="s">
        <v>97</v>
      </c>
      <c r="L4" s="31" t="s">
        <v>66</v>
      </c>
      <c r="M4" s="30" t="s">
        <v>94</v>
      </c>
      <c r="N4" s="32" t="s">
        <v>67</v>
      </c>
    </row>
    <row r="5" spans="1:14" ht="27.75" thickBot="1">
      <c r="A5" s="40" t="s">
        <v>72</v>
      </c>
      <c r="B5" s="33" t="s">
        <v>73</v>
      </c>
      <c r="C5" s="33" t="s">
        <v>74</v>
      </c>
      <c r="D5" s="34" t="s">
        <v>93</v>
      </c>
      <c r="E5" s="35" t="s">
        <v>103</v>
      </c>
      <c r="F5" s="33" t="s">
        <v>75</v>
      </c>
      <c r="G5" s="33" t="s">
        <v>76</v>
      </c>
      <c r="H5" s="35" t="s">
        <v>95</v>
      </c>
      <c r="I5" s="33" t="s">
        <v>76</v>
      </c>
      <c r="J5" s="36" t="s">
        <v>96</v>
      </c>
      <c r="K5" s="37" t="s">
        <v>106</v>
      </c>
      <c r="L5" s="37" t="s">
        <v>108</v>
      </c>
      <c r="M5" s="38" t="s">
        <v>104</v>
      </c>
      <c r="N5" s="38" t="s">
        <v>111</v>
      </c>
    </row>
    <row r="6" spans="1:14" ht="14.25" thickTop="1">
      <c r="A6" s="41" t="s">
        <v>77</v>
      </c>
      <c r="B6" s="2" t="s">
        <v>0</v>
      </c>
      <c r="C6" s="21" t="s">
        <v>1</v>
      </c>
      <c r="D6" s="21" t="s">
        <v>2</v>
      </c>
      <c r="E6" s="21" t="s">
        <v>3</v>
      </c>
      <c r="F6" s="2" t="s">
        <v>4</v>
      </c>
      <c r="G6" s="21" t="s">
        <v>5</v>
      </c>
      <c r="H6" s="2" t="s">
        <v>6</v>
      </c>
      <c r="I6" s="2" t="s">
        <v>7</v>
      </c>
      <c r="J6" s="8" t="s">
        <v>8</v>
      </c>
      <c r="K6" s="2" t="s">
        <v>100</v>
      </c>
      <c r="L6" s="2" t="s">
        <v>107</v>
      </c>
      <c r="M6" s="2" t="s">
        <v>109</v>
      </c>
      <c r="N6" s="2" t="s">
        <v>110</v>
      </c>
    </row>
    <row r="7" spans="1:14" s="5" customFormat="1" ht="13.5">
      <c r="A7" s="42" t="s">
        <v>9</v>
      </c>
      <c r="B7" s="11">
        <v>319414</v>
      </c>
      <c r="C7" s="11">
        <v>16784</v>
      </c>
      <c r="D7" s="11">
        <v>14236</v>
      </c>
      <c r="E7" s="11">
        <v>5283</v>
      </c>
      <c r="F7" s="17">
        <v>19237</v>
      </c>
      <c r="G7" s="11">
        <v>12065</v>
      </c>
      <c r="H7" s="11">
        <v>215679</v>
      </c>
      <c r="I7" s="11">
        <v>200903</v>
      </c>
      <c r="J7" s="12">
        <f>H7/B7</f>
        <v>0.675233396156712</v>
      </c>
      <c r="K7" s="11">
        <f>D7+E7+F7+H7</f>
        <v>254435</v>
      </c>
      <c r="L7" s="11">
        <f aca="true" t="shared" si="0" ref="L7:L17">C7+E7+G7+I7</f>
        <v>235035</v>
      </c>
      <c r="M7" s="12">
        <f aca="true" t="shared" si="1" ref="M7:M38">K7/B7</f>
        <v>0.7965680903153901</v>
      </c>
      <c r="N7" s="12">
        <f aca="true" t="shared" si="2" ref="N7:N38">L7/B7</f>
        <v>0.7358318671066391</v>
      </c>
    </row>
    <row r="8" spans="1:14" s="5" customFormat="1" ht="13.5">
      <c r="A8" s="42" t="s">
        <v>10</v>
      </c>
      <c r="B8" s="11">
        <v>243741</v>
      </c>
      <c r="C8" s="11">
        <v>13010</v>
      </c>
      <c r="D8" s="11">
        <v>12005</v>
      </c>
      <c r="E8" s="18">
        <v>0</v>
      </c>
      <c r="F8" s="18">
        <v>2459</v>
      </c>
      <c r="G8" s="11">
        <v>2262</v>
      </c>
      <c r="H8" s="11">
        <v>205982</v>
      </c>
      <c r="I8" s="11">
        <v>194880</v>
      </c>
      <c r="J8" s="12">
        <f aca="true" t="shared" si="3" ref="J8:J19">H8/B8</f>
        <v>0.8450855621335762</v>
      </c>
      <c r="K8" s="11">
        <f aca="true" t="shared" si="4" ref="K8:K17">D8+E8+F8+H8</f>
        <v>220446</v>
      </c>
      <c r="L8" s="11">
        <f t="shared" si="0"/>
        <v>210152</v>
      </c>
      <c r="M8" s="12">
        <f t="shared" si="1"/>
        <v>0.9044272403904144</v>
      </c>
      <c r="N8" s="12">
        <f t="shared" si="2"/>
        <v>0.8621938861332316</v>
      </c>
    </row>
    <row r="9" spans="1:14" s="5" customFormat="1" ht="13.5">
      <c r="A9" s="42" t="s">
        <v>11</v>
      </c>
      <c r="B9" s="11">
        <v>111087</v>
      </c>
      <c r="C9" s="11">
        <v>3538</v>
      </c>
      <c r="D9" s="11">
        <v>844</v>
      </c>
      <c r="E9" s="11">
        <v>289</v>
      </c>
      <c r="F9" s="18">
        <v>0</v>
      </c>
      <c r="G9" s="18">
        <v>0</v>
      </c>
      <c r="H9" s="11">
        <v>91281</v>
      </c>
      <c r="I9" s="11">
        <v>79473</v>
      </c>
      <c r="J9" s="12">
        <f t="shared" si="3"/>
        <v>0.8217073104863756</v>
      </c>
      <c r="K9" s="11">
        <f t="shared" si="4"/>
        <v>92414</v>
      </c>
      <c r="L9" s="11">
        <f t="shared" si="0"/>
        <v>83300</v>
      </c>
      <c r="M9" s="12">
        <f t="shared" si="1"/>
        <v>0.8319065237156463</v>
      </c>
      <c r="N9" s="12">
        <f t="shared" si="2"/>
        <v>0.7498627202102857</v>
      </c>
    </row>
    <row r="10" spans="1:14" s="5" customFormat="1" ht="13.5">
      <c r="A10" s="42" t="s">
        <v>12</v>
      </c>
      <c r="B10" s="11">
        <v>195713</v>
      </c>
      <c r="C10" s="11">
        <v>32904</v>
      </c>
      <c r="D10" s="11">
        <v>30952</v>
      </c>
      <c r="E10" s="11">
        <v>1071</v>
      </c>
      <c r="F10" s="18">
        <v>16887</v>
      </c>
      <c r="G10" s="11">
        <v>9260</v>
      </c>
      <c r="H10" s="11">
        <v>41691</v>
      </c>
      <c r="I10" s="11">
        <v>34230</v>
      </c>
      <c r="J10" s="12">
        <f t="shared" si="3"/>
        <v>0.21302110743793207</v>
      </c>
      <c r="K10" s="11">
        <f t="shared" si="4"/>
        <v>90601</v>
      </c>
      <c r="L10" s="11">
        <f t="shared" si="0"/>
        <v>77465</v>
      </c>
      <c r="M10" s="12">
        <f t="shared" si="1"/>
        <v>0.46292785865016634</v>
      </c>
      <c r="N10" s="12">
        <f t="shared" si="2"/>
        <v>0.395809169549289</v>
      </c>
    </row>
    <row r="11" spans="1:14" s="5" customFormat="1" ht="13.5">
      <c r="A11" s="42" t="s">
        <v>13</v>
      </c>
      <c r="B11" s="11">
        <v>208230</v>
      </c>
      <c r="C11" s="11">
        <v>40808</v>
      </c>
      <c r="D11" s="11">
        <v>39500</v>
      </c>
      <c r="E11" s="11">
        <v>15427</v>
      </c>
      <c r="F11" s="18">
        <v>11051</v>
      </c>
      <c r="G11" s="11">
        <v>6944</v>
      </c>
      <c r="H11" s="11">
        <v>50445</v>
      </c>
      <c r="I11" s="11">
        <v>43228</v>
      </c>
      <c r="J11" s="12">
        <f t="shared" si="3"/>
        <v>0.24225615905489123</v>
      </c>
      <c r="K11" s="11">
        <f t="shared" si="4"/>
        <v>116423</v>
      </c>
      <c r="L11" s="11">
        <f t="shared" si="0"/>
        <v>106407</v>
      </c>
      <c r="M11" s="12">
        <f t="shared" si="1"/>
        <v>0.5591077174278443</v>
      </c>
      <c r="N11" s="12">
        <f t="shared" si="2"/>
        <v>0.5110070595015127</v>
      </c>
    </row>
    <row r="12" spans="1:14" s="5" customFormat="1" ht="13.5">
      <c r="A12" s="42" t="s">
        <v>14</v>
      </c>
      <c r="B12" s="11">
        <v>55187</v>
      </c>
      <c r="C12" s="11">
        <v>5636</v>
      </c>
      <c r="D12" s="11">
        <v>5388</v>
      </c>
      <c r="E12" s="18">
        <v>0</v>
      </c>
      <c r="F12" s="18">
        <v>2206</v>
      </c>
      <c r="G12" s="11">
        <v>1570</v>
      </c>
      <c r="H12" s="11">
        <v>27524</v>
      </c>
      <c r="I12" s="11">
        <v>22621</v>
      </c>
      <c r="J12" s="12">
        <f t="shared" si="3"/>
        <v>0.4987406454418613</v>
      </c>
      <c r="K12" s="11">
        <f t="shared" si="4"/>
        <v>35118</v>
      </c>
      <c r="L12" s="11">
        <f t="shared" si="0"/>
        <v>29827</v>
      </c>
      <c r="M12" s="12">
        <f t="shared" si="1"/>
        <v>0.6363455161541668</v>
      </c>
      <c r="N12" s="12">
        <f t="shared" si="2"/>
        <v>0.5404714878503996</v>
      </c>
    </row>
    <row r="13" spans="1:14" s="5" customFormat="1" ht="13.5">
      <c r="A13" s="42" t="s">
        <v>15</v>
      </c>
      <c r="B13" s="11">
        <v>78917</v>
      </c>
      <c r="C13" s="11">
        <v>14889</v>
      </c>
      <c r="D13" s="11">
        <v>14889</v>
      </c>
      <c r="E13" s="11">
        <v>1942</v>
      </c>
      <c r="F13" s="18">
        <v>531</v>
      </c>
      <c r="G13" s="11">
        <v>378</v>
      </c>
      <c r="H13" s="11">
        <v>32970</v>
      </c>
      <c r="I13" s="11">
        <v>28451</v>
      </c>
      <c r="J13" s="12">
        <f t="shared" si="3"/>
        <v>0.41778070631169456</v>
      </c>
      <c r="K13" s="11">
        <f t="shared" si="4"/>
        <v>50332</v>
      </c>
      <c r="L13" s="11">
        <f t="shared" si="0"/>
        <v>45660</v>
      </c>
      <c r="M13" s="12">
        <f t="shared" si="1"/>
        <v>0.637784000912351</v>
      </c>
      <c r="N13" s="12">
        <f t="shared" si="2"/>
        <v>0.578582561425295</v>
      </c>
    </row>
    <row r="14" spans="1:14" s="5" customFormat="1" ht="13.5">
      <c r="A14" s="42" t="s">
        <v>16</v>
      </c>
      <c r="B14" s="11">
        <v>47552</v>
      </c>
      <c r="C14" s="11">
        <v>7145</v>
      </c>
      <c r="D14" s="11">
        <v>6903</v>
      </c>
      <c r="E14" s="11">
        <v>2573</v>
      </c>
      <c r="F14" s="18">
        <v>547</v>
      </c>
      <c r="G14" s="11">
        <v>497</v>
      </c>
      <c r="H14" s="11">
        <v>19068</v>
      </c>
      <c r="I14" s="11">
        <v>13569</v>
      </c>
      <c r="J14" s="12">
        <f t="shared" si="3"/>
        <v>0.400992597577389</v>
      </c>
      <c r="K14" s="11">
        <f t="shared" si="4"/>
        <v>29091</v>
      </c>
      <c r="L14" s="11">
        <f t="shared" si="0"/>
        <v>23784</v>
      </c>
      <c r="M14" s="12">
        <f t="shared" si="1"/>
        <v>0.6117723755047106</v>
      </c>
      <c r="N14" s="12">
        <f t="shared" si="2"/>
        <v>0.5001682368775235</v>
      </c>
    </row>
    <row r="15" spans="1:14" s="5" customFormat="1" ht="13.5">
      <c r="A15" s="42" t="s">
        <v>17</v>
      </c>
      <c r="B15" s="11">
        <v>63759</v>
      </c>
      <c r="C15" s="11">
        <v>11294</v>
      </c>
      <c r="D15" s="11">
        <v>8375</v>
      </c>
      <c r="E15" s="18">
        <v>0</v>
      </c>
      <c r="F15" s="18">
        <v>0</v>
      </c>
      <c r="G15" s="18">
        <v>0</v>
      </c>
      <c r="H15" s="11">
        <v>16842</v>
      </c>
      <c r="I15" s="11">
        <v>12856</v>
      </c>
      <c r="J15" s="12">
        <f t="shared" si="3"/>
        <v>0.2641509433962264</v>
      </c>
      <c r="K15" s="11">
        <f t="shared" si="4"/>
        <v>25217</v>
      </c>
      <c r="L15" s="11">
        <f t="shared" si="0"/>
        <v>24150</v>
      </c>
      <c r="M15" s="12">
        <f t="shared" si="1"/>
        <v>0.39550494832102134</v>
      </c>
      <c r="N15" s="12">
        <f t="shared" si="2"/>
        <v>0.37877005599209523</v>
      </c>
    </row>
    <row r="16" spans="1:14" s="5" customFormat="1" ht="13.5">
      <c r="A16" s="42" t="s">
        <v>18</v>
      </c>
      <c r="B16" s="11">
        <v>49272</v>
      </c>
      <c r="C16" s="11">
        <v>7818</v>
      </c>
      <c r="D16" s="11">
        <v>7726</v>
      </c>
      <c r="E16" s="11">
        <v>1693</v>
      </c>
      <c r="F16" s="11">
        <v>0</v>
      </c>
      <c r="G16" s="11">
        <v>0</v>
      </c>
      <c r="H16" s="11">
        <v>10620</v>
      </c>
      <c r="I16" s="11">
        <v>6645</v>
      </c>
      <c r="J16" s="12">
        <f t="shared" si="3"/>
        <v>0.21553823672674136</v>
      </c>
      <c r="K16" s="11">
        <f t="shared" si="4"/>
        <v>20039</v>
      </c>
      <c r="L16" s="11">
        <f t="shared" si="0"/>
        <v>16156</v>
      </c>
      <c r="M16" s="12">
        <f t="shared" si="1"/>
        <v>0.4067015749309953</v>
      </c>
      <c r="N16" s="12">
        <f t="shared" si="2"/>
        <v>0.3278941386588732</v>
      </c>
    </row>
    <row r="17" spans="1:14" s="5" customFormat="1" ht="14.25" thickBot="1">
      <c r="A17" s="43" t="s">
        <v>19</v>
      </c>
      <c r="B17" s="6">
        <v>48388</v>
      </c>
      <c r="C17" s="6">
        <v>7187</v>
      </c>
      <c r="D17" s="6">
        <v>7148</v>
      </c>
      <c r="E17" s="6">
        <v>703</v>
      </c>
      <c r="F17" s="18">
        <v>0</v>
      </c>
      <c r="G17" s="18">
        <v>0</v>
      </c>
      <c r="H17" s="6">
        <v>8952</v>
      </c>
      <c r="I17" s="6">
        <v>6436</v>
      </c>
      <c r="J17" s="23">
        <f t="shared" si="3"/>
        <v>0.18500454658179713</v>
      </c>
      <c r="K17" s="11">
        <f t="shared" si="4"/>
        <v>16803</v>
      </c>
      <c r="L17" s="11">
        <f t="shared" si="0"/>
        <v>14326</v>
      </c>
      <c r="M17" s="23">
        <f t="shared" si="1"/>
        <v>0.34725551789699927</v>
      </c>
      <c r="N17" s="23">
        <f t="shared" si="2"/>
        <v>0.2960651401173845</v>
      </c>
    </row>
    <row r="18" spans="1:14" s="10" customFormat="1" ht="15" thickBot="1" thickTop="1">
      <c r="A18" s="48" t="s">
        <v>68</v>
      </c>
      <c r="B18" s="49">
        <f>SUM(B7:B17)</f>
        <v>1421260</v>
      </c>
      <c r="C18" s="49">
        <f aca="true" t="shared" si="5" ref="C18:I18">SUM(C7:C17)</f>
        <v>161013</v>
      </c>
      <c r="D18" s="49">
        <f t="shared" si="5"/>
        <v>147966</v>
      </c>
      <c r="E18" s="49">
        <f t="shared" si="5"/>
        <v>28981</v>
      </c>
      <c r="F18" s="50">
        <f t="shared" si="5"/>
        <v>52918</v>
      </c>
      <c r="G18" s="49">
        <f t="shared" si="5"/>
        <v>32976</v>
      </c>
      <c r="H18" s="49">
        <f t="shared" si="5"/>
        <v>721054</v>
      </c>
      <c r="I18" s="49">
        <f t="shared" si="5"/>
        <v>643292</v>
      </c>
      <c r="J18" s="51">
        <f t="shared" si="3"/>
        <v>0.5073343371374696</v>
      </c>
      <c r="K18" s="49">
        <f>SUM(K7:K17)</f>
        <v>950919</v>
      </c>
      <c r="L18" s="49">
        <f>SUM(L7:L17)</f>
        <v>866262</v>
      </c>
      <c r="M18" s="51">
        <f t="shared" si="1"/>
        <v>0.6690675879149487</v>
      </c>
      <c r="N18" s="51">
        <f t="shared" si="2"/>
        <v>0.6095028355121512</v>
      </c>
    </row>
    <row r="19" spans="1:14" s="5" customFormat="1" ht="14.25" thickTop="1">
      <c r="A19" s="44" t="s">
        <v>20</v>
      </c>
      <c r="B19" s="9">
        <v>10132</v>
      </c>
      <c r="C19" s="9">
        <v>313</v>
      </c>
      <c r="D19" s="9">
        <v>258</v>
      </c>
      <c r="E19" s="18">
        <v>0</v>
      </c>
      <c r="F19" s="18">
        <v>6245</v>
      </c>
      <c r="G19" s="9">
        <v>5250</v>
      </c>
      <c r="H19" s="9">
        <v>3607</v>
      </c>
      <c r="I19" s="9">
        <v>2470</v>
      </c>
      <c r="J19" s="13">
        <f t="shared" si="3"/>
        <v>0.35600078957757597</v>
      </c>
      <c r="K19" s="11">
        <f aca="true" t="shared" si="6" ref="K19:K24">D19+E19+F19+H19</f>
        <v>10110</v>
      </c>
      <c r="L19" s="11">
        <f aca="true" t="shared" si="7" ref="L19:L24">C19+E19+G19+I19</f>
        <v>8033</v>
      </c>
      <c r="M19" s="13">
        <f t="shared" si="1"/>
        <v>0.9978286616660087</v>
      </c>
      <c r="N19" s="13">
        <f t="shared" si="2"/>
        <v>0.7928345834978286</v>
      </c>
    </row>
    <row r="20" spans="1:14" s="5" customFormat="1" ht="13.5">
      <c r="A20" s="42" t="s">
        <v>21</v>
      </c>
      <c r="B20" s="11">
        <v>12352</v>
      </c>
      <c r="C20" s="11">
        <v>750</v>
      </c>
      <c r="D20" s="11">
        <v>750</v>
      </c>
      <c r="E20" s="18">
        <v>0</v>
      </c>
      <c r="F20" s="18">
        <v>6312</v>
      </c>
      <c r="G20" s="11">
        <v>4056</v>
      </c>
      <c r="H20" s="16">
        <v>0</v>
      </c>
      <c r="I20" s="16">
        <v>0</v>
      </c>
      <c r="J20" s="16">
        <v>0</v>
      </c>
      <c r="K20" s="11">
        <f>D20+E20+F20+H20</f>
        <v>7062</v>
      </c>
      <c r="L20" s="11">
        <f t="shared" si="7"/>
        <v>4806</v>
      </c>
      <c r="M20" s="12">
        <f t="shared" si="1"/>
        <v>0.571729274611399</v>
      </c>
      <c r="N20" s="12">
        <f t="shared" si="2"/>
        <v>0.38908678756476683</v>
      </c>
    </row>
    <row r="21" spans="1:14" s="5" customFormat="1" ht="13.5">
      <c r="A21" s="42" t="s">
        <v>22</v>
      </c>
      <c r="B21" s="11">
        <v>22775</v>
      </c>
      <c r="C21" s="11">
        <v>6930</v>
      </c>
      <c r="D21" s="11">
        <v>6668</v>
      </c>
      <c r="E21" s="18">
        <v>0</v>
      </c>
      <c r="F21" s="18">
        <v>6312</v>
      </c>
      <c r="G21" s="11">
        <v>5656</v>
      </c>
      <c r="H21" s="11">
        <v>4019</v>
      </c>
      <c r="I21" s="11">
        <v>2647</v>
      </c>
      <c r="J21" s="12">
        <f aca="true" t="shared" si="8" ref="J21:J26">H21/B21</f>
        <v>0.17646542261251372</v>
      </c>
      <c r="K21" s="11">
        <f t="shared" si="6"/>
        <v>16999</v>
      </c>
      <c r="L21" s="11">
        <f t="shared" si="7"/>
        <v>15233</v>
      </c>
      <c r="M21" s="12">
        <f t="shared" si="1"/>
        <v>0.7463885839736554</v>
      </c>
      <c r="N21" s="12">
        <f t="shared" si="2"/>
        <v>0.6688474204171241</v>
      </c>
    </row>
    <row r="22" spans="1:14" s="5" customFormat="1" ht="13.5">
      <c r="A22" s="42" t="s">
        <v>23</v>
      </c>
      <c r="B22" s="11">
        <v>16629</v>
      </c>
      <c r="C22" s="11">
        <v>2596</v>
      </c>
      <c r="D22" s="11">
        <v>2596</v>
      </c>
      <c r="E22" s="18">
        <v>0</v>
      </c>
      <c r="F22" s="18">
        <v>5067</v>
      </c>
      <c r="G22" s="11">
        <v>3529</v>
      </c>
      <c r="H22" s="11">
        <v>3049</v>
      </c>
      <c r="I22" s="11">
        <v>1938</v>
      </c>
      <c r="J22" s="12">
        <f t="shared" si="8"/>
        <v>0.1833543809008359</v>
      </c>
      <c r="K22" s="11">
        <f t="shared" si="6"/>
        <v>10712</v>
      </c>
      <c r="L22" s="11">
        <f t="shared" si="7"/>
        <v>8063</v>
      </c>
      <c r="M22" s="12">
        <f t="shared" si="1"/>
        <v>0.6441758373925071</v>
      </c>
      <c r="N22" s="12">
        <f t="shared" si="2"/>
        <v>0.4848758193517349</v>
      </c>
    </row>
    <row r="23" spans="1:14" s="5" customFormat="1" ht="13.5">
      <c r="A23" s="42" t="s">
        <v>24</v>
      </c>
      <c r="B23" s="11">
        <v>2685</v>
      </c>
      <c r="C23" s="11">
        <v>765</v>
      </c>
      <c r="D23" s="11">
        <v>765</v>
      </c>
      <c r="E23" s="18">
        <v>0</v>
      </c>
      <c r="F23" s="18">
        <v>0</v>
      </c>
      <c r="G23" s="18">
        <v>0</v>
      </c>
      <c r="H23" s="16">
        <v>0</v>
      </c>
      <c r="I23" s="16">
        <v>0</v>
      </c>
      <c r="J23" s="16">
        <v>0</v>
      </c>
      <c r="K23" s="11">
        <f t="shared" si="6"/>
        <v>765</v>
      </c>
      <c r="L23" s="11">
        <f t="shared" si="7"/>
        <v>765</v>
      </c>
      <c r="M23" s="12">
        <f t="shared" si="1"/>
        <v>0.2849162011173184</v>
      </c>
      <c r="N23" s="12">
        <f t="shared" si="2"/>
        <v>0.2849162011173184</v>
      </c>
    </row>
    <row r="24" spans="1:14" s="5" customFormat="1" ht="14.25" thickBot="1">
      <c r="A24" s="43" t="s">
        <v>25</v>
      </c>
      <c r="B24" s="6">
        <v>3187</v>
      </c>
      <c r="C24" s="6">
        <v>1674</v>
      </c>
      <c r="D24" s="6">
        <v>1674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1">
        <f t="shared" si="6"/>
        <v>1674</v>
      </c>
      <c r="L24" s="11">
        <f t="shared" si="7"/>
        <v>1674</v>
      </c>
      <c r="M24" s="23">
        <f t="shared" si="1"/>
        <v>0.5252588641355507</v>
      </c>
      <c r="N24" s="23">
        <f t="shared" si="2"/>
        <v>0.5252588641355507</v>
      </c>
    </row>
    <row r="25" spans="1:14" s="10" customFormat="1" ht="15" thickBot="1" thickTop="1">
      <c r="A25" s="52" t="s">
        <v>78</v>
      </c>
      <c r="B25" s="53">
        <f aca="true" t="shared" si="9" ref="B25:I25">SUM(B19:B24)</f>
        <v>67760</v>
      </c>
      <c r="C25" s="53">
        <f t="shared" si="9"/>
        <v>13028</v>
      </c>
      <c r="D25" s="53">
        <f t="shared" si="9"/>
        <v>12711</v>
      </c>
      <c r="E25" s="53">
        <f t="shared" si="9"/>
        <v>0</v>
      </c>
      <c r="F25" s="54">
        <f t="shared" si="9"/>
        <v>23936</v>
      </c>
      <c r="G25" s="53">
        <f t="shared" si="9"/>
        <v>18491</v>
      </c>
      <c r="H25" s="53">
        <f t="shared" si="9"/>
        <v>10675</v>
      </c>
      <c r="I25" s="53">
        <f t="shared" si="9"/>
        <v>7055</v>
      </c>
      <c r="J25" s="55">
        <f t="shared" si="8"/>
        <v>0.15754132231404958</v>
      </c>
      <c r="K25" s="53">
        <f>SUM(K19:K24)</f>
        <v>47322</v>
      </c>
      <c r="L25" s="53">
        <f>SUM(L19:L24)</f>
        <v>38574</v>
      </c>
      <c r="M25" s="55">
        <f t="shared" si="1"/>
        <v>0.6983766233766234</v>
      </c>
      <c r="N25" s="55">
        <f t="shared" si="2"/>
        <v>0.5692739079102715</v>
      </c>
    </row>
    <row r="26" spans="1:14" s="5" customFormat="1" ht="14.25" thickTop="1">
      <c r="A26" s="44" t="s">
        <v>26</v>
      </c>
      <c r="B26" s="9">
        <v>22283</v>
      </c>
      <c r="C26" s="9">
        <v>2957</v>
      </c>
      <c r="D26" s="9">
        <v>2957</v>
      </c>
      <c r="E26" s="18">
        <v>0</v>
      </c>
      <c r="F26" s="18">
        <v>0</v>
      </c>
      <c r="G26" s="18">
        <v>0</v>
      </c>
      <c r="H26" s="9">
        <v>3843</v>
      </c>
      <c r="I26" s="9">
        <v>3445</v>
      </c>
      <c r="J26" s="13">
        <f t="shared" si="8"/>
        <v>0.1724633128393843</v>
      </c>
      <c r="K26" s="11">
        <f>D26+E26+F26+H26</f>
        <v>6800</v>
      </c>
      <c r="L26" s="11">
        <f>C26+E26+G26+I26</f>
        <v>6402</v>
      </c>
      <c r="M26" s="13">
        <f t="shared" si="1"/>
        <v>0.30516537270565003</v>
      </c>
      <c r="N26" s="13">
        <f t="shared" si="2"/>
        <v>0.2873042229502311</v>
      </c>
    </row>
    <row r="27" spans="1:14" s="5" customFormat="1" ht="13.5">
      <c r="A27" s="42" t="s">
        <v>27</v>
      </c>
      <c r="B27" s="11">
        <v>4743</v>
      </c>
      <c r="C27" s="11">
        <v>1501</v>
      </c>
      <c r="D27" s="11">
        <v>1501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1">
        <f>D27+E27+F27+H27</f>
        <v>1501</v>
      </c>
      <c r="L27" s="11">
        <f>C27+E27+G27+I27</f>
        <v>1501</v>
      </c>
      <c r="M27" s="12">
        <f t="shared" si="1"/>
        <v>0.3164663714948345</v>
      </c>
      <c r="N27" s="12">
        <f t="shared" si="2"/>
        <v>0.3164663714948345</v>
      </c>
    </row>
    <row r="28" spans="1:14" s="5" customFormat="1" ht="13.5">
      <c r="A28" s="42" t="s">
        <v>28</v>
      </c>
      <c r="B28" s="11">
        <v>19237</v>
      </c>
      <c r="C28" s="11">
        <v>4015</v>
      </c>
      <c r="D28" s="11">
        <v>4015</v>
      </c>
      <c r="E28" s="18">
        <v>0</v>
      </c>
      <c r="F28" s="18">
        <v>2157</v>
      </c>
      <c r="G28" s="11">
        <v>1684</v>
      </c>
      <c r="H28" s="11">
        <v>4946</v>
      </c>
      <c r="I28" s="11">
        <v>3134</v>
      </c>
      <c r="J28" s="12">
        <f aca="true" t="shared" si="10" ref="J28:J39">H28/B28</f>
        <v>0.2571086967822426</v>
      </c>
      <c r="K28" s="11">
        <f>D28+E28+F28+H28</f>
        <v>11118</v>
      </c>
      <c r="L28" s="11">
        <f>C28+E28+G28+I28</f>
        <v>8833</v>
      </c>
      <c r="M28" s="12">
        <f t="shared" si="1"/>
        <v>0.5779487446067474</v>
      </c>
      <c r="N28" s="12">
        <f t="shared" si="2"/>
        <v>0.4591672298175391</v>
      </c>
    </row>
    <row r="29" spans="1:14" s="5" customFormat="1" ht="14.25" thickBot="1">
      <c r="A29" s="43" t="s">
        <v>29</v>
      </c>
      <c r="B29" s="6">
        <v>36043</v>
      </c>
      <c r="C29" s="6">
        <v>6325</v>
      </c>
      <c r="D29" s="6">
        <v>6325</v>
      </c>
      <c r="E29" s="18">
        <v>0</v>
      </c>
      <c r="F29" s="18">
        <v>0</v>
      </c>
      <c r="G29" s="18">
        <v>0</v>
      </c>
      <c r="H29" s="6">
        <v>8120</v>
      </c>
      <c r="I29" s="6">
        <v>6376</v>
      </c>
      <c r="J29" s="23">
        <f t="shared" si="10"/>
        <v>0.2252864633909497</v>
      </c>
      <c r="K29" s="11">
        <f>D29+E29+F29+H29</f>
        <v>14445</v>
      </c>
      <c r="L29" s="11">
        <f>C29+E29+G29+I29</f>
        <v>12701</v>
      </c>
      <c r="M29" s="23">
        <f t="shared" si="1"/>
        <v>0.40077130094609215</v>
      </c>
      <c r="N29" s="23">
        <f t="shared" si="2"/>
        <v>0.35238465166606553</v>
      </c>
    </row>
    <row r="30" spans="1:14" s="10" customFormat="1" ht="15" thickBot="1" thickTop="1">
      <c r="A30" s="52" t="s">
        <v>79</v>
      </c>
      <c r="B30" s="53">
        <f aca="true" t="shared" si="11" ref="B30:I30">SUM(B26:B29)</f>
        <v>82306</v>
      </c>
      <c r="C30" s="53">
        <f t="shared" si="11"/>
        <v>14798</v>
      </c>
      <c r="D30" s="53">
        <f t="shared" si="11"/>
        <v>14798</v>
      </c>
      <c r="E30" s="53">
        <f t="shared" si="11"/>
        <v>0</v>
      </c>
      <c r="F30" s="54">
        <f t="shared" si="11"/>
        <v>2157</v>
      </c>
      <c r="G30" s="53">
        <f t="shared" si="11"/>
        <v>1684</v>
      </c>
      <c r="H30" s="53">
        <f t="shared" si="11"/>
        <v>16909</v>
      </c>
      <c r="I30" s="53">
        <f t="shared" si="11"/>
        <v>12955</v>
      </c>
      <c r="J30" s="55">
        <f t="shared" si="10"/>
        <v>0.20544067261196025</v>
      </c>
      <c r="K30" s="53">
        <f>SUM(K26:K29)</f>
        <v>33864</v>
      </c>
      <c r="L30" s="53">
        <f>SUM(L26:L29)</f>
        <v>29437</v>
      </c>
      <c r="M30" s="55">
        <f t="shared" si="1"/>
        <v>0.41144023521978956</v>
      </c>
      <c r="N30" s="55">
        <f t="shared" si="2"/>
        <v>0.35765314800865067</v>
      </c>
    </row>
    <row r="31" spans="1:14" s="5" customFormat="1" ht="14.25" thickTop="1">
      <c r="A31" s="44" t="s">
        <v>30</v>
      </c>
      <c r="B31" s="9">
        <v>12242</v>
      </c>
      <c r="C31" s="9">
        <v>634</v>
      </c>
      <c r="D31" s="9">
        <v>634</v>
      </c>
      <c r="E31" s="18">
        <v>0</v>
      </c>
      <c r="F31" s="18">
        <v>7882</v>
      </c>
      <c r="G31" s="9">
        <v>6336</v>
      </c>
      <c r="H31" s="9">
        <v>0</v>
      </c>
      <c r="I31" s="9">
        <v>0</v>
      </c>
      <c r="J31" s="13">
        <f t="shared" si="10"/>
        <v>0</v>
      </c>
      <c r="K31" s="11">
        <f>D31+E31+F31+H31</f>
        <v>8516</v>
      </c>
      <c r="L31" s="11">
        <f>C31+E31+G31+I31</f>
        <v>6970</v>
      </c>
      <c r="M31" s="13">
        <f t="shared" si="1"/>
        <v>0.6956379676523444</v>
      </c>
      <c r="N31" s="13">
        <f t="shared" si="2"/>
        <v>0.569351413167783</v>
      </c>
    </row>
    <row r="32" spans="1:14" s="5" customFormat="1" ht="13.5">
      <c r="A32" s="42" t="s">
        <v>31</v>
      </c>
      <c r="B32" s="11">
        <v>2142</v>
      </c>
      <c r="C32" s="11">
        <v>111</v>
      </c>
      <c r="D32" s="11">
        <v>111</v>
      </c>
      <c r="E32" s="18">
        <v>0</v>
      </c>
      <c r="F32" s="18">
        <v>0</v>
      </c>
      <c r="G32" s="18">
        <v>0</v>
      </c>
      <c r="H32" s="11">
        <v>966</v>
      </c>
      <c r="I32" s="11">
        <v>454</v>
      </c>
      <c r="J32" s="12">
        <f t="shared" si="10"/>
        <v>0.45098039215686275</v>
      </c>
      <c r="K32" s="11">
        <f>D32+E32+F32+H32</f>
        <v>1077</v>
      </c>
      <c r="L32" s="11">
        <f>C32+E32+G32+I32</f>
        <v>565</v>
      </c>
      <c r="M32" s="12">
        <f t="shared" si="1"/>
        <v>0.5028011204481793</v>
      </c>
      <c r="N32" s="12">
        <f t="shared" si="2"/>
        <v>0.2637721755368814</v>
      </c>
    </row>
    <row r="33" spans="1:14" s="5" customFormat="1" ht="13.5">
      <c r="A33" s="42" t="s">
        <v>32</v>
      </c>
      <c r="B33" s="11">
        <v>3756</v>
      </c>
      <c r="C33" s="11">
        <v>10</v>
      </c>
      <c r="D33" s="11">
        <v>10</v>
      </c>
      <c r="E33" s="18">
        <v>0</v>
      </c>
      <c r="F33" s="18">
        <v>0</v>
      </c>
      <c r="G33" s="18">
        <v>0</v>
      </c>
      <c r="H33" s="11">
        <v>3617</v>
      </c>
      <c r="I33" s="11">
        <v>3354</v>
      </c>
      <c r="J33" s="12">
        <f t="shared" si="10"/>
        <v>0.9629925452609158</v>
      </c>
      <c r="K33" s="11">
        <f>D33+E33+F33+H33</f>
        <v>3627</v>
      </c>
      <c r="L33" s="11">
        <f>C33+E33+G33+I33</f>
        <v>3364</v>
      </c>
      <c r="M33" s="12">
        <f t="shared" si="1"/>
        <v>0.9656549520766773</v>
      </c>
      <c r="N33" s="12">
        <f t="shared" si="2"/>
        <v>0.8956336528221512</v>
      </c>
    </row>
    <row r="34" spans="1:14" s="5" customFormat="1" ht="13.5">
      <c r="A34" s="42" t="s">
        <v>33</v>
      </c>
      <c r="B34" s="11">
        <v>14451</v>
      </c>
      <c r="C34" s="11">
        <v>5346</v>
      </c>
      <c r="D34" s="11">
        <v>5137</v>
      </c>
      <c r="E34" s="18">
        <v>0</v>
      </c>
      <c r="F34" s="18">
        <v>0</v>
      </c>
      <c r="G34" s="18">
        <v>0</v>
      </c>
      <c r="H34" s="11">
        <v>3572</v>
      </c>
      <c r="I34" s="11">
        <v>2288</v>
      </c>
      <c r="J34" s="12">
        <f t="shared" si="10"/>
        <v>0.24718012594284133</v>
      </c>
      <c r="K34" s="11">
        <f>D34+E34+F34+H34</f>
        <v>8709</v>
      </c>
      <c r="L34" s="11">
        <f>C34+E34+G34+I34</f>
        <v>7634</v>
      </c>
      <c r="M34" s="12">
        <f t="shared" si="1"/>
        <v>0.6026572555532489</v>
      </c>
      <c r="N34" s="12">
        <f t="shared" si="2"/>
        <v>0.5282679399349526</v>
      </c>
    </row>
    <row r="35" spans="1:14" s="5" customFormat="1" ht="14.25" thickBot="1">
      <c r="A35" s="43" t="s">
        <v>34</v>
      </c>
      <c r="B35" s="6">
        <v>17916</v>
      </c>
      <c r="C35" s="6">
        <v>3623</v>
      </c>
      <c r="D35" s="6">
        <v>3620</v>
      </c>
      <c r="E35" s="18">
        <v>0</v>
      </c>
      <c r="F35" s="18">
        <v>2342</v>
      </c>
      <c r="G35" s="6">
        <v>1893</v>
      </c>
      <c r="H35" s="6">
        <v>9341</v>
      </c>
      <c r="I35" s="6">
        <v>7190</v>
      </c>
      <c r="J35" s="23">
        <f t="shared" si="10"/>
        <v>0.5213775396293816</v>
      </c>
      <c r="K35" s="11">
        <f>D35+E35+F35+H35</f>
        <v>15303</v>
      </c>
      <c r="L35" s="11">
        <f>C35+E35+G35+I35</f>
        <v>12706</v>
      </c>
      <c r="M35" s="23">
        <f t="shared" si="1"/>
        <v>0.8541527126590757</v>
      </c>
      <c r="N35" s="23">
        <f t="shared" si="2"/>
        <v>0.7091984818039742</v>
      </c>
    </row>
    <row r="36" spans="1:14" s="10" customFormat="1" ht="15" thickBot="1" thickTop="1">
      <c r="A36" s="52" t="s">
        <v>80</v>
      </c>
      <c r="B36" s="53">
        <f aca="true" t="shared" si="12" ref="B36:I36">SUM(B31:B35)</f>
        <v>50507</v>
      </c>
      <c r="C36" s="53">
        <f t="shared" si="12"/>
        <v>9724</v>
      </c>
      <c r="D36" s="53">
        <f t="shared" si="12"/>
        <v>9512</v>
      </c>
      <c r="E36" s="53">
        <f t="shared" si="12"/>
        <v>0</v>
      </c>
      <c r="F36" s="54">
        <f t="shared" si="12"/>
        <v>10224</v>
      </c>
      <c r="G36" s="53">
        <f t="shared" si="12"/>
        <v>8229</v>
      </c>
      <c r="H36" s="53">
        <f t="shared" si="12"/>
        <v>17496</v>
      </c>
      <c r="I36" s="53">
        <f t="shared" si="12"/>
        <v>13286</v>
      </c>
      <c r="J36" s="55">
        <f t="shared" si="10"/>
        <v>0.3464074286732532</v>
      </c>
      <c r="K36" s="53">
        <f>SUM(K31:K35)</f>
        <v>37232</v>
      </c>
      <c r="L36" s="53">
        <f>SUM(L31:L35)</f>
        <v>31239</v>
      </c>
      <c r="M36" s="55">
        <f t="shared" si="1"/>
        <v>0.7371651454253866</v>
      </c>
      <c r="N36" s="55">
        <f t="shared" si="2"/>
        <v>0.6185083255786327</v>
      </c>
    </row>
    <row r="37" spans="1:14" s="5" customFormat="1" ht="14.25" thickTop="1">
      <c r="A37" s="44" t="s">
        <v>35</v>
      </c>
      <c r="B37" s="9">
        <v>12365</v>
      </c>
      <c r="C37" s="9">
        <v>0</v>
      </c>
      <c r="D37" s="9">
        <v>0</v>
      </c>
      <c r="E37" s="18">
        <v>0</v>
      </c>
      <c r="F37" s="15">
        <v>0</v>
      </c>
      <c r="G37" s="15">
        <v>0</v>
      </c>
      <c r="H37" s="9">
        <v>12333</v>
      </c>
      <c r="I37" s="9">
        <v>11327</v>
      </c>
      <c r="J37" s="13">
        <f t="shared" si="10"/>
        <v>0.9974120501415286</v>
      </c>
      <c r="K37" s="11">
        <f>D37+E37+F37+H37</f>
        <v>12333</v>
      </c>
      <c r="L37" s="11">
        <f>C37+E37+G37+I37</f>
        <v>11327</v>
      </c>
      <c r="M37" s="13">
        <f t="shared" si="1"/>
        <v>0.9974120501415286</v>
      </c>
      <c r="N37" s="13">
        <f t="shared" si="2"/>
        <v>0.916053376465831</v>
      </c>
    </row>
    <row r="38" spans="1:14" s="5" customFormat="1" ht="13.5">
      <c r="A38" s="42" t="s">
        <v>36</v>
      </c>
      <c r="B38" s="11">
        <v>7049</v>
      </c>
      <c r="C38" s="11">
        <v>1401</v>
      </c>
      <c r="D38" s="11">
        <v>1401</v>
      </c>
      <c r="E38" s="18">
        <v>0</v>
      </c>
      <c r="F38" s="16">
        <v>0</v>
      </c>
      <c r="G38" s="16">
        <v>0</v>
      </c>
      <c r="H38" s="11">
        <v>0</v>
      </c>
      <c r="I38" s="11">
        <v>0</v>
      </c>
      <c r="J38" s="12">
        <f>H38/B38</f>
        <v>0</v>
      </c>
      <c r="K38" s="11">
        <f>D38+E38+F38+H38</f>
        <v>1401</v>
      </c>
      <c r="L38" s="11">
        <f>C38+E38+G38+I38</f>
        <v>1401</v>
      </c>
      <c r="M38" s="12">
        <f t="shared" si="1"/>
        <v>0.19875159597105974</v>
      </c>
      <c r="N38" s="12">
        <f t="shared" si="2"/>
        <v>0.19875159597105974</v>
      </c>
    </row>
    <row r="39" spans="1:14" s="5" customFormat="1" ht="13.5">
      <c r="A39" s="42" t="s">
        <v>37</v>
      </c>
      <c r="B39" s="11">
        <v>25544</v>
      </c>
      <c r="C39" s="11">
        <v>721</v>
      </c>
      <c r="D39" s="11">
        <v>721</v>
      </c>
      <c r="E39" s="18">
        <v>0</v>
      </c>
      <c r="F39" s="16">
        <v>0</v>
      </c>
      <c r="G39" s="16">
        <v>0</v>
      </c>
      <c r="H39" s="11">
        <v>10860</v>
      </c>
      <c r="I39" s="11">
        <v>7170</v>
      </c>
      <c r="J39" s="12">
        <f t="shared" si="10"/>
        <v>0.42514876291888504</v>
      </c>
      <c r="K39" s="11">
        <f>D39+E39+F39+H39</f>
        <v>11581</v>
      </c>
      <c r="L39" s="11">
        <f>C39+E39+G39+I39</f>
        <v>7891</v>
      </c>
      <c r="M39" s="12">
        <f aca="true" t="shared" si="13" ref="M39:M70">K39/B39</f>
        <v>0.45337456937049797</v>
      </c>
      <c r="N39" s="12">
        <f aca="true" t="shared" si="14" ref="N39:N70">L39/B39</f>
        <v>0.30891794550579393</v>
      </c>
    </row>
    <row r="40" spans="1:14" s="5" customFormat="1" ht="13.5">
      <c r="A40" s="42" t="s">
        <v>38</v>
      </c>
      <c r="B40" s="11">
        <v>1539</v>
      </c>
      <c r="C40" s="11">
        <v>1167</v>
      </c>
      <c r="D40" s="11">
        <v>1167</v>
      </c>
      <c r="E40" s="18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1">
        <f>D40+E40+F40+H40</f>
        <v>1167</v>
      </c>
      <c r="L40" s="11">
        <f>C40+E40+G40+I40</f>
        <v>1167</v>
      </c>
      <c r="M40" s="12">
        <f t="shared" si="13"/>
        <v>0.7582846003898636</v>
      </c>
      <c r="N40" s="12">
        <f t="shared" si="14"/>
        <v>0.7582846003898636</v>
      </c>
    </row>
    <row r="41" spans="1:14" s="5" customFormat="1" ht="14.25" thickBot="1">
      <c r="A41" s="45" t="s">
        <v>92</v>
      </c>
      <c r="B41" s="14">
        <v>3021</v>
      </c>
      <c r="C41" s="14">
        <v>935</v>
      </c>
      <c r="D41" s="14">
        <v>935</v>
      </c>
      <c r="E41" s="18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1">
        <f>D41+E41+F41+H41</f>
        <v>935</v>
      </c>
      <c r="L41" s="11">
        <f>C41+E41+G41+I41</f>
        <v>935</v>
      </c>
      <c r="M41" s="12">
        <f t="shared" si="13"/>
        <v>0.3095001655081099</v>
      </c>
      <c r="N41" s="12">
        <f t="shared" si="14"/>
        <v>0.3095001655081099</v>
      </c>
    </row>
    <row r="42" spans="1:14" s="10" customFormat="1" ht="15" thickBot="1" thickTop="1">
      <c r="A42" s="52" t="s">
        <v>81</v>
      </c>
      <c r="B42" s="53">
        <f>SUM(B37:B41)</f>
        <v>49518</v>
      </c>
      <c r="C42" s="53">
        <f>SUM(C37:C41)</f>
        <v>4224</v>
      </c>
      <c r="D42" s="53">
        <f>SUM(D37:D41)</f>
        <v>4224</v>
      </c>
      <c r="E42" s="53">
        <v>0</v>
      </c>
      <c r="F42" s="53">
        <v>0</v>
      </c>
      <c r="G42" s="53">
        <v>0</v>
      </c>
      <c r="H42" s="53">
        <f>SUM(H37:H41)</f>
        <v>23193</v>
      </c>
      <c r="I42" s="53">
        <f>SUM(I37:I41)</f>
        <v>18497</v>
      </c>
      <c r="J42" s="55">
        <f>H42/B42</f>
        <v>0.46837513631406763</v>
      </c>
      <c r="K42" s="53">
        <f>SUM(K37:K41)</f>
        <v>27417</v>
      </c>
      <c r="L42" s="53">
        <f>SUM(L37:L41)</f>
        <v>22721</v>
      </c>
      <c r="M42" s="55">
        <f t="shared" si="13"/>
        <v>0.5536774506240155</v>
      </c>
      <c r="N42" s="55">
        <f t="shared" si="14"/>
        <v>0.4588432489195848</v>
      </c>
    </row>
    <row r="43" spans="1:14" s="5" customFormat="1" ht="14.25" thickTop="1">
      <c r="A43" s="44" t="s">
        <v>39</v>
      </c>
      <c r="B43" s="9">
        <v>4899</v>
      </c>
      <c r="C43" s="9">
        <v>483</v>
      </c>
      <c r="D43" s="9">
        <v>483</v>
      </c>
      <c r="E43" s="18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1">
        <f>D43+E43+F43+H43</f>
        <v>483</v>
      </c>
      <c r="L43" s="11">
        <f>C43+E43+G43+I43</f>
        <v>483</v>
      </c>
      <c r="M43" s="13">
        <f t="shared" si="13"/>
        <v>0.09859154929577464</v>
      </c>
      <c r="N43" s="13">
        <f t="shared" si="14"/>
        <v>0.09859154929577464</v>
      </c>
    </row>
    <row r="44" spans="1:14" s="5" customFormat="1" ht="13.5">
      <c r="A44" s="42" t="s">
        <v>40</v>
      </c>
      <c r="B44" s="11">
        <v>10678</v>
      </c>
      <c r="C44" s="11">
        <v>1559</v>
      </c>
      <c r="D44" s="11">
        <v>1559</v>
      </c>
      <c r="E44" s="18">
        <v>0</v>
      </c>
      <c r="F44" s="16">
        <v>0</v>
      </c>
      <c r="G44" s="16">
        <v>0</v>
      </c>
      <c r="H44" s="11">
        <v>0</v>
      </c>
      <c r="I44" s="11">
        <v>0</v>
      </c>
      <c r="J44" s="12">
        <f>H44/B44</f>
        <v>0</v>
      </c>
      <c r="K44" s="11">
        <f>D44+E44+F44+H44</f>
        <v>1559</v>
      </c>
      <c r="L44" s="11">
        <f>C44+E44+G44+I44</f>
        <v>1559</v>
      </c>
      <c r="M44" s="12">
        <f t="shared" si="13"/>
        <v>0.14600112380595617</v>
      </c>
      <c r="N44" s="12">
        <f t="shared" si="14"/>
        <v>0.14600112380595617</v>
      </c>
    </row>
    <row r="45" spans="1:14" s="5" customFormat="1" ht="13.5">
      <c r="A45" s="42" t="s">
        <v>41</v>
      </c>
      <c r="B45" s="11">
        <v>3133</v>
      </c>
      <c r="C45" s="11">
        <v>584</v>
      </c>
      <c r="D45" s="11">
        <v>584</v>
      </c>
      <c r="E45" s="18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1">
        <f>D45+E45+F45+H45</f>
        <v>584</v>
      </c>
      <c r="L45" s="11">
        <f>C45+E45+G45+I45</f>
        <v>584</v>
      </c>
      <c r="M45" s="12">
        <f t="shared" si="13"/>
        <v>0.18640280880944782</v>
      </c>
      <c r="N45" s="12">
        <f t="shared" si="14"/>
        <v>0.18640280880944782</v>
      </c>
    </row>
    <row r="46" spans="1:14" s="5" customFormat="1" ht="14.25" thickBot="1">
      <c r="A46" s="43" t="s">
        <v>42</v>
      </c>
      <c r="B46" s="6">
        <v>14784</v>
      </c>
      <c r="C46" s="6">
        <v>941</v>
      </c>
      <c r="D46" s="6">
        <v>896</v>
      </c>
      <c r="E46" s="18">
        <v>0</v>
      </c>
      <c r="F46" s="18">
        <v>3805</v>
      </c>
      <c r="G46" s="6">
        <v>2045</v>
      </c>
      <c r="H46" s="6">
        <v>6134</v>
      </c>
      <c r="I46" s="6">
        <v>4738</v>
      </c>
      <c r="J46" s="23">
        <f aca="true" t="shared" si="15" ref="J46:J55">H46/B46</f>
        <v>0.41490800865800864</v>
      </c>
      <c r="K46" s="11">
        <f>D46+E46+F46+H46</f>
        <v>10835</v>
      </c>
      <c r="L46" s="11">
        <f>C46+E46+G46+I46</f>
        <v>7724</v>
      </c>
      <c r="M46" s="23">
        <f t="shared" si="13"/>
        <v>0.7328869047619048</v>
      </c>
      <c r="N46" s="23">
        <f t="shared" si="14"/>
        <v>0.52245670995671</v>
      </c>
    </row>
    <row r="47" spans="1:14" s="10" customFormat="1" ht="15" thickBot="1" thickTop="1">
      <c r="A47" s="52" t="s">
        <v>82</v>
      </c>
      <c r="B47" s="53">
        <f>SUM(B43:B46)</f>
        <v>33494</v>
      </c>
      <c r="C47" s="53">
        <f>SUM(C43:C46)</f>
        <v>3567</v>
      </c>
      <c r="D47" s="53">
        <f>SUM(D43:D46)</f>
        <v>3522</v>
      </c>
      <c r="E47" s="53">
        <v>0</v>
      </c>
      <c r="F47" s="54">
        <f>SUM(F43:F46)</f>
        <v>3805</v>
      </c>
      <c r="G47" s="53">
        <f>SUM(G43:G46)</f>
        <v>2045</v>
      </c>
      <c r="H47" s="53">
        <f>SUM(H43:H46)</f>
        <v>6134</v>
      </c>
      <c r="I47" s="53">
        <f>SUM(I43:I46)</f>
        <v>4738</v>
      </c>
      <c r="J47" s="55">
        <f t="shared" si="15"/>
        <v>0.18313727831850482</v>
      </c>
      <c r="K47" s="53">
        <f>SUM(K43:K46)</f>
        <v>13461</v>
      </c>
      <c r="L47" s="53">
        <f>SUM(L43:L46)</f>
        <v>10350</v>
      </c>
      <c r="M47" s="55">
        <f t="shared" si="13"/>
        <v>0.4018928763360602</v>
      </c>
      <c r="N47" s="55">
        <f t="shared" si="14"/>
        <v>0.3090105690571446</v>
      </c>
    </row>
    <row r="48" spans="1:14" s="5" customFormat="1" ht="15" thickBot="1" thickTop="1">
      <c r="A48" s="45" t="s">
        <v>43</v>
      </c>
      <c r="B48" s="14">
        <v>16951</v>
      </c>
      <c r="C48" s="14">
        <v>2575</v>
      </c>
      <c r="D48" s="14">
        <v>2575</v>
      </c>
      <c r="E48" s="18">
        <v>0</v>
      </c>
      <c r="F48" s="19">
        <v>0</v>
      </c>
      <c r="G48" s="19">
        <v>0</v>
      </c>
      <c r="H48" s="14">
        <v>0</v>
      </c>
      <c r="I48" s="14">
        <v>0</v>
      </c>
      <c r="J48" s="24">
        <f t="shared" si="15"/>
        <v>0</v>
      </c>
      <c r="K48" s="11">
        <f>D48+E48+F48+H48</f>
        <v>2575</v>
      </c>
      <c r="L48" s="11">
        <f>C48+E48+G48+I48</f>
        <v>2575</v>
      </c>
      <c r="M48" s="24">
        <f t="shared" si="13"/>
        <v>0.1519084419798242</v>
      </c>
      <c r="N48" s="24">
        <f t="shared" si="14"/>
        <v>0.1519084419798242</v>
      </c>
    </row>
    <row r="49" spans="1:14" s="10" customFormat="1" ht="15" thickBot="1" thickTop="1">
      <c r="A49" s="52" t="s">
        <v>83</v>
      </c>
      <c r="B49" s="53">
        <f aca="true" t="shared" si="16" ref="B49:I49">SUM(B48)</f>
        <v>16951</v>
      </c>
      <c r="C49" s="53">
        <f t="shared" si="16"/>
        <v>2575</v>
      </c>
      <c r="D49" s="53">
        <f t="shared" si="16"/>
        <v>2575</v>
      </c>
      <c r="E49" s="53">
        <f t="shared" si="16"/>
        <v>0</v>
      </c>
      <c r="F49" s="56">
        <f t="shared" si="16"/>
        <v>0</v>
      </c>
      <c r="G49" s="56">
        <f t="shared" si="16"/>
        <v>0</v>
      </c>
      <c r="H49" s="53">
        <f t="shared" si="16"/>
        <v>0</v>
      </c>
      <c r="I49" s="53">
        <f t="shared" si="16"/>
        <v>0</v>
      </c>
      <c r="J49" s="55">
        <f t="shared" si="15"/>
        <v>0</v>
      </c>
      <c r="K49" s="53">
        <f>SUM(K48)</f>
        <v>2575</v>
      </c>
      <c r="L49" s="53">
        <f>SUM(L48)</f>
        <v>2575</v>
      </c>
      <c r="M49" s="55">
        <f t="shared" si="13"/>
        <v>0.1519084419798242</v>
      </c>
      <c r="N49" s="55">
        <f t="shared" si="14"/>
        <v>0.1519084419798242</v>
      </c>
    </row>
    <row r="50" spans="1:14" s="5" customFormat="1" ht="14.25" thickTop="1">
      <c r="A50" s="44" t="s">
        <v>44</v>
      </c>
      <c r="B50" s="9">
        <v>17831</v>
      </c>
      <c r="C50" s="9">
        <v>2434</v>
      </c>
      <c r="D50" s="9">
        <v>2374</v>
      </c>
      <c r="E50" s="18">
        <v>0</v>
      </c>
      <c r="F50" s="18">
        <v>4268</v>
      </c>
      <c r="G50" s="9">
        <v>3315</v>
      </c>
      <c r="H50" s="9">
        <v>6376</v>
      </c>
      <c r="I50" s="9">
        <v>3138</v>
      </c>
      <c r="J50" s="13">
        <f t="shared" si="15"/>
        <v>0.35757949638270425</v>
      </c>
      <c r="K50" s="11">
        <f aca="true" t="shared" si="17" ref="K50:K57">D50+E50+F50+H50</f>
        <v>13018</v>
      </c>
      <c r="L50" s="11">
        <f aca="true" t="shared" si="18" ref="L50:L57">C50+E50+G50+I50</f>
        <v>8887</v>
      </c>
      <c r="M50" s="13">
        <f t="shared" si="13"/>
        <v>0.7300768324827548</v>
      </c>
      <c r="N50" s="13">
        <f t="shared" si="14"/>
        <v>0.49840166003028435</v>
      </c>
    </row>
    <row r="51" spans="1:14" s="5" customFormat="1" ht="13.5">
      <c r="A51" s="42" t="s">
        <v>45</v>
      </c>
      <c r="B51" s="11">
        <v>2448</v>
      </c>
      <c r="C51" s="11">
        <v>131</v>
      </c>
      <c r="D51" s="11">
        <v>131</v>
      </c>
      <c r="E51" s="18">
        <v>0</v>
      </c>
      <c r="F51" s="18">
        <v>1387</v>
      </c>
      <c r="G51" s="11">
        <v>990</v>
      </c>
      <c r="H51" s="16">
        <v>0</v>
      </c>
      <c r="I51" s="16">
        <v>0</v>
      </c>
      <c r="J51" s="16">
        <v>0</v>
      </c>
      <c r="K51" s="11">
        <f t="shared" si="17"/>
        <v>1518</v>
      </c>
      <c r="L51" s="11">
        <f t="shared" si="18"/>
        <v>1121</v>
      </c>
      <c r="M51" s="12">
        <f t="shared" si="13"/>
        <v>0.6200980392156863</v>
      </c>
      <c r="N51" s="12">
        <f t="shared" si="14"/>
        <v>0.4579248366013072</v>
      </c>
    </row>
    <row r="52" spans="1:14" s="5" customFormat="1" ht="13.5">
      <c r="A52" s="42" t="s">
        <v>46</v>
      </c>
      <c r="B52" s="11">
        <v>14996</v>
      </c>
      <c r="C52" s="11">
        <v>3517</v>
      </c>
      <c r="D52" s="11">
        <v>3517</v>
      </c>
      <c r="E52" s="18">
        <v>0</v>
      </c>
      <c r="F52" s="18">
        <v>1203</v>
      </c>
      <c r="G52" s="11">
        <v>366</v>
      </c>
      <c r="H52" s="11">
        <v>1071</v>
      </c>
      <c r="I52" s="11">
        <v>550</v>
      </c>
      <c r="J52" s="12">
        <f t="shared" si="15"/>
        <v>0.07141904507868765</v>
      </c>
      <c r="K52" s="11">
        <f t="shared" si="17"/>
        <v>5791</v>
      </c>
      <c r="L52" s="11">
        <f t="shared" si="18"/>
        <v>4433</v>
      </c>
      <c r="M52" s="12">
        <f t="shared" si="13"/>
        <v>0.3861696452387303</v>
      </c>
      <c r="N52" s="12">
        <f t="shared" si="14"/>
        <v>0.2956121632435316</v>
      </c>
    </row>
    <row r="53" spans="1:14" s="5" customFormat="1" ht="13.5">
      <c r="A53" s="42" t="s">
        <v>47</v>
      </c>
      <c r="B53" s="11">
        <v>6774</v>
      </c>
      <c r="C53" s="11">
        <v>543</v>
      </c>
      <c r="D53" s="11">
        <v>543</v>
      </c>
      <c r="E53" s="18">
        <v>0</v>
      </c>
      <c r="F53" s="18">
        <v>729</v>
      </c>
      <c r="G53" s="11">
        <v>430</v>
      </c>
      <c r="H53" s="11">
        <v>0</v>
      </c>
      <c r="I53" s="11">
        <v>0</v>
      </c>
      <c r="J53" s="12">
        <f t="shared" si="15"/>
        <v>0</v>
      </c>
      <c r="K53" s="11">
        <f t="shared" si="17"/>
        <v>1272</v>
      </c>
      <c r="L53" s="11">
        <f t="shared" si="18"/>
        <v>973</v>
      </c>
      <c r="M53" s="12">
        <f t="shared" si="13"/>
        <v>0.18777679362267494</v>
      </c>
      <c r="N53" s="12">
        <f t="shared" si="14"/>
        <v>0.1436374372601122</v>
      </c>
    </row>
    <row r="54" spans="1:14" s="5" customFormat="1" ht="13.5">
      <c r="A54" s="42" t="s">
        <v>48</v>
      </c>
      <c r="B54" s="11">
        <v>11032</v>
      </c>
      <c r="C54" s="11">
        <v>820</v>
      </c>
      <c r="D54" s="11">
        <v>807</v>
      </c>
      <c r="E54" s="18">
        <v>0</v>
      </c>
      <c r="F54" s="18">
        <v>2853</v>
      </c>
      <c r="G54" s="11">
        <v>2453</v>
      </c>
      <c r="H54" s="11">
        <v>4492</v>
      </c>
      <c r="I54" s="11">
        <v>3562</v>
      </c>
      <c r="J54" s="12">
        <f t="shared" si="15"/>
        <v>0.4071791153009427</v>
      </c>
      <c r="K54" s="11">
        <f t="shared" si="17"/>
        <v>8152</v>
      </c>
      <c r="L54" s="11">
        <f t="shared" si="18"/>
        <v>6835</v>
      </c>
      <c r="M54" s="12">
        <f t="shared" si="13"/>
        <v>0.7389412617839014</v>
      </c>
      <c r="N54" s="12">
        <f t="shared" si="14"/>
        <v>0.6195612762871646</v>
      </c>
    </row>
    <row r="55" spans="1:14" s="5" customFormat="1" ht="13.5">
      <c r="A55" s="42" t="s">
        <v>49</v>
      </c>
      <c r="B55" s="11">
        <v>7490</v>
      </c>
      <c r="C55" s="11">
        <v>799</v>
      </c>
      <c r="D55" s="11">
        <v>799</v>
      </c>
      <c r="E55" s="18">
        <v>0</v>
      </c>
      <c r="F55" s="18">
        <v>0</v>
      </c>
      <c r="G55" s="18">
        <v>0</v>
      </c>
      <c r="H55" s="11">
        <v>5266</v>
      </c>
      <c r="I55" s="11">
        <v>5211</v>
      </c>
      <c r="J55" s="12">
        <f t="shared" si="15"/>
        <v>0.7030707610146862</v>
      </c>
      <c r="K55" s="11">
        <f t="shared" si="17"/>
        <v>6065</v>
      </c>
      <c r="L55" s="11">
        <f t="shared" si="18"/>
        <v>6010</v>
      </c>
      <c r="M55" s="12">
        <f t="shared" si="13"/>
        <v>0.8097463284379173</v>
      </c>
      <c r="N55" s="12">
        <f t="shared" si="14"/>
        <v>0.8024032042723631</v>
      </c>
    </row>
    <row r="56" spans="1:14" s="5" customFormat="1" ht="13.5">
      <c r="A56" s="42" t="s">
        <v>50</v>
      </c>
      <c r="B56" s="11">
        <v>1905</v>
      </c>
      <c r="C56" s="11">
        <v>1093</v>
      </c>
      <c r="D56" s="11">
        <v>1093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1">
        <f t="shared" si="17"/>
        <v>1093</v>
      </c>
      <c r="L56" s="11">
        <f t="shared" si="18"/>
        <v>1093</v>
      </c>
      <c r="M56" s="12">
        <f t="shared" si="13"/>
        <v>0.573753280839895</v>
      </c>
      <c r="N56" s="12">
        <f t="shared" si="14"/>
        <v>0.573753280839895</v>
      </c>
    </row>
    <row r="57" spans="1:14" s="5" customFormat="1" ht="14.25" thickBot="1">
      <c r="A57" s="43" t="s">
        <v>51</v>
      </c>
      <c r="B57" s="6">
        <v>4307</v>
      </c>
      <c r="C57" s="6">
        <v>1770</v>
      </c>
      <c r="D57" s="6">
        <v>1770</v>
      </c>
      <c r="E57" s="18">
        <v>0</v>
      </c>
      <c r="F57" s="6">
        <v>0</v>
      </c>
      <c r="G57" s="6">
        <v>0</v>
      </c>
      <c r="H57" s="18">
        <v>0</v>
      </c>
      <c r="I57" s="18">
        <v>0</v>
      </c>
      <c r="J57" s="18">
        <v>0</v>
      </c>
      <c r="K57" s="11">
        <f t="shared" si="17"/>
        <v>1770</v>
      </c>
      <c r="L57" s="11">
        <f t="shared" si="18"/>
        <v>1770</v>
      </c>
      <c r="M57" s="23">
        <f t="shared" si="13"/>
        <v>0.410958904109589</v>
      </c>
      <c r="N57" s="23">
        <f t="shared" si="14"/>
        <v>0.410958904109589</v>
      </c>
    </row>
    <row r="58" spans="1:14" s="10" customFormat="1" ht="15" thickBot="1" thickTop="1">
      <c r="A58" s="52" t="s">
        <v>84</v>
      </c>
      <c r="B58" s="53">
        <f aca="true" t="shared" si="19" ref="B58:I58">SUM(B50:B57)</f>
        <v>66783</v>
      </c>
      <c r="C58" s="53">
        <f t="shared" si="19"/>
        <v>11107</v>
      </c>
      <c r="D58" s="53">
        <f t="shared" si="19"/>
        <v>11034</v>
      </c>
      <c r="E58" s="53">
        <f t="shared" si="19"/>
        <v>0</v>
      </c>
      <c r="F58" s="54">
        <f t="shared" si="19"/>
        <v>10440</v>
      </c>
      <c r="G58" s="53">
        <f t="shared" si="19"/>
        <v>7554</v>
      </c>
      <c r="H58" s="53">
        <f t="shared" si="19"/>
        <v>17205</v>
      </c>
      <c r="I58" s="53">
        <f t="shared" si="19"/>
        <v>12461</v>
      </c>
      <c r="J58" s="55">
        <f aca="true" t="shared" si="20" ref="J58:J65">H58/B58</f>
        <v>0.2576254436009164</v>
      </c>
      <c r="K58" s="53">
        <f>SUM(K50:K57)</f>
        <v>38679</v>
      </c>
      <c r="L58" s="53">
        <f>SUM(L50:L57)</f>
        <v>31122</v>
      </c>
      <c r="M58" s="55">
        <f t="shared" si="13"/>
        <v>0.579174340775347</v>
      </c>
      <c r="N58" s="55">
        <f t="shared" si="14"/>
        <v>0.4660168006828085</v>
      </c>
    </row>
    <row r="59" spans="1:14" s="5" customFormat="1" ht="14.25" thickTop="1">
      <c r="A59" s="42" t="s">
        <v>52</v>
      </c>
      <c r="B59" s="11">
        <v>5863</v>
      </c>
      <c r="C59" s="11">
        <v>460</v>
      </c>
      <c r="D59" s="11">
        <v>460</v>
      </c>
      <c r="E59" s="18">
        <v>0</v>
      </c>
      <c r="F59" s="18">
        <v>1003</v>
      </c>
      <c r="G59" s="11">
        <v>191</v>
      </c>
      <c r="H59" s="11">
        <v>876</v>
      </c>
      <c r="I59" s="11">
        <v>245</v>
      </c>
      <c r="J59" s="12">
        <f t="shared" si="20"/>
        <v>0.14941156404571038</v>
      </c>
      <c r="K59" s="11">
        <f aca="true" t="shared" si="21" ref="K59:K64">D59+E59+F59+H59</f>
        <v>2339</v>
      </c>
      <c r="L59" s="11">
        <f aca="true" t="shared" si="22" ref="L59:L64">C59+E59+G59+I59</f>
        <v>896</v>
      </c>
      <c r="M59" s="12">
        <f t="shared" si="13"/>
        <v>0.3989425208937404</v>
      </c>
      <c r="N59" s="12">
        <f t="shared" si="14"/>
        <v>0.15282278696912843</v>
      </c>
    </row>
    <row r="60" spans="1:14" s="5" customFormat="1" ht="13.5">
      <c r="A60" s="42" t="s">
        <v>53</v>
      </c>
      <c r="B60" s="11">
        <v>3782</v>
      </c>
      <c r="C60" s="11">
        <v>209</v>
      </c>
      <c r="D60" s="11">
        <v>186</v>
      </c>
      <c r="E60" s="18">
        <v>0</v>
      </c>
      <c r="F60" s="18">
        <v>0</v>
      </c>
      <c r="G60" s="18">
        <v>0</v>
      </c>
      <c r="H60" s="11">
        <v>2197</v>
      </c>
      <c r="I60" s="11">
        <v>1678</v>
      </c>
      <c r="J60" s="12">
        <f t="shared" si="20"/>
        <v>0.5809095716552088</v>
      </c>
      <c r="K60" s="11">
        <f t="shared" si="21"/>
        <v>2383</v>
      </c>
      <c r="L60" s="11">
        <f t="shared" si="22"/>
        <v>1887</v>
      </c>
      <c r="M60" s="12">
        <f t="shared" si="13"/>
        <v>0.6300898995240614</v>
      </c>
      <c r="N60" s="12">
        <f t="shared" si="14"/>
        <v>0.49894235854045477</v>
      </c>
    </row>
    <row r="61" spans="1:14" s="5" customFormat="1" ht="13.5">
      <c r="A61" s="42" t="s">
        <v>54</v>
      </c>
      <c r="B61" s="11">
        <v>11206</v>
      </c>
      <c r="C61" s="11">
        <v>1542</v>
      </c>
      <c r="D61" s="11">
        <v>1503</v>
      </c>
      <c r="E61" s="18">
        <v>0</v>
      </c>
      <c r="F61" s="18">
        <v>0</v>
      </c>
      <c r="G61" s="18">
        <v>0</v>
      </c>
      <c r="H61" s="11">
        <v>5823</v>
      </c>
      <c r="I61" s="11">
        <v>4979</v>
      </c>
      <c r="J61" s="12">
        <f t="shared" si="20"/>
        <v>0.5196323398179546</v>
      </c>
      <c r="K61" s="11">
        <f t="shared" si="21"/>
        <v>7326</v>
      </c>
      <c r="L61" s="11">
        <f t="shared" si="22"/>
        <v>6521</v>
      </c>
      <c r="M61" s="12">
        <f t="shared" si="13"/>
        <v>0.6537569159378904</v>
      </c>
      <c r="N61" s="12">
        <f t="shared" si="14"/>
        <v>0.581920399785829</v>
      </c>
    </row>
    <row r="62" spans="1:14" s="5" customFormat="1" ht="13.5">
      <c r="A62" s="42" t="s">
        <v>55</v>
      </c>
      <c r="B62" s="11">
        <v>5839</v>
      </c>
      <c r="C62" s="11">
        <v>374</v>
      </c>
      <c r="D62" s="11">
        <v>342</v>
      </c>
      <c r="E62" s="18">
        <v>0</v>
      </c>
      <c r="F62" s="18">
        <v>48</v>
      </c>
      <c r="G62" s="11">
        <v>38</v>
      </c>
      <c r="H62" s="11">
        <v>3655</v>
      </c>
      <c r="I62" s="11">
        <v>2910</v>
      </c>
      <c r="J62" s="12">
        <f t="shared" si="20"/>
        <v>0.6259633498886795</v>
      </c>
      <c r="K62" s="11">
        <f t="shared" si="21"/>
        <v>4045</v>
      </c>
      <c r="L62" s="11">
        <f t="shared" si="22"/>
        <v>3322</v>
      </c>
      <c r="M62" s="12">
        <f t="shared" si="13"/>
        <v>0.6927556088371296</v>
      </c>
      <c r="N62" s="12">
        <f t="shared" si="14"/>
        <v>0.5689330364788491</v>
      </c>
    </row>
    <row r="63" spans="1:14" s="5" customFormat="1" ht="13.5">
      <c r="A63" s="42" t="s">
        <v>56</v>
      </c>
      <c r="B63" s="11">
        <v>7506</v>
      </c>
      <c r="C63" s="11">
        <v>2334</v>
      </c>
      <c r="D63" s="11">
        <v>2334</v>
      </c>
      <c r="E63" s="18">
        <v>0</v>
      </c>
      <c r="F63" s="18">
        <v>0</v>
      </c>
      <c r="G63" s="18">
        <v>0</v>
      </c>
      <c r="H63" s="11">
        <v>2055</v>
      </c>
      <c r="I63" s="11">
        <v>2023</v>
      </c>
      <c r="J63" s="12">
        <f t="shared" si="20"/>
        <v>0.27378097521982414</v>
      </c>
      <c r="K63" s="11">
        <f t="shared" si="21"/>
        <v>4389</v>
      </c>
      <c r="L63" s="11">
        <f t="shared" si="22"/>
        <v>4357</v>
      </c>
      <c r="M63" s="12">
        <f t="shared" si="13"/>
        <v>0.5847322142286171</v>
      </c>
      <c r="N63" s="12">
        <f t="shared" si="14"/>
        <v>0.5804689581667999</v>
      </c>
    </row>
    <row r="64" spans="1:14" s="5" customFormat="1" ht="14.25" thickBot="1">
      <c r="A64" s="43" t="s">
        <v>57</v>
      </c>
      <c r="B64" s="6">
        <v>7907</v>
      </c>
      <c r="C64" s="6">
        <v>868</v>
      </c>
      <c r="D64" s="6">
        <v>868</v>
      </c>
      <c r="E64" s="18">
        <v>0</v>
      </c>
      <c r="F64" s="18">
        <v>5851</v>
      </c>
      <c r="G64" s="6">
        <v>3797</v>
      </c>
      <c r="H64" s="18">
        <v>0</v>
      </c>
      <c r="I64" s="18">
        <v>0</v>
      </c>
      <c r="J64" s="18">
        <v>0</v>
      </c>
      <c r="K64" s="11">
        <f t="shared" si="21"/>
        <v>6719</v>
      </c>
      <c r="L64" s="11">
        <f t="shared" si="22"/>
        <v>4665</v>
      </c>
      <c r="M64" s="23">
        <f t="shared" si="13"/>
        <v>0.8497533830782851</v>
      </c>
      <c r="N64" s="23">
        <f t="shared" si="14"/>
        <v>0.5899835588718857</v>
      </c>
    </row>
    <row r="65" spans="1:14" s="10" customFormat="1" ht="15" thickBot="1" thickTop="1">
      <c r="A65" s="52" t="s">
        <v>85</v>
      </c>
      <c r="B65" s="53">
        <f>SUM(B59:B64)</f>
        <v>42103</v>
      </c>
      <c r="C65" s="53">
        <f>SUM(C59:C64)</f>
        <v>5787</v>
      </c>
      <c r="D65" s="53">
        <f>SUM(D59:D64)</f>
        <v>5693</v>
      </c>
      <c r="E65" s="53">
        <v>0</v>
      </c>
      <c r="F65" s="54">
        <f>SUM(F59:F64)</f>
        <v>6902</v>
      </c>
      <c r="G65" s="53">
        <f>SUM(G59:G64)</f>
        <v>4026</v>
      </c>
      <c r="H65" s="53">
        <f>SUM(H59:H64)</f>
        <v>14606</v>
      </c>
      <c r="I65" s="53">
        <f>SUM(I59:I64)</f>
        <v>11835</v>
      </c>
      <c r="J65" s="55">
        <f t="shared" si="20"/>
        <v>0.34691114647412297</v>
      </c>
      <c r="K65" s="53">
        <f>SUM(K59:K64)</f>
        <v>27201</v>
      </c>
      <c r="L65" s="53">
        <f>SUM(L59:L64)</f>
        <v>21648</v>
      </c>
      <c r="M65" s="55">
        <f t="shared" si="13"/>
        <v>0.6460584756430658</v>
      </c>
      <c r="N65" s="55">
        <f t="shared" si="14"/>
        <v>0.5141676365104625</v>
      </c>
    </row>
    <row r="66" spans="1:14" s="5" customFormat="1" ht="15" thickBot="1" thickTop="1">
      <c r="A66" s="43" t="s">
        <v>58</v>
      </c>
      <c r="B66" s="6">
        <v>37445</v>
      </c>
      <c r="C66" s="6">
        <v>2342</v>
      </c>
      <c r="D66" s="6">
        <v>2342</v>
      </c>
      <c r="E66" s="18">
        <v>0</v>
      </c>
      <c r="F66" s="20">
        <v>0</v>
      </c>
      <c r="G66" s="20">
        <v>0</v>
      </c>
      <c r="H66" s="6">
        <v>17355</v>
      </c>
      <c r="I66" s="6">
        <v>15331</v>
      </c>
      <c r="J66" s="23">
        <f aca="true" t="shared" si="23" ref="J66:J80">H66/B66</f>
        <v>0.4634797703298171</v>
      </c>
      <c r="K66" s="11">
        <f>D66+E66+F66+H66</f>
        <v>19697</v>
      </c>
      <c r="L66" s="11">
        <f>C66+E66+G66+I66</f>
        <v>17673</v>
      </c>
      <c r="M66" s="23">
        <f t="shared" si="13"/>
        <v>0.5260248364267592</v>
      </c>
      <c r="N66" s="23">
        <f t="shared" si="14"/>
        <v>0.471972225931366</v>
      </c>
    </row>
    <row r="67" spans="1:14" s="10" customFormat="1" ht="15" thickBot="1" thickTop="1">
      <c r="A67" s="52" t="s">
        <v>86</v>
      </c>
      <c r="B67" s="53">
        <f aca="true" t="shared" si="24" ref="B67:I67">SUM(B66:B66)</f>
        <v>37445</v>
      </c>
      <c r="C67" s="53">
        <f t="shared" si="24"/>
        <v>2342</v>
      </c>
      <c r="D67" s="53">
        <f t="shared" si="24"/>
        <v>2342</v>
      </c>
      <c r="E67" s="53">
        <f t="shared" si="24"/>
        <v>0</v>
      </c>
      <c r="F67" s="53">
        <f>SUM(F66:F66)</f>
        <v>0</v>
      </c>
      <c r="G67" s="53">
        <f t="shared" si="24"/>
        <v>0</v>
      </c>
      <c r="H67" s="53">
        <f t="shared" si="24"/>
        <v>17355</v>
      </c>
      <c r="I67" s="53">
        <f t="shared" si="24"/>
        <v>15331</v>
      </c>
      <c r="J67" s="55">
        <f t="shared" si="23"/>
        <v>0.4634797703298171</v>
      </c>
      <c r="K67" s="53">
        <f>SUM(K66:K66)</f>
        <v>19697</v>
      </c>
      <c r="L67" s="53">
        <f>SUM(L66:L66)</f>
        <v>17673</v>
      </c>
      <c r="M67" s="55">
        <f t="shared" si="13"/>
        <v>0.5260248364267592</v>
      </c>
      <c r="N67" s="55">
        <f t="shared" si="14"/>
        <v>0.471972225931366</v>
      </c>
    </row>
    <row r="68" spans="1:14" s="5" customFormat="1" ht="15" thickBot="1" thickTop="1">
      <c r="A68" s="43" t="s">
        <v>59</v>
      </c>
      <c r="B68" s="6">
        <v>27782</v>
      </c>
      <c r="C68" s="6">
        <v>7019</v>
      </c>
      <c r="D68" s="6">
        <v>6852</v>
      </c>
      <c r="E68" s="18">
        <v>0</v>
      </c>
      <c r="F68" s="20">
        <v>0</v>
      </c>
      <c r="G68" s="20">
        <v>0</v>
      </c>
      <c r="H68" s="6">
        <v>4130</v>
      </c>
      <c r="I68" s="6">
        <v>3201</v>
      </c>
      <c r="J68" s="23">
        <f t="shared" si="23"/>
        <v>0.14865740407458067</v>
      </c>
      <c r="K68" s="11">
        <f>D68+E68+F68+H68</f>
        <v>10982</v>
      </c>
      <c r="L68" s="11">
        <f>C68+E68+G68+I68</f>
        <v>10220</v>
      </c>
      <c r="M68" s="23">
        <f t="shared" si="13"/>
        <v>0.39529191562882443</v>
      </c>
      <c r="N68" s="23">
        <f t="shared" si="14"/>
        <v>0.3678640846591318</v>
      </c>
    </row>
    <row r="69" spans="1:14" s="10" customFormat="1" ht="15" thickBot="1" thickTop="1">
      <c r="A69" s="52" t="s">
        <v>87</v>
      </c>
      <c r="B69" s="53">
        <f aca="true" t="shared" si="25" ref="B69:I69">SUM(B68:B68)</f>
        <v>27782</v>
      </c>
      <c r="C69" s="53">
        <f t="shared" si="25"/>
        <v>7019</v>
      </c>
      <c r="D69" s="53">
        <f t="shared" si="25"/>
        <v>6852</v>
      </c>
      <c r="E69" s="53">
        <f t="shared" si="25"/>
        <v>0</v>
      </c>
      <c r="F69" s="53">
        <f>SUM(F68:F68)</f>
        <v>0</v>
      </c>
      <c r="G69" s="53">
        <f t="shared" si="25"/>
        <v>0</v>
      </c>
      <c r="H69" s="53">
        <f t="shared" si="25"/>
        <v>4130</v>
      </c>
      <c r="I69" s="53">
        <f t="shared" si="25"/>
        <v>3201</v>
      </c>
      <c r="J69" s="55">
        <f t="shared" si="23"/>
        <v>0.14865740407458067</v>
      </c>
      <c r="K69" s="53">
        <f>SUM(K68:K68)</f>
        <v>10982</v>
      </c>
      <c r="L69" s="53">
        <f>SUM(L68:L68)</f>
        <v>10220</v>
      </c>
      <c r="M69" s="55">
        <f t="shared" si="13"/>
        <v>0.39529191562882443</v>
      </c>
      <c r="N69" s="55">
        <f t="shared" si="14"/>
        <v>0.3678640846591318</v>
      </c>
    </row>
    <row r="70" spans="1:14" s="5" customFormat="1" ht="15" thickBot="1" thickTop="1">
      <c r="A70" s="45" t="s">
        <v>60</v>
      </c>
      <c r="B70" s="14">
        <v>21746</v>
      </c>
      <c r="C70" s="14">
        <v>5442</v>
      </c>
      <c r="D70" s="14">
        <v>5141</v>
      </c>
      <c r="E70" s="18">
        <v>0</v>
      </c>
      <c r="F70" s="18">
        <v>1227</v>
      </c>
      <c r="G70" s="14">
        <v>832</v>
      </c>
      <c r="H70" s="14">
        <v>3381</v>
      </c>
      <c r="I70" s="11">
        <v>1208</v>
      </c>
      <c r="J70" s="24">
        <f t="shared" si="23"/>
        <v>0.15547686930929827</v>
      </c>
      <c r="K70" s="11">
        <f>D70+E70+F70+H70</f>
        <v>9749</v>
      </c>
      <c r="L70" s="11">
        <f>C70+E70+G70+I70</f>
        <v>7482</v>
      </c>
      <c r="M70" s="24">
        <f t="shared" si="13"/>
        <v>0.44831233330267634</v>
      </c>
      <c r="N70" s="24">
        <f t="shared" si="14"/>
        <v>0.3440632760047825</v>
      </c>
    </row>
    <row r="71" spans="1:14" s="10" customFormat="1" ht="15" thickBot="1" thickTop="1">
      <c r="A71" s="52" t="s">
        <v>88</v>
      </c>
      <c r="B71" s="53">
        <f aca="true" t="shared" si="26" ref="B71:I71">SUM(B70)</f>
        <v>21746</v>
      </c>
      <c r="C71" s="53">
        <f t="shared" si="26"/>
        <v>5442</v>
      </c>
      <c r="D71" s="53">
        <f t="shared" si="26"/>
        <v>5141</v>
      </c>
      <c r="E71" s="53">
        <f t="shared" si="26"/>
        <v>0</v>
      </c>
      <c r="F71" s="54">
        <f t="shared" si="26"/>
        <v>1227</v>
      </c>
      <c r="G71" s="53">
        <f t="shared" si="26"/>
        <v>832</v>
      </c>
      <c r="H71" s="53">
        <f t="shared" si="26"/>
        <v>3381</v>
      </c>
      <c r="I71" s="53">
        <f t="shared" si="26"/>
        <v>1208</v>
      </c>
      <c r="J71" s="55">
        <f t="shared" si="23"/>
        <v>0.15547686930929827</v>
      </c>
      <c r="K71" s="53">
        <f>SUM(K70)</f>
        <v>9749</v>
      </c>
      <c r="L71" s="53">
        <f>SUM(L70)</f>
        <v>7482</v>
      </c>
      <c r="M71" s="55">
        <f aca="true" t="shared" si="27" ref="M71:M80">K71/B71</f>
        <v>0.44831233330267634</v>
      </c>
      <c r="N71" s="55">
        <f aca="true" t="shared" si="28" ref="N71:N80">L71/B71</f>
        <v>0.3440632760047825</v>
      </c>
    </row>
    <row r="72" spans="1:14" s="5" customFormat="1" ht="14.25" thickTop="1">
      <c r="A72" s="44" t="s">
        <v>61</v>
      </c>
      <c r="B72" s="9">
        <v>16196</v>
      </c>
      <c r="C72" s="9">
        <v>7805</v>
      </c>
      <c r="D72" s="9">
        <v>7805</v>
      </c>
      <c r="E72" s="18">
        <v>0</v>
      </c>
      <c r="F72" s="15">
        <v>0</v>
      </c>
      <c r="G72" s="15">
        <v>0</v>
      </c>
      <c r="H72" s="9">
        <v>1419</v>
      </c>
      <c r="I72" s="11">
        <v>1419</v>
      </c>
      <c r="J72" s="13">
        <f t="shared" si="23"/>
        <v>0.08761422573474932</v>
      </c>
      <c r="K72" s="11">
        <f>D72+E72+F72+H72</f>
        <v>9224</v>
      </c>
      <c r="L72" s="11">
        <f>C72+E72+G72+I72</f>
        <v>9224</v>
      </c>
      <c r="M72" s="13">
        <f t="shared" si="27"/>
        <v>0.5695233390960731</v>
      </c>
      <c r="N72" s="13">
        <f t="shared" si="28"/>
        <v>0.5695233390960731</v>
      </c>
    </row>
    <row r="73" spans="1:14" s="5" customFormat="1" ht="13.5">
      <c r="A73" s="42" t="s">
        <v>62</v>
      </c>
      <c r="B73" s="11">
        <v>11462</v>
      </c>
      <c r="C73" s="11">
        <v>2369</v>
      </c>
      <c r="D73" s="11">
        <v>2180</v>
      </c>
      <c r="E73" s="18">
        <v>0</v>
      </c>
      <c r="F73" s="16">
        <v>0</v>
      </c>
      <c r="G73" s="16">
        <v>0</v>
      </c>
      <c r="H73" s="11">
        <v>1903</v>
      </c>
      <c r="I73" s="11">
        <v>968</v>
      </c>
      <c r="J73" s="12">
        <f t="shared" si="23"/>
        <v>0.16602687140115163</v>
      </c>
      <c r="K73" s="11">
        <f>D73+E73+F73+H73</f>
        <v>4083</v>
      </c>
      <c r="L73" s="11">
        <f>C73+E73+G73+I73</f>
        <v>3337</v>
      </c>
      <c r="M73" s="12">
        <f t="shared" si="27"/>
        <v>0.35622055487698484</v>
      </c>
      <c r="N73" s="12">
        <f t="shared" si="28"/>
        <v>0.291135927412319</v>
      </c>
    </row>
    <row r="74" spans="1:14" s="5" customFormat="1" ht="13.5">
      <c r="A74" s="42" t="s">
        <v>63</v>
      </c>
      <c r="B74" s="11">
        <v>11765</v>
      </c>
      <c r="C74" s="11">
        <v>1825</v>
      </c>
      <c r="D74" s="11">
        <v>1720</v>
      </c>
      <c r="E74" s="11">
        <v>115</v>
      </c>
      <c r="F74" s="16">
        <v>0</v>
      </c>
      <c r="G74" s="16">
        <v>0</v>
      </c>
      <c r="H74" s="11">
        <v>1290</v>
      </c>
      <c r="I74" s="11">
        <v>631</v>
      </c>
      <c r="J74" s="12">
        <f t="shared" si="23"/>
        <v>0.10964725881852953</v>
      </c>
      <c r="K74" s="11">
        <f>D74+E74+F74+H74</f>
        <v>3125</v>
      </c>
      <c r="L74" s="11">
        <f>C74+E74+G74+I74</f>
        <v>2571</v>
      </c>
      <c r="M74" s="12">
        <f t="shared" si="27"/>
        <v>0.2656183595410115</v>
      </c>
      <c r="N74" s="12">
        <f t="shared" si="28"/>
        <v>0.21852953676158096</v>
      </c>
    </row>
    <row r="75" spans="1:14" s="5" customFormat="1" ht="13.5">
      <c r="A75" s="42" t="s">
        <v>64</v>
      </c>
      <c r="B75" s="11">
        <v>35735</v>
      </c>
      <c r="C75" s="11">
        <v>8673</v>
      </c>
      <c r="D75" s="11">
        <v>8178</v>
      </c>
      <c r="E75" s="18">
        <v>0</v>
      </c>
      <c r="F75" s="16">
        <v>0</v>
      </c>
      <c r="G75" s="16">
        <v>0</v>
      </c>
      <c r="H75" s="11">
        <v>5313</v>
      </c>
      <c r="I75" s="11">
        <v>3742</v>
      </c>
      <c r="J75" s="12">
        <f t="shared" si="23"/>
        <v>0.1486777668952008</v>
      </c>
      <c r="K75" s="11">
        <f>D75+E75+F75+H75</f>
        <v>13491</v>
      </c>
      <c r="L75" s="11">
        <f>C75+E75+G75+I75</f>
        <v>12415</v>
      </c>
      <c r="M75" s="12">
        <f t="shared" si="27"/>
        <v>0.37752903316076675</v>
      </c>
      <c r="N75" s="12">
        <f t="shared" si="28"/>
        <v>0.34741849727158247</v>
      </c>
    </row>
    <row r="76" spans="1:14" s="5" customFormat="1" ht="14.25" thickBot="1">
      <c r="A76" s="43" t="s">
        <v>65</v>
      </c>
      <c r="B76" s="6">
        <v>27921</v>
      </c>
      <c r="C76" s="6">
        <v>4452</v>
      </c>
      <c r="D76" s="6">
        <v>4392</v>
      </c>
      <c r="E76" s="6">
        <v>1683</v>
      </c>
      <c r="F76" s="20">
        <v>0</v>
      </c>
      <c r="G76" s="20">
        <v>0</v>
      </c>
      <c r="H76" s="6">
        <v>3189</v>
      </c>
      <c r="I76" s="6">
        <v>1647</v>
      </c>
      <c r="J76" s="23">
        <f t="shared" si="23"/>
        <v>0.11421510690877834</v>
      </c>
      <c r="K76" s="11">
        <f>D76+E76+F76+H76</f>
        <v>9264</v>
      </c>
      <c r="L76" s="11">
        <f>C76+E76+G76+I76</f>
        <v>7782</v>
      </c>
      <c r="M76" s="23">
        <f t="shared" si="27"/>
        <v>0.33179327387987534</v>
      </c>
      <c r="N76" s="23">
        <f t="shared" si="28"/>
        <v>0.27871494573976574</v>
      </c>
    </row>
    <row r="77" spans="1:14" s="10" customFormat="1" ht="15" thickBot="1" thickTop="1">
      <c r="A77" s="52" t="s">
        <v>89</v>
      </c>
      <c r="B77" s="53">
        <f aca="true" t="shared" si="29" ref="B77:I77">SUM(B72:B76)</f>
        <v>103079</v>
      </c>
      <c r="C77" s="53">
        <f t="shared" si="29"/>
        <v>25124</v>
      </c>
      <c r="D77" s="53">
        <f t="shared" si="29"/>
        <v>24275</v>
      </c>
      <c r="E77" s="53">
        <f t="shared" si="29"/>
        <v>1798</v>
      </c>
      <c r="F77" s="53">
        <f>SUM(F72:F76)</f>
        <v>0</v>
      </c>
      <c r="G77" s="53">
        <f t="shared" si="29"/>
        <v>0</v>
      </c>
      <c r="H77" s="53">
        <f t="shared" si="29"/>
        <v>13114</v>
      </c>
      <c r="I77" s="53">
        <f t="shared" si="29"/>
        <v>8407</v>
      </c>
      <c r="J77" s="55">
        <f t="shared" si="23"/>
        <v>0.12722280968965552</v>
      </c>
      <c r="K77" s="53">
        <f>SUM(K72:K76)</f>
        <v>39187</v>
      </c>
      <c r="L77" s="53">
        <f>SUM(L72:L76)</f>
        <v>35329</v>
      </c>
      <c r="M77" s="55">
        <f t="shared" si="27"/>
        <v>0.3801647280241368</v>
      </c>
      <c r="N77" s="55">
        <f t="shared" si="28"/>
        <v>0.34273712395347256</v>
      </c>
    </row>
    <row r="78" spans="1:14" s="10" customFormat="1" ht="14.25" thickTop="1">
      <c r="A78" s="46" t="s">
        <v>68</v>
      </c>
      <c r="B78" s="9">
        <f>B18</f>
        <v>1421260</v>
      </c>
      <c r="C78" s="9">
        <f aca="true" t="shared" si="30" ref="C78:I78">C18</f>
        <v>161013</v>
      </c>
      <c r="D78" s="9">
        <f t="shared" si="30"/>
        <v>147966</v>
      </c>
      <c r="E78" s="9">
        <f t="shared" si="30"/>
        <v>28981</v>
      </c>
      <c r="F78" s="15">
        <f t="shared" si="30"/>
        <v>52918</v>
      </c>
      <c r="G78" s="9">
        <f t="shared" si="30"/>
        <v>32976</v>
      </c>
      <c r="H78" s="9">
        <f t="shared" si="30"/>
        <v>721054</v>
      </c>
      <c r="I78" s="9">
        <f t="shared" si="30"/>
        <v>643292</v>
      </c>
      <c r="J78" s="13">
        <f t="shared" si="23"/>
        <v>0.5073343371374696</v>
      </c>
      <c r="K78" s="9">
        <f>K18</f>
        <v>950919</v>
      </c>
      <c r="L78" s="9">
        <f>L18</f>
        <v>866262</v>
      </c>
      <c r="M78" s="13">
        <f t="shared" si="27"/>
        <v>0.6690675879149487</v>
      </c>
      <c r="N78" s="13">
        <f t="shared" si="28"/>
        <v>0.6095028355121512</v>
      </c>
    </row>
    <row r="79" spans="1:14" s="10" customFormat="1" ht="13.5">
      <c r="A79" s="47" t="s">
        <v>90</v>
      </c>
      <c r="B79" s="11">
        <f aca="true" t="shared" si="31" ref="B79:I79">B25+B30+B36+B42+B47+B49+B58+B65+B67+B69+B71+B77</f>
        <v>599474</v>
      </c>
      <c r="C79" s="11">
        <f t="shared" si="31"/>
        <v>104737</v>
      </c>
      <c r="D79" s="11">
        <f t="shared" si="31"/>
        <v>102679</v>
      </c>
      <c r="E79" s="11">
        <f t="shared" si="31"/>
        <v>1798</v>
      </c>
      <c r="F79" s="16">
        <f t="shared" si="31"/>
        <v>58691</v>
      </c>
      <c r="G79" s="11">
        <f t="shared" si="31"/>
        <v>42861</v>
      </c>
      <c r="H79" s="11">
        <f t="shared" si="31"/>
        <v>144198</v>
      </c>
      <c r="I79" s="11">
        <f t="shared" si="31"/>
        <v>108974</v>
      </c>
      <c r="J79" s="12">
        <f t="shared" si="23"/>
        <v>0.2405408741663525</v>
      </c>
      <c r="K79" s="11">
        <f>K25+K30+K36+K42+K47+K49+K58+K65+K67+K69+K71+K77</f>
        <v>307366</v>
      </c>
      <c r="L79" s="11">
        <f>L25+L30+L36+L42+L47+L49+L58+L65+L67+L69+L71+L77</f>
        <v>258370</v>
      </c>
      <c r="M79" s="12">
        <f t="shared" si="27"/>
        <v>0.5127261565972836</v>
      </c>
      <c r="N79" s="12">
        <f t="shared" si="28"/>
        <v>0.43099450518287696</v>
      </c>
    </row>
    <row r="80" spans="1:14" s="10" customFormat="1" ht="13.5">
      <c r="A80" s="57" t="s">
        <v>91</v>
      </c>
      <c r="B80" s="58">
        <f>SUM(B78:B79)</f>
        <v>2020734</v>
      </c>
      <c r="C80" s="58">
        <f aca="true" t="shared" si="32" ref="C80:I80">SUM(C78:C79)</f>
        <v>265750</v>
      </c>
      <c r="D80" s="58">
        <f t="shared" si="32"/>
        <v>250645</v>
      </c>
      <c r="E80" s="58">
        <f t="shared" si="32"/>
        <v>30779</v>
      </c>
      <c r="F80" s="59">
        <f t="shared" si="32"/>
        <v>111609</v>
      </c>
      <c r="G80" s="58">
        <f t="shared" si="32"/>
        <v>75837</v>
      </c>
      <c r="H80" s="58">
        <f t="shared" si="32"/>
        <v>865252</v>
      </c>
      <c r="I80" s="58">
        <f t="shared" si="32"/>
        <v>752266</v>
      </c>
      <c r="J80" s="60">
        <f t="shared" si="23"/>
        <v>0.42818698552110274</v>
      </c>
      <c r="K80" s="58">
        <f>SUM(K78:K79)</f>
        <v>1258285</v>
      </c>
      <c r="L80" s="58">
        <f>SUM(L78:L79)</f>
        <v>1124632</v>
      </c>
      <c r="M80" s="60">
        <f t="shared" si="27"/>
        <v>0.6226871028052183</v>
      </c>
      <c r="N80" s="60">
        <f t="shared" si="28"/>
        <v>0.5565462846668586</v>
      </c>
    </row>
  </sheetData>
  <mergeCells count="1">
    <mergeCell ref="M3:N3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9"/>
  <sheetViews>
    <sheetView tabSelected="1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" sqref="B1"/>
    </sheetView>
  </sheetViews>
  <sheetFormatPr defaultColWidth="9.00390625" defaultRowHeight="13.5"/>
  <cols>
    <col min="1" max="1" width="2.625" style="61" customWidth="1"/>
    <col min="2" max="2" width="9.00390625" style="62" customWidth="1"/>
    <col min="3" max="3" width="12.625" style="62" customWidth="1"/>
    <col min="4" max="6" width="10.625" style="61" customWidth="1"/>
    <col min="7" max="7" width="10.625" style="62" customWidth="1"/>
    <col min="8" max="8" width="10.625" style="61" customWidth="1"/>
    <col min="9" max="10" width="10.625" style="62" customWidth="1"/>
    <col min="11" max="11" width="10.625" style="64" customWidth="1"/>
    <col min="12" max="13" width="12.625" style="62" customWidth="1"/>
    <col min="14" max="15" width="9.625" style="62" customWidth="1"/>
    <col min="16" max="16384" width="9.00390625" style="62" customWidth="1"/>
  </cols>
  <sheetData>
    <row r="1" spans="2:7" ht="14.25" customHeight="1">
      <c r="B1" s="119" t="s">
        <v>122</v>
      </c>
      <c r="G1" s="63"/>
    </row>
    <row r="2" spans="13:15" ht="13.5">
      <c r="M2" s="65" t="s">
        <v>105</v>
      </c>
      <c r="N2" s="122" t="s">
        <v>99</v>
      </c>
      <c r="O2" s="123"/>
    </row>
    <row r="3" spans="1:15" s="65" customFormat="1" ht="12" customHeight="1">
      <c r="A3" s="66"/>
      <c r="B3" s="67"/>
      <c r="C3" s="68"/>
      <c r="D3" s="67" t="s">
        <v>69</v>
      </c>
      <c r="E3" s="69"/>
      <c r="F3" s="68" t="s">
        <v>112</v>
      </c>
      <c r="G3" s="67" t="s">
        <v>70</v>
      </c>
      <c r="H3" s="69"/>
      <c r="I3" s="67" t="s">
        <v>71</v>
      </c>
      <c r="J3" s="70"/>
      <c r="K3" s="71"/>
      <c r="L3" s="72" t="s">
        <v>97</v>
      </c>
      <c r="M3" s="73" t="s">
        <v>66</v>
      </c>
      <c r="N3" s="72" t="s">
        <v>94</v>
      </c>
      <c r="O3" s="74" t="s">
        <v>67</v>
      </c>
    </row>
    <row r="4" spans="1:15" s="65" customFormat="1" ht="24" customHeight="1" thickBot="1">
      <c r="A4" s="66"/>
      <c r="B4" s="75" t="s">
        <v>72</v>
      </c>
      <c r="C4" s="76" t="s">
        <v>73</v>
      </c>
      <c r="D4" s="76" t="s">
        <v>74</v>
      </c>
      <c r="E4" s="77" t="s">
        <v>93</v>
      </c>
      <c r="F4" s="77" t="s">
        <v>103</v>
      </c>
      <c r="G4" s="76" t="s">
        <v>75</v>
      </c>
      <c r="H4" s="76" t="s">
        <v>76</v>
      </c>
      <c r="I4" s="77" t="s">
        <v>95</v>
      </c>
      <c r="J4" s="76" t="s">
        <v>76</v>
      </c>
      <c r="K4" s="78" t="s">
        <v>96</v>
      </c>
      <c r="L4" s="76" t="s">
        <v>113</v>
      </c>
      <c r="M4" s="76" t="s">
        <v>114</v>
      </c>
      <c r="N4" s="76" t="s">
        <v>115</v>
      </c>
      <c r="O4" s="76" t="s">
        <v>116</v>
      </c>
    </row>
    <row r="5" spans="1:15" s="65" customFormat="1" ht="12" customHeight="1" thickTop="1">
      <c r="A5" s="66"/>
      <c r="B5" s="79" t="s">
        <v>117</v>
      </c>
      <c r="C5" s="79" t="s">
        <v>0</v>
      </c>
      <c r="D5" s="80" t="s">
        <v>1</v>
      </c>
      <c r="E5" s="80" t="s">
        <v>2</v>
      </c>
      <c r="F5" s="80" t="s">
        <v>3</v>
      </c>
      <c r="G5" s="79" t="s">
        <v>4</v>
      </c>
      <c r="H5" s="80" t="s">
        <v>5</v>
      </c>
      <c r="I5" s="79" t="s">
        <v>6</v>
      </c>
      <c r="J5" s="79" t="s">
        <v>7</v>
      </c>
      <c r="K5" s="81" t="s">
        <v>8</v>
      </c>
      <c r="L5" s="79" t="s">
        <v>118</v>
      </c>
      <c r="M5" s="79" t="s">
        <v>119</v>
      </c>
      <c r="N5" s="79" t="s">
        <v>120</v>
      </c>
      <c r="O5" s="79" t="s">
        <v>121</v>
      </c>
    </row>
    <row r="6" spans="1:15" s="86" customFormat="1" ht="12" customHeight="1">
      <c r="A6" s="66"/>
      <c r="B6" s="82" t="s">
        <v>9</v>
      </c>
      <c r="C6" s="83">
        <v>319414</v>
      </c>
      <c r="D6" s="83">
        <v>16784</v>
      </c>
      <c r="E6" s="83">
        <v>14236</v>
      </c>
      <c r="F6" s="83">
        <v>5283</v>
      </c>
      <c r="G6" s="84">
        <v>19237</v>
      </c>
      <c r="H6" s="83">
        <v>12065</v>
      </c>
      <c r="I6" s="83">
        <v>215679</v>
      </c>
      <c r="J6" s="83">
        <v>200903</v>
      </c>
      <c r="K6" s="85">
        <f aca="true" t="shared" si="0" ref="K6:K18">I6/C6</f>
        <v>0.675233396156712</v>
      </c>
      <c r="L6" s="83">
        <f aca="true" t="shared" si="1" ref="L6:L16">E6+F6+G6+I6</f>
        <v>254435</v>
      </c>
      <c r="M6" s="83">
        <f aca="true" t="shared" si="2" ref="M6:M16">D6+F6+H6+J6</f>
        <v>235035</v>
      </c>
      <c r="N6" s="85">
        <f aca="true" t="shared" si="3" ref="N6:N37">L6/C6</f>
        <v>0.7965680903153901</v>
      </c>
      <c r="O6" s="85">
        <f aca="true" t="shared" si="4" ref="O6:O37">M6/C6</f>
        <v>0.7358318671066391</v>
      </c>
    </row>
    <row r="7" spans="1:15" s="86" customFormat="1" ht="12" customHeight="1">
      <c r="A7" s="66"/>
      <c r="B7" s="82" t="s">
        <v>10</v>
      </c>
      <c r="C7" s="83">
        <v>243741</v>
      </c>
      <c r="D7" s="83">
        <v>13010</v>
      </c>
      <c r="E7" s="83">
        <v>12005</v>
      </c>
      <c r="F7" s="87">
        <v>0</v>
      </c>
      <c r="G7" s="88">
        <v>2459</v>
      </c>
      <c r="H7" s="83">
        <v>2262</v>
      </c>
      <c r="I7" s="83">
        <v>205982</v>
      </c>
      <c r="J7" s="83">
        <v>194880</v>
      </c>
      <c r="K7" s="85">
        <f t="shared" si="0"/>
        <v>0.8450855621335762</v>
      </c>
      <c r="L7" s="83">
        <f t="shared" si="1"/>
        <v>220446</v>
      </c>
      <c r="M7" s="83">
        <f t="shared" si="2"/>
        <v>210152</v>
      </c>
      <c r="N7" s="85">
        <f t="shared" si="3"/>
        <v>0.9044272403904144</v>
      </c>
      <c r="O7" s="85">
        <f t="shared" si="4"/>
        <v>0.8621938861332316</v>
      </c>
    </row>
    <row r="8" spans="1:15" s="86" customFormat="1" ht="12" customHeight="1">
      <c r="A8" s="66"/>
      <c r="B8" s="82" t="s">
        <v>11</v>
      </c>
      <c r="C8" s="83">
        <v>111087</v>
      </c>
      <c r="D8" s="83">
        <v>3538</v>
      </c>
      <c r="E8" s="83">
        <v>844</v>
      </c>
      <c r="F8" s="83">
        <v>289</v>
      </c>
      <c r="G8" s="87">
        <v>0</v>
      </c>
      <c r="H8" s="87">
        <v>0</v>
      </c>
      <c r="I8" s="83">
        <v>91281</v>
      </c>
      <c r="J8" s="83">
        <v>79473</v>
      </c>
      <c r="K8" s="85">
        <f t="shared" si="0"/>
        <v>0.8217073104863756</v>
      </c>
      <c r="L8" s="83">
        <f t="shared" si="1"/>
        <v>92414</v>
      </c>
      <c r="M8" s="83">
        <f t="shared" si="2"/>
        <v>83300</v>
      </c>
      <c r="N8" s="85">
        <f t="shared" si="3"/>
        <v>0.8319065237156463</v>
      </c>
      <c r="O8" s="85">
        <f t="shared" si="4"/>
        <v>0.7498627202102857</v>
      </c>
    </row>
    <row r="9" spans="1:15" s="86" customFormat="1" ht="12" customHeight="1">
      <c r="A9" s="66"/>
      <c r="B9" s="82" t="s">
        <v>12</v>
      </c>
      <c r="C9" s="83">
        <v>195713</v>
      </c>
      <c r="D9" s="83">
        <v>32904</v>
      </c>
      <c r="E9" s="83">
        <v>30952</v>
      </c>
      <c r="F9" s="83">
        <v>1071</v>
      </c>
      <c r="G9" s="88">
        <v>16887</v>
      </c>
      <c r="H9" s="83">
        <v>9260</v>
      </c>
      <c r="I9" s="83">
        <v>41691</v>
      </c>
      <c r="J9" s="83">
        <v>34230</v>
      </c>
      <c r="K9" s="85">
        <f t="shared" si="0"/>
        <v>0.21302110743793207</v>
      </c>
      <c r="L9" s="83">
        <f t="shared" si="1"/>
        <v>90601</v>
      </c>
      <c r="M9" s="83">
        <f t="shared" si="2"/>
        <v>77465</v>
      </c>
      <c r="N9" s="85">
        <f t="shared" si="3"/>
        <v>0.46292785865016634</v>
      </c>
      <c r="O9" s="85">
        <f t="shared" si="4"/>
        <v>0.395809169549289</v>
      </c>
    </row>
    <row r="10" spans="1:15" s="86" customFormat="1" ht="12" customHeight="1">
      <c r="A10" s="66"/>
      <c r="B10" s="82" t="s">
        <v>13</v>
      </c>
      <c r="C10" s="83">
        <v>208230</v>
      </c>
      <c r="D10" s="83">
        <v>40808</v>
      </c>
      <c r="E10" s="83">
        <v>39500</v>
      </c>
      <c r="F10" s="83">
        <v>15427</v>
      </c>
      <c r="G10" s="88">
        <v>11051</v>
      </c>
      <c r="H10" s="83">
        <v>6944</v>
      </c>
      <c r="I10" s="83">
        <v>50445</v>
      </c>
      <c r="J10" s="83">
        <v>43228</v>
      </c>
      <c r="K10" s="85">
        <f t="shared" si="0"/>
        <v>0.24225615905489123</v>
      </c>
      <c r="L10" s="83">
        <f t="shared" si="1"/>
        <v>116423</v>
      </c>
      <c r="M10" s="83">
        <f t="shared" si="2"/>
        <v>106407</v>
      </c>
      <c r="N10" s="85">
        <f t="shared" si="3"/>
        <v>0.5591077174278443</v>
      </c>
      <c r="O10" s="85">
        <f t="shared" si="4"/>
        <v>0.5110070595015127</v>
      </c>
    </row>
    <row r="11" spans="1:15" s="86" customFormat="1" ht="12" customHeight="1">
      <c r="A11" s="66"/>
      <c r="B11" s="82" t="s">
        <v>14</v>
      </c>
      <c r="C11" s="83">
        <v>55187</v>
      </c>
      <c r="D11" s="83">
        <v>5636</v>
      </c>
      <c r="E11" s="83">
        <v>5388</v>
      </c>
      <c r="F11" s="87">
        <v>0</v>
      </c>
      <c r="G11" s="88">
        <v>2206</v>
      </c>
      <c r="H11" s="83">
        <v>1570</v>
      </c>
      <c r="I11" s="83">
        <v>27524</v>
      </c>
      <c r="J11" s="83">
        <v>22621</v>
      </c>
      <c r="K11" s="85">
        <f t="shared" si="0"/>
        <v>0.4987406454418613</v>
      </c>
      <c r="L11" s="83">
        <f t="shared" si="1"/>
        <v>35118</v>
      </c>
      <c r="M11" s="83">
        <f t="shared" si="2"/>
        <v>29827</v>
      </c>
      <c r="N11" s="85">
        <f t="shared" si="3"/>
        <v>0.6363455161541668</v>
      </c>
      <c r="O11" s="85">
        <f t="shared" si="4"/>
        <v>0.5404714878503996</v>
      </c>
    </row>
    <row r="12" spans="1:15" s="86" customFormat="1" ht="12" customHeight="1">
      <c r="A12" s="66"/>
      <c r="B12" s="82" t="s">
        <v>15</v>
      </c>
      <c r="C12" s="83">
        <v>78917</v>
      </c>
      <c r="D12" s="83">
        <v>14889</v>
      </c>
      <c r="E12" s="83">
        <v>14889</v>
      </c>
      <c r="F12" s="83">
        <v>1942</v>
      </c>
      <c r="G12" s="88">
        <v>531</v>
      </c>
      <c r="H12" s="83">
        <v>378</v>
      </c>
      <c r="I12" s="83">
        <v>32970</v>
      </c>
      <c r="J12" s="83">
        <v>28451</v>
      </c>
      <c r="K12" s="85">
        <f t="shared" si="0"/>
        <v>0.41778070631169456</v>
      </c>
      <c r="L12" s="83">
        <f t="shared" si="1"/>
        <v>50332</v>
      </c>
      <c r="M12" s="83">
        <f t="shared" si="2"/>
        <v>45660</v>
      </c>
      <c r="N12" s="85">
        <f t="shared" si="3"/>
        <v>0.637784000912351</v>
      </c>
      <c r="O12" s="85">
        <f t="shared" si="4"/>
        <v>0.578582561425295</v>
      </c>
    </row>
    <row r="13" spans="1:15" s="86" customFormat="1" ht="12" customHeight="1">
      <c r="A13" s="66"/>
      <c r="B13" s="82" t="s">
        <v>16</v>
      </c>
      <c r="C13" s="83">
        <v>47552</v>
      </c>
      <c r="D13" s="83">
        <v>7145</v>
      </c>
      <c r="E13" s="83">
        <v>6903</v>
      </c>
      <c r="F13" s="83">
        <v>2573</v>
      </c>
      <c r="G13" s="88">
        <v>547</v>
      </c>
      <c r="H13" s="83">
        <v>497</v>
      </c>
      <c r="I13" s="83">
        <v>19068</v>
      </c>
      <c r="J13" s="83">
        <v>13569</v>
      </c>
      <c r="K13" s="85">
        <f t="shared" si="0"/>
        <v>0.400992597577389</v>
      </c>
      <c r="L13" s="83">
        <f t="shared" si="1"/>
        <v>29091</v>
      </c>
      <c r="M13" s="83">
        <f t="shared" si="2"/>
        <v>23784</v>
      </c>
      <c r="N13" s="85">
        <f t="shared" si="3"/>
        <v>0.6117723755047106</v>
      </c>
      <c r="O13" s="85">
        <f t="shared" si="4"/>
        <v>0.5001682368775235</v>
      </c>
    </row>
    <row r="14" spans="1:15" s="86" customFormat="1" ht="12" customHeight="1">
      <c r="A14" s="66"/>
      <c r="B14" s="82" t="s">
        <v>17</v>
      </c>
      <c r="C14" s="83">
        <v>63759</v>
      </c>
      <c r="D14" s="83">
        <v>11294</v>
      </c>
      <c r="E14" s="83">
        <v>8375</v>
      </c>
      <c r="F14" s="87">
        <v>0</v>
      </c>
      <c r="G14" s="87">
        <v>0</v>
      </c>
      <c r="H14" s="87">
        <v>0</v>
      </c>
      <c r="I14" s="83">
        <v>16842</v>
      </c>
      <c r="J14" s="83">
        <v>12856</v>
      </c>
      <c r="K14" s="85">
        <f t="shared" si="0"/>
        <v>0.2641509433962264</v>
      </c>
      <c r="L14" s="83">
        <f t="shared" si="1"/>
        <v>25217</v>
      </c>
      <c r="M14" s="83">
        <f t="shared" si="2"/>
        <v>24150</v>
      </c>
      <c r="N14" s="85">
        <f t="shared" si="3"/>
        <v>0.39550494832102134</v>
      </c>
      <c r="O14" s="85">
        <f t="shared" si="4"/>
        <v>0.37877005599209523</v>
      </c>
    </row>
    <row r="15" spans="1:15" s="86" customFormat="1" ht="12" customHeight="1">
      <c r="A15" s="66"/>
      <c r="B15" s="82" t="s">
        <v>18</v>
      </c>
      <c r="C15" s="83">
        <v>49272</v>
      </c>
      <c r="D15" s="83">
        <v>7818</v>
      </c>
      <c r="E15" s="83">
        <v>7726</v>
      </c>
      <c r="F15" s="83">
        <v>1693</v>
      </c>
      <c r="G15" s="83">
        <v>0</v>
      </c>
      <c r="H15" s="83">
        <v>0</v>
      </c>
      <c r="I15" s="83">
        <v>10620</v>
      </c>
      <c r="J15" s="83">
        <v>6645</v>
      </c>
      <c r="K15" s="85">
        <f t="shared" si="0"/>
        <v>0.21553823672674136</v>
      </c>
      <c r="L15" s="83">
        <f t="shared" si="1"/>
        <v>20039</v>
      </c>
      <c r="M15" s="83">
        <f t="shared" si="2"/>
        <v>16156</v>
      </c>
      <c r="N15" s="85">
        <f t="shared" si="3"/>
        <v>0.4067015749309953</v>
      </c>
      <c r="O15" s="85">
        <f t="shared" si="4"/>
        <v>0.3278941386588732</v>
      </c>
    </row>
    <row r="16" spans="1:15" s="86" customFormat="1" ht="12" customHeight="1" thickBot="1">
      <c r="A16" s="66"/>
      <c r="B16" s="89" t="s">
        <v>19</v>
      </c>
      <c r="C16" s="90">
        <v>48388</v>
      </c>
      <c r="D16" s="90">
        <v>7187</v>
      </c>
      <c r="E16" s="90">
        <v>7148</v>
      </c>
      <c r="F16" s="90">
        <v>703</v>
      </c>
      <c r="G16" s="87">
        <v>0</v>
      </c>
      <c r="H16" s="87">
        <v>0</v>
      </c>
      <c r="I16" s="90">
        <v>8952</v>
      </c>
      <c r="J16" s="90">
        <v>6436</v>
      </c>
      <c r="K16" s="91">
        <f t="shared" si="0"/>
        <v>0.18500454658179713</v>
      </c>
      <c r="L16" s="83">
        <f t="shared" si="1"/>
        <v>16803</v>
      </c>
      <c r="M16" s="83">
        <f t="shared" si="2"/>
        <v>14326</v>
      </c>
      <c r="N16" s="91">
        <f t="shared" si="3"/>
        <v>0.34725551789699927</v>
      </c>
      <c r="O16" s="91">
        <f t="shared" si="4"/>
        <v>0.2960651401173845</v>
      </c>
    </row>
    <row r="17" spans="2:15" s="66" customFormat="1" ht="12" customHeight="1" thickBot="1" thickTop="1">
      <c r="B17" s="92" t="s">
        <v>68</v>
      </c>
      <c r="C17" s="93">
        <f aca="true" t="shared" si="5" ref="C17:J17">SUM(C6:C16)</f>
        <v>1421260</v>
      </c>
      <c r="D17" s="93">
        <f t="shared" si="5"/>
        <v>161013</v>
      </c>
      <c r="E17" s="93">
        <f t="shared" si="5"/>
        <v>147966</v>
      </c>
      <c r="F17" s="93">
        <f t="shared" si="5"/>
        <v>28981</v>
      </c>
      <c r="G17" s="94">
        <f t="shared" si="5"/>
        <v>52918</v>
      </c>
      <c r="H17" s="93">
        <f t="shared" si="5"/>
        <v>32976</v>
      </c>
      <c r="I17" s="93">
        <f t="shared" si="5"/>
        <v>721054</v>
      </c>
      <c r="J17" s="93">
        <f t="shared" si="5"/>
        <v>643292</v>
      </c>
      <c r="K17" s="95">
        <f t="shared" si="0"/>
        <v>0.5073343371374696</v>
      </c>
      <c r="L17" s="93">
        <f>SUM(L6:L16)</f>
        <v>950919</v>
      </c>
      <c r="M17" s="93">
        <f>SUM(M6:M16)</f>
        <v>866262</v>
      </c>
      <c r="N17" s="95">
        <f t="shared" si="3"/>
        <v>0.6690675879149487</v>
      </c>
      <c r="O17" s="95">
        <f t="shared" si="4"/>
        <v>0.6095028355121512</v>
      </c>
    </row>
    <row r="18" spans="1:15" s="86" customFormat="1" ht="12" customHeight="1" thickTop="1">
      <c r="A18" s="66"/>
      <c r="B18" s="96" t="s">
        <v>20</v>
      </c>
      <c r="C18" s="97">
        <v>10132</v>
      </c>
      <c r="D18" s="97">
        <v>313</v>
      </c>
      <c r="E18" s="97">
        <v>258</v>
      </c>
      <c r="F18" s="87">
        <v>0</v>
      </c>
      <c r="G18" s="88">
        <v>6245</v>
      </c>
      <c r="H18" s="97">
        <v>5250</v>
      </c>
      <c r="I18" s="97">
        <v>3607</v>
      </c>
      <c r="J18" s="97">
        <v>2470</v>
      </c>
      <c r="K18" s="98">
        <f t="shared" si="0"/>
        <v>0.35600078957757597</v>
      </c>
      <c r="L18" s="83">
        <f aca="true" t="shared" si="6" ref="L18:L23">E18+F18+G18+I18</f>
        <v>10110</v>
      </c>
      <c r="M18" s="83">
        <f aca="true" t="shared" si="7" ref="M18:M23">D18+F18+H18+J18</f>
        <v>8033</v>
      </c>
      <c r="N18" s="98">
        <f t="shared" si="3"/>
        <v>0.9978286616660087</v>
      </c>
      <c r="O18" s="98">
        <f t="shared" si="4"/>
        <v>0.7928345834978286</v>
      </c>
    </row>
    <row r="19" spans="1:15" s="86" customFormat="1" ht="12" customHeight="1">
      <c r="A19" s="66"/>
      <c r="B19" s="82" t="s">
        <v>21</v>
      </c>
      <c r="C19" s="83">
        <v>12352</v>
      </c>
      <c r="D19" s="83">
        <v>750</v>
      </c>
      <c r="E19" s="83">
        <v>750</v>
      </c>
      <c r="F19" s="87">
        <v>0</v>
      </c>
      <c r="G19" s="88">
        <v>6312</v>
      </c>
      <c r="H19" s="83">
        <v>4056</v>
      </c>
      <c r="I19" s="99">
        <v>0</v>
      </c>
      <c r="J19" s="99">
        <v>0</v>
      </c>
      <c r="K19" s="99">
        <v>0</v>
      </c>
      <c r="L19" s="83">
        <f t="shared" si="6"/>
        <v>7062</v>
      </c>
      <c r="M19" s="83">
        <f t="shared" si="7"/>
        <v>4806</v>
      </c>
      <c r="N19" s="85">
        <f t="shared" si="3"/>
        <v>0.571729274611399</v>
      </c>
      <c r="O19" s="85">
        <f t="shared" si="4"/>
        <v>0.38908678756476683</v>
      </c>
    </row>
    <row r="20" spans="1:15" s="86" customFormat="1" ht="12" customHeight="1">
      <c r="A20" s="66"/>
      <c r="B20" s="82" t="s">
        <v>22</v>
      </c>
      <c r="C20" s="83">
        <v>22775</v>
      </c>
      <c r="D20" s="83">
        <v>6930</v>
      </c>
      <c r="E20" s="83">
        <v>6668</v>
      </c>
      <c r="F20" s="87">
        <v>0</v>
      </c>
      <c r="G20" s="88">
        <v>6312</v>
      </c>
      <c r="H20" s="83">
        <v>5656</v>
      </c>
      <c r="I20" s="83">
        <v>4019</v>
      </c>
      <c r="J20" s="83">
        <v>2647</v>
      </c>
      <c r="K20" s="85">
        <f>I20/C20</f>
        <v>0.17646542261251372</v>
      </c>
      <c r="L20" s="83">
        <f t="shared" si="6"/>
        <v>16999</v>
      </c>
      <c r="M20" s="83">
        <f t="shared" si="7"/>
        <v>15233</v>
      </c>
      <c r="N20" s="85">
        <f t="shared" si="3"/>
        <v>0.7463885839736554</v>
      </c>
      <c r="O20" s="85">
        <f t="shared" si="4"/>
        <v>0.6688474204171241</v>
      </c>
    </row>
    <row r="21" spans="1:15" s="86" customFormat="1" ht="12" customHeight="1">
      <c r="A21" s="66"/>
      <c r="B21" s="82" t="s">
        <v>23</v>
      </c>
      <c r="C21" s="83">
        <v>16629</v>
      </c>
      <c r="D21" s="83">
        <v>2596</v>
      </c>
      <c r="E21" s="83">
        <v>2596</v>
      </c>
      <c r="F21" s="87">
        <v>0</v>
      </c>
      <c r="G21" s="88">
        <v>5067</v>
      </c>
      <c r="H21" s="83">
        <v>3529</v>
      </c>
      <c r="I21" s="83">
        <v>3049</v>
      </c>
      <c r="J21" s="83">
        <v>1938</v>
      </c>
      <c r="K21" s="85">
        <f>I21/C21</f>
        <v>0.1833543809008359</v>
      </c>
      <c r="L21" s="83">
        <f t="shared" si="6"/>
        <v>10712</v>
      </c>
      <c r="M21" s="83">
        <f t="shared" si="7"/>
        <v>8063</v>
      </c>
      <c r="N21" s="85">
        <f t="shared" si="3"/>
        <v>0.6441758373925071</v>
      </c>
      <c r="O21" s="85">
        <f t="shared" si="4"/>
        <v>0.4848758193517349</v>
      </c>
    </row>
    <row r="22" spans="1:15" s="86" customFormat="1" ht="12" customHeight="1">
      <c r="A22" s="66"/>
      <c r="B22" s="82" t="s">
        <v>24</v>
      </c>
      <c r="C22" s="83">
        <v>2685</v>
      </c>
      <c r="D22" s="83">
        <v>765</v>
      </c>
      <c r="E22" s="83">
        <v>765</v>
      </c>
      <c r="F22" s="87">
        <v>0</v>
      </c>
      <c r="G22" s="87">
        <v>0</v>
      </c>
      <c r="H22" s="87">
        <v>0</v>
      </c>
      <c r="I22" s="99">
        <v>0</v>
      </c>
      <c r="J22" s="99">
        <v>0</v>
      </c>
      <c r="K22" s="99">
        <v>0</v>
      </c>
      <c r="L22" s="83">
        <f t="shared" si="6"/>
        <v>765</v>
      </c>
      <c r="M22" s="83">
        <f t="shared" si="7"/>
        <v>765</v>
      </c>
      <c r="N22" s="85">
        <f t="shared" si="3"/>
        <v>0.2849162011173184</v>
      </c>
      <c r="O22" s="85">
        <f t="shared" si="4"/>
        <v>0.2849162011173184</v>
      </c>
    </row>
    <row r="23" spans="1:15" s="86" customFormat="1" ht="12" customHeight="1" thickBot="1">
      <c r="A23" s="66"/>
      <c r="B23" s="89" t="s">
        <v>25</v>
      </c>
      <c r="C23" s="90">
        <v>3187</v>
      </c>
      <c r="D23" s="90">
        <v>1674</v>
      </c>
      <c r="E23" s="90">
        <v>1674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3">
        <f t="shared" si="6"/>
        <v>1674</v>
      </c>
      <c r="M23" s="83">
        <f t="shared" si="7"/>
        <v>1674</v>
      </c>
      <c r="N23" s="91">
        <f t="shared" si="3"/>
        <v>0.5252588641355507</v>
      </c>
      <c r="O23" s="91">
        <f t="shared" si="4"/>
        <v>0.5252588641355507</v>
      </c>
    </row>
    <row r="24" spans="2:15" s="66" customFormat="1" ht="12" customHeight="1" thickBot="1" thickTop="1">
      <c r="B24" s="100" t="s">
        <v>78</v>
      </c>
      <c r="C24" s="101">
        <f aca="true" t="shared" si="8" ref="C24:J24">SUM(C18:C23)</f>
        <v>67760</v>
      </c>
      <c r="D24" s="101">
        <f t="shared" si="8"/>
        <v>13028</v>
      </c>
      <c r="E24" s="101">
        <f t="shared" si="8"/>
        <v>12711</v>
      </c>
      <c r="F24" s="101">
        <f t="shared" si="8"/>
        <v>0</v>
      </c>
      <c r="G24" s="102">
        <f t="shared" si="8"/>
        <v>23936</v>
      </c>
      <c r="H24" s="101">
        <f t="shared" si="8"/>
        <v>18491</v>
      </c>
      <c r="I24" s="101">
        <f t="shared" si="8"/>
        <v>10675</v>
      </c>
      <c r="J24" s="101">
        <f t="shared" si="8"/>
        <v>7055</v>
      </c>
      <c r="K24" s="103">
        <f>I24/C24</f>
        <v>0.15754132231404958</v>
      </c>
      <c r="L24" s="101">
        <f>SUM(L18:L23)</f>
        <v>47322</v>
      </c>
      <c r="M24" s="101">
        <f>SUM(M18:M23)</f>
        <v>38574</v>
      </c>
      <c r="N24" s="103">
        <f t="shared" si="3"/>
        <v>0.6983766233766234</v>
      </c>
      <c r="O24" s="103">
        <f t="shared" si="4"/>
        <v>0.5692739079102715</v>
      </c>
    </row>
    <row r="25" spans="1:15" s="86" customFormat="1" ht="12" customHeight="1" thickTop="1">
      <c r="A25" s="66"/>
      <c r="B25" s="96" t="s">
        <v>26</v>
      </c>
      <c r="C25" s="97">
        <v>22283</v>
      </c>
      <c r="D25" s="97">
        <v>2957</v>
      </c>
      <c r="E25" s="97">
        <v>2957</v>
      </c>
      <c r="F25" s="87">
        <v>0</v>
      </c>
      <c r="G25" s="87">
        <v>0</v>
      </c>
      <c r="H25" s="87">
        <v>0</v>
      </c>
      <c r="I25" s="97">
        <v>3843</v>
      </c>
      <c r="J25" s="97">
        <v>3445</v>
      </c>
      <c r="K25" s="98">
        <f>I25/C25</f>
        <v>0.1724633128393843</v>
      </c>
      <c r="L25" s="83">
        <f>E25+F25+G25+I25</f>
        <v>6800</v>
      </c>
      <c r="M25" s="83">
        <f>D25+F25+H25+J25</f>
        <v>6402</v>
      </c>
      <c r="N25" s="98">
        <f t="shared" si="3"/>
        <v>0.30516537270565003</v>
      </c>
      <c r="O25" s="98">
        <f t="shared" si="4"/>
        <v>0.2873042229502311</v>
      </c>
    </row>
    <row r="26" spans="1:15" s="86" customFormat="1" ht="12" customHeight="1">
      <c r="A26" s="66"/>
      <c r="B26" s="82" t="s">
        <v>27</v>
      </c>
      <c r="C26" s="83">
        <v>4743</v>
      </c>
      <c r="D26" s="83">
        <v>1501</v>
      </c>
      <c r="E26" s="83">
        <v>1501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3">
        <f>E26+F26+G26+I26</f>
        <v>1501</v>
      </c>
      <c r="M26" s="83">
        <f>D26+F26+H26+J26</f>
        <v>1501</v>
      </c>
      <c r="N26" s="85">
        <f t="shared" si="3"/>
        <v>0.3164663714948345</v>
      </c>
      <c r="O26" s="85">
        <f t="shared" si="4"/>
        <v>0.3164663714948345</v>
      </c>
    </row>
    <row r="27" spans="1:15" s="86" customFormat="1" ht="12" customHeight="1">
      <c r="A27" s="66"/>
      <c r="B27" s="82" t="s">
        <v>28</v>
      </c>
      <c r="C27" s="83">
        <v>19237</v>
      </c>
      <c r="D27" s="83">
        <v>4015</v>
      </c>
      <c r="E27" s="83">
        <v>4015</v>
      </c>
      <c r="F27" s="87">
        <v>0</v>
      </c>
      <c r="G27" s="88">
        <v>2157</v>
      </c>
      <c r="H27" s="83">
        <v>1684</v>
      </c>
      <c r="I27" s="83">
        <v>4946</v>
      </c>
      <c r="J27" s="83">
        <v>3134</v>
      </c>
      <c r="K27" s="85">
        <f aca="true" t="shared" si="9" ref="K27:K38">I27/C27</f>
        <v>0.2571086967822426</v>
      </c>
      <c r="L27" s="83">
        <f>E27+F27+G27+I27</f>
        <v>11118</v>
      </c>
      <c r="M27" s="83">
        <f>D27+F27+H27+J27</f>
        <v>8833</v>
      </c>
      <c r="N27" s="85">
        <f t="shared" si="3"/>
        <v>0.5779487446067474</v>
      </c>
      <c r="O27" s="85">
        <f t="shared" si="4"/>
        <v>0.4591672298175391</v>
      </c>
    </row>
    <row r="28" spans="1:15" s="86" customFormat="1" ht="12" customHeight="1" thickBot="1">
      <c r="A28" s="66"/>
      <c r="B28" s="89" t="s">
        <v>29</v>
      </c>
      <c r="C28" s="90">
        <v>36043</v>
      </c>
      <c r="D28" s="90">
        <v>6325</v>
      </c>
      <c r="E28" s="90">
        <v>6325</v>
      </c>
      <c r="F28" s="87">
        <v>0</v>
      </c>
      <c r="G28" s="87">
        <v>0</v>
      </c>
      <c r="H28" s="87">
        <v>0</v>
      </c>
      <c r="I28" s="90">
        <v>8120</v>
      </c>
      <c r="J28" s="90">
        <v>6376</v>
      </c>
      <c r="K28" s="91">
        <f t="shared" si="9"/>
        <v>0.2252864633909497</v>
      </c>
      <c r="L28" s="83">
        <f>E28+F28+G28+I28</f>
        <v>14445</v>
      </c>
      <c r="M28" s="83">
        <f>D28+F28+H28+J28</f>
        <v>12701</v>
      </c>
      <c r="N28" s="91">
        <f t="shared" si="3"/>
        <v>0.40077130094609215</v>
      </c>
      <c r="O28" s="91">
        <f t="shared" si="4"/>
        <v>0.35238465166606553</v>
      </c>
    </row>
    <row r="29" spans="2:15" s="66" customFormat="1" ht="12" customHeight="1" thickBot="1" thickTop="1">
      <c r="B29" s="100" t="s">
        <v>79</v>
      </c>
      <c r="C29" s="101">
        <f aca="true" t="shared" si="10" ref="C29:J29">SUM(C25:C28)</f>
        <v>82306</v>
      </c>
      <c r="D29" s="101">
        <f t="shared" si="10"/>
        <v>14798</v>
      </c>
      <c r="E29" s="101">
        <f t="shared" si="10"/>
        <v>14798</v>
      </c>
      <c r="F29" s="101">
        <f t="shared" si="10"/>
        <v>0</v>
      </c>
      <c r="G29" s="102">
        <f t="shared" si="10"/>
        <v>2157</v>
      </c>
      <c r="H29" s="101">
        <f t="shared" si="10"/>
        <v>1684</v>
      </c>
      <c r="I29" s="101">
        <f t="shared" si="10"/>
        <v>16909</v>
      </c>
      <c r="J29" s="101">
        <f t="shared" si="10"/>
        <v>12955</v>
      </c>
      <c r="K29" s="103">
        <f t="shared" si="9"/>
        <v>0.20544067261196025</v>
      </c>
      <c r="L29" s="101">
        <f>SUM(L25:L28)</f>
        <v>33864</v>
      </c>
      <c r="M29" s="101">
        <f>SUM(M25:M28)</f>
        <v>29437</v>
      </c>
      <c r="N29" s="103">
        <f t="shared" si="3"/>
        <v>0.41144023521978956</v>
      </c>
      <c r="O29" s="103">
        <f t="shared" si="4"/>
        <v>0.35765314800865067</v>
      </c>
    </row>
    <row r="30" spans="1:15" s="86" customFormat="1" ht="12" customHeight="1" thickTop="1">
      <c r="A30" s="66"/>
      <c r="B30" s="96" t="s">
        <v>30</v>
      </c>
      <c r="C30" s="97">
        <v>12242</v>
      </c>
      <c r="D30" s="97">
        <v>634</v>
      </c>
      <c r="E30" s="97">
        <v>634</v>
      </c>
      <c r="F30" s="87">
        <v>0</v>
      </c>
      <c r="G30" s="88">
        <v>7882</v>
      </c>
      <c r="H30" s="97">
        <v>6336</v>
      </c>
      <c r="I30" s="97">
        <v>0</v>
      </c>
      <c r="J30" s="97">
        <v>0</v>
      </c>
      <c r="K30" s="98">
        <f t="shared" si="9"/>
        <v>0</v>
      </c>
      <c r="L30" s="83">
        <f>E30+F30+G30+I30</f>
        <v>8516</v>
      </c>
      <c r="M30" s="83">
        <f>D30+F30+H30+J30</f>
        <v>6970</v>
      </c>
      <c r="N30" s="98">
        <f t="shared" si="3"/>
        <v>0.6956379676523444</v>
      </c>
      <c r="O30" s="98">
        <f t="shared" si="4"/>
        <v>0.569351413167783</v>
      </c>
    </row>
    <row r="31" spans="1:15" s="86" customFormat="1" ht="12" customHeight="1">
      <c r="A31" s="66"/>
      <c r="B31" s="82" t="s">
        <v>31</v>
      </c>
      <c r="C31" s="83">
        <v>2142</v>
      </c>
      <c r="D31" s="83">
        <v>111</v>
      </c>
      <c r="E31" s="83">
        <v>111</v>
      </c>
      <c r="F31" s="87">
        <v>0</v>
      </c>
      <c r="G31" s="87">
        <v>0</v>
      </c>
      <c r="H31" s="87">
        <v>0</v>
      </c>
      <c r="I31" s="83">
        <v>966</v>
      </c>
      <c r="J31" s="83">
        <v>454</v>
      </c>
      <c r="K31" s="85">
        <f t="shared" si="9"/>
        <v>0.45098039215686275</v>
      </c>
      <c r="L31" s="83">
        <f>E31+F31+G31+I31</f>
        <v>1077</v>
      </c>
      <c r="M31" s="83">
        <f>D31+F31+H31+J31</f>
        <v>565</v>
      </c>
      <c r="N31" s="85">
        <f t="shared" si="3"/>
        <v>0.5028011204481793</v>
      </c>
      <c r="O31" s="85">
        <f t="shared" si="4"/>
        <v>0.2637721755368814</v>
      </c>
    </row>
    <row r="32" spans="1:15" s="86" customFormat="1" ht="12" customHeight="1">
      <c r="A32" s="66"/>
      <c r="B32" s="82" t="s">
        <v>32</v>
      </c>
      <c r="C32" s="83">
        <v>3756</v>
      </c>
      <c r="D32" s="83">
        <v>10</v>
      </c>
      <c r="E32" s="83">
        <v>10</v>
      </c>
      <c r="F32" s="87">
        <v>0</v>
      </c>
      <c r="G32" s="87">
        <v>0</v>
      </c>
      <c r="H32" s="87">
        <v>0</v>
      </c>
      <c r="I32" s="83">
        <v>3617</v>
      </c>
      <c r="J32" s="83">
        <v>3354</v>
      </c>
      <c r="K32" s="85">
        <f t="shared" si="9"/>
        <v>0.9629925452609158</v>
      </c>
      <c r="L32" s="83">
        <f>E32+F32+G32+I32</f>
        <v>3627</v>
      </c>
      <c r="M32" s="83">
        <f>D32+F32+H32+J32</f>
        <v>3364</v>
      </c>
      <c r="N32" s="85">
        <f t="shared" si="3"/>
        <v>0.9656549520766773</v>
      </c>
      <c r="O32" s="85">
        <f t="shared" si="4"/>
        <v>0.8956336528221512</v>
      </c>
    </row>
    <row r="33" spans="1:15" s="86" customFormat="1" ht="12" customHeight="1">
      <c r="A33" s="66"/>
      <c r="B33" s="82" t="s">
        <v>33</v>
      </c>
      <c r="C33" s="83">
        <v>14451</v>
      </c>
      <c r="D33" s="83">
        <v>5346</v>
      </c>
      <c r="E33" s="83">
        <v>5137</v>
      </c>
      <c r="F33" s="87">
        <v>0</v>
      </c>
      <c r="G33" s="87">
        <v>0</v>
      </c>
      <c r="H33" s="87">
        <v>0</v>
      </c>
      <c r="I33" s="83">
        <v>3572</v>
      </c>
      <c r="J33" s="83">
        <v>2288</v>
      </c>
      <c r="K33" s="85">
        <f t="shared" si="9"/>
        <v>0.24718012594284133</v>
      </c>
      <c r="L33" s="83">
        <f>E33+F33+G33+I33</f>
        <v>8709</v>
      </c>
      <c r="M33" s="83">
        <f>D33+F33+H33+J33</f>
        <v>7634</v>
      </c>
      <c r="N33" s="85">
        <f t="shared" si="3"/>
        <v>0.6026572555532489</v>
      </c>
      <c r="O33" s="85">
        <f t="shared" si="4"/>
        <v>0.5282679399349526</v>
      </c>
    </row>
    <row r="34" spans="1:15" s="86" customFormat="1" ht="12" customHeight="1" thickBot="1">
      <c r="A34" s="66"/>
      <c r="B34" s="89" t="s">
        <v>34</v>
      </c>
      <c r="C34" s="90">
        <v>17916</v>
      </c>
      <c r="D34" s="90">
        <v>3623</v>
      </c>
      <c r="E34" s="90">
        <v>3620</v>
      </c>
      <c r="F34" s="87">
        <v>0</v>
      </c>
      <c r="G34" s="88">
        <v>2342</v>
      </c>
      <c r="H34" s="90">
        <v>1893</v>
      </c>
      <c r="I34" s="90">
        <v>9341</v>
      </c>
      <c r="J34" s="90">
        <v>7190</v>
      </c>
      <c r="K34" s="91">
        <f t="shared" si="9"/>
        <v>0.5213775396293816</v>
      </c>
      <c r="L34" s="83">
        <f>E34+F34+G34+I34</f>
        <v>15303</v>
      </c>
      <c r="M34" s="83">
        <f>D34+F34+H34+J34</f>
        <v>12706</v>
      </c>
      <c r="N34" s="91">
        <f t="shared" si="3"/>
        <v>0.8541527126590757</v>
      </c>
      <c r="O34" s="91">
        <f t="shared" si="4"/>
        <v>0.7091984818039742</v>
      </c>
    </row>
    <row r="35" spans="2:15" s="66" customFormat="1" ht="12" customHeight="1" thickBot="1" thickTop="1">
      <c r="B35" s="100" t="s">
        <v>80</v>
      </c>
      <c r="C35" s="101">
        <f aca="true" t="shared" si="11" ref="C35:J35">SUM(C30:C34)</f>
        <v>50507</v>
      </c>
      <c r="D35" s="101">
        <f t="shared" si="11"/>
        <v>9724</v>
      </c>
      <c r="E35" s="101">
        <f t="shared" si="11"/>
        <v>9512</v>
      </c>
      <c r="F35" s="101">
        <f t="shared" si="11"/>
        <v>0</v>
      </c>
      <c r="G35" s="102">
        <f t="shared" si="11"/>
        <v>10224</v>
      </c>
      <c r="H35" s="101">
        <f t="shared" si="11"/>
        <v>8229</v>
      </c>
      <c r="I35" s="101">
        <f t="shared" si="11"/>
        <v>17496</v>
      </c>
      <c r="J35" s="101">
        <f t="shared" si="11"/>
        <v>13286</v>
      </c>
      <c r="K35" s="103">
        <f t="shared" si="9"/>
        <v>0.3464074286732532</v>
      </c>
      <c r="L35" s="101">
        <f>SUM(L30:L34)</f>
        <v>37232</v>
      </c>
      <c r="M35" s="101">
        <f>SUM(M30:M34)</f>
        <v>31239</v>
      </c>
      <c r="N35" s="103">
        <f t="shared" si="3"/>
        <v>0.7371651454253866</v>
      </c>
      <c r="O35" s="103">
        <f t="shared" si="4"/>
        <v>0.6185083255786327</v>
      </c>
    </row>
    <row r="36" spans="1:15" s="86" customFormat="1" ht="12" customHeight="1" thickTop="1">
      <c r="A36" s="66"/>
      <c r="B36" s="96" t="s">
        <v>35</v>
      </c>
      <c r="C36" s="97">
        <v>12365</v>
      </c>
      <c r="D36" s="97">
        <v>0</v>
      </c>
      <c r="E36" s="97">
        <v>0</v>
      </c>
      <c r="F36" s="87">
        <v>0</v>
      </c>
      <c r="G36" s="104">
        <v>0</v>
      </c>
      <c r="H36" s="104">
        <v>0</v>
      </c>
      <c r="I36" s="97">
        <v>12333</v>
      </c>
      <c r="J36" s="97">
        <v>11327</v>
      </c>
      <c r="K36" s="98">
        <f t="shared" si="9"/>
        <v>0.9974120501415286</v>
      </c>
      <c r="L36" s="83">
        <f>E36+F36+G36+I36</f>
        <v>12333</v>
      </c>
      <c r="M36" s="83">
        <f>D36+F36+H36+J36</f>
        <v>11327</v>
      </c>
      <c r="N36" s="98">
        <f t="shared" si="3"/>
        <v>0.9974120501415286</v>
      </c>
      <c r="O36" s="98">
        <f t="shared" si="4"/>
        <v>0.916053376465831</v>
      </c>
    </row>
    <row r="37" spans="1:15" s="86" customFormat="1" ht="12" customHeight="1">
      <c r="A37" s="66"/>
      <c r="B37" s="82" t="s">
        <v>36</v>
      </c>
      <c r="C37" s="83">
        <v>7049</v>
      </c>
      <c r="D37" s="83">
        <v>1401</v>
      </c>
      <c r="E37" s="83">
        <v>1401</v>
      </c>
      <c r="F37" s="87">
        <v>0</v>
      </c>
      <c r="G37" s="99">
        <v>0</v>
      </c>
      <c r="H37" s="99">
        <v>0</v>
      </c>
      <c r="I37" s="83">
        <v>0</v>
      </c>
      <c r="J37" s="83">
        <v>0</v>
      </c>
      <c r="K37" s="85">
        <f t="shared" si="9"/>
        <v>0</v>
      </c>
      <c r="L37" s="83">
        <f>E37+F37+G37+I37</f>
        <v>1401</v>
      </c>
      <c r="M37" s="83">
        <f>D37+F37+H37+J37</f>
        <v>1401</v>
      </c>
      <c r="N37" s="85">
        <f t="shared" si="3"/>
        <v>0.19875159597105974</v>
      </c>
      <c r="O37" s="85">
        <f t="shared" si="4"/>
        <v>0.19875159597105974</v>
      </c>
    </row>
    <row r="38" spans="1:15" s="86" customFormat="1" ht="12" customHeight="1">
      <c r="A38" s="66"/>
      <c r="B38" s="82" t="s">
        <v>37</v>
      </c>
      <c r="C38" s="83">
        <v>25544</v>
      </c>
      <c r="D38" s="83">
        <v>721</v>
      </c>
      <c r="E38" s="83">
        <v>721</v>
      </c>
      <c r="F38" s="87">
        <v>0</v>
      </c>
      <c r="G38" s="99">
        <v>0</v>
      </c>
      <c r="H38" s="99">
        <v>0</v>
      </c>
      <c r="I38" s="83">
        <v>10860</v>
      </c>
      <c r="J38" s="83">
        <v>7170</v>
      </c>
      <c r="K38" s="85">
        <f t="shared" si="9"/>
        <v>0.42514876291888504</v>
      </c>
      <c r="L38" s="83">
        <f>E38+F38+G38+I38</f>
        <v>11581</v>
      </c>
      <c r="M38" s="83">
        <f>D38+F38+H38+J38</f>
        <v>7891</v>
      </c>
      <c r="N38" s="85">
        <f aca="true" t="shared" si="12" ref="N38:N69">L38/C38</f>
        <v>0.45337456937049797</v>
      </c>
      <c r="O38" s="85">
        <f aca="true" t="shared" si="13" ref="O38:O69">M38/C38</f>
        <v>0.30891794550579393</v>
      </c>
    </row>
    <row r="39" spans="1:15" s="86" customFormat="1" ht="12" customHeight="1">
      <c r="A39" s="66"/>
      <c r="B39" s="82" t="s">
        <v>38</v>
      </c>
      <c r="C39" s="83">
        <v>1539</v>
      </c>
      <c r="D39" s="83">
        <v>1167</v>
      </c>
      <c r="E39" s="83">
        <v>1167</v>
      </c>
      <c r="F39" s="87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83">
        <f>E39+F39+G39+I39</f>
        <v>1167</v>
      </c>
      <c r="M39" s="83">
        <f>D39+F39+H39+J39</f>
        <v>1167</v>
      </c>
      <c r="N39" s="85">
        <f t="shared" si="12"/>
        <v>0.7582846003898636</v>
      </c>
      <c r="O39" s="85">
        <f t="shared" si="13"/>
        <v>0.7582846003898636</v>
      </c>
    </row>
    <row r="40" spans="1:15" s="86" customFormat="1" ht="12" customHeight="1" thickBot="1">
      <c r="A40" s="66"/>
      <c r="B40" s="105" t="s">
        <v>92</v>
      </c>
      <c r="C40" s="106">
        <v>3021</v>
      </c>
      <c r="D40" s="106">
        <v>935</v>
      </c>
      <c r="E40" s="106">
        <v>935</v>
      </c>
      <c r="F40" s="87">
        <v>0</v>
      </c>
      <c r="G40" s="107">
        <v>0</v>
      </c>
      <c r="H40" s="107">
        <v>0</v>
      </c>
      <c r="I40" s="107">
        <v>0</v>
      </c>
      <c r="J40" s="107">
        <v>0</v>
      </c>
      <c r="K40" s="107">
        <v>0</v>
      </c>
      <c r="L40" s="83">
        <f>E40+F40+G40+I40</f>
        <v>935</v>
      </c>
      <c r="M40" s="83">
        <f>D40+F40+H40+J40</f>
        <v>935</v>
      </c>
      <c r="N40" s="85">
        <f t="shared" si="12"/>
        <v>0.3095001655081099</v>
      </c>
      <c r="O40" s="85">
        <f t="shared" si="13"/>
        <v>0.3095001655081099</v>
      </c>
    </row>
    <row r="41" spans="2:15" s="66" customFormat="1" ht="12" customHeight="1" thickBot="1" thickTop="1">
      <c r="B41" s="100" t="s">
        <v>81</v>
      </c>
      <c r="C41" s="101">
        <f>SUM(C36:C40)</f>
        <v>49518</v>
      </c>
      <c r="D41" s="101">
        <f>SUM(D36:D40)</f>
        <v>4224</v>
      </c>
      <c r="E41" s="101">
        <f>SUM(E36:E40)</f>
        <v>4224</v>
      </c>
      <c r="F41" s="101">
        <v>0</v>
      </c>
      <c r="G41" s="101">
        <v>0</v>
      </c>
      <c r="H41" s="101">
        <v>0</v>
      </c>
      <c r="I41" s="101">
        <f>SUM(I36:I40)</f>
        <v>23193</v>
      </c>
      <c r="J41" s="101">
        <f>SUM(J36:J40)</f>
        <v>18497</v>
      </c>
      <c r="K41" s="103">
        <f>I41/C41</f>
        <v>0.46837513631406763</v>
      </c>
      <c r="L41" s="101">
        <f>SUM(L36:L40)</f>
        <v>27417</v>
      </c>
      <c r="M41" s="101">
        <f>SUM(M36:M40)</f>
        <v>22721</v>
      </c>
      <c r="N41" s="103">
        <f t="shared" si="12"/>
        <v>0.5536774506240155</v>
      </c>
      <c r="O41" s="103">
        <f t="shared" si="13"/>
        <v>0.4588432489195848</v>
      </c>
    </row>
    <row r="42" spans="1:15" s="86" customFormat="1" ht="12" customHeight="1" thickTop="1">
      <c r="A42" s="66"/>
      <c r="B42" s="96" t="s">
        <v>39</v>
      </c>
      <c r="C42" s="97">
        <v>4899</v>
      </c>
      <c r="D42" s="97">
        <v>483</v>
      </c>
      <c r="E42" s="97">
        <v>483</v>
      </c>
      <c r="F42" s="87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83">
        <f>E42+F42+G42+I42</f>
        <v>483</v>
      </c>
      <c r="M42" s="83">
        <f>D42+F42+H42+J42</f>
        <v>483</v>
      </c>
      <c r="N42" s="98">
        <f t="shared" si="12"/>
        <v>0.09859154929577464</v>
      </c>
      <c r="O42" s="98">
        <f t="shared" si="13"/>
        <v>0.09859154929577464</v>
      </c>
    </row>
    <row r="43" spans="1:15" s="86" customFormat="1" ht="12" customHeight="1">
      <c r="A43" s="66"/>
      <c r="B43" s="82" t="s">
        <v>40</v>
      </c>
      <c r="C43" s="83">
        <v>10678</v>
      </c>
      <c r="D43" s="83">
        <v>1559</v>
      </c>
      <c r="E43" s="83">
        <v>1559</v>
      </c>
      <c r="F43" s="87">
        <v>0</v>
      </c>
      <c r="G43" s="99">
        <v>0</v>
      </c>
      <c r="H43" s="99">
        <v>0</v>
      </c>
      <c r="I43" s="83">
        <v>0</v>
      </c>
      <c r="J43" s="83">
        <v>0</v>
      </c>
      <c r="K43" s="85">
        <f>I43/C43</f>
        <v>0</v>
      </c>
      <c r="L43" s="83">
        <f>E43+F43+G43+I43</f>
        <v>1559</v>
      </c>
      <c r="M43" s="83">
        <f>D43+F43+H43+J43</f>
        <v>1559</v>
      </c>
      <c r="N43" s="85">
        <f t="shared" si="12"/>
        <v>0.14600112380595617</v>
      </c>
      <c r="O43" s="85">
        <f t="shared" si="13"/>
        <v>0.14600112380595617</v>
      </c>
    </row>
    <row r="44" spans="1:15" s="86" customFormat="1" ht="12" customHeight="1">
      <c r="A44" s="66"/>
      <c r="B44" s="82" t="s">
        <v>41</v>
      </c>
      <c r="C44" s="83">
        <v>3133</v>
      </c>
      <c r="D44" s="83">
        <v>584</v>
      </c>
      <c r="E44" s="83">
        <v>584</v>
      </c>
      <c r="F44" s="87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83">
        <f>E44+F44+G44+I44</f>
        <v>584</v>
      </c>
      <c r="M44" s="83">
        <f>D44+F44+H44+J44</f>
        <v>584</v>
      </c>
      <c r="N44" s="85">
        <f t="shared" si="12"/>
        <v>0.18640280880944782</v>
      </c>
      <c r="O44" s="85">
        <f t="shared" si="13"/>
        <v>0.18640280880944782</v>
      </c>
    </row>
    <row r="45" spans="1:15" s="86" customFormat="1" ht="12" customHeight="1" thickBot="1">
      <c r="A45" s="66"/>
      <c r="B45" s="89" t="s">
        <v>42</v>
      </c>
      <c r="C45" s="90">
        <v>14784</v>
      </c>
      <c r="D45" s="90">
        <v>941</v>
      </c>
      <c r="E45" s="90">
        <v>896</v>
      </c>
      <c r="F45" s="87">
        <v>0</v>
      </c>
      <c r="G45" s="88">
        <v>3805</v>
      </c>
      <c r="H45" s="90">
        <v>2045</v>
      </c>
      <c r="I45" s="90">
        <v>6134</v>
      </c>
      <c r="J45" s="90">
        <v>4738</v>
      </c>
      <c r="K45" s="91">
        <f>I45/C45</f>
        <v>0.41490800865800864</v>
      </c>
      <c r="L45" s="83">
        <f>E45+F45+G45+I45</f>
        <v>10835</v>
      </c>
      <c r="M45" s="83">
        <f>D45+F45+H45+J45</f>
        <v>7724</v>
      </c>
      <c r="N45" s="91">
        <f t="shared" si="12"/>
        <v>0.7328869047619048</v>
      </c>
      <c r="O45" s="91">
        <f t="shared" si="13"/>
        <v>0.52245670995671</v>
      </c>
    </row>
    <row r="46" spans="2:15" s="66" customFormat="1" ht="12" customHeight="1" thickBot="1" thickTop="1">
      <c r="B46" s="100" t="s">
        <v>82</v>
      </c>
      <c r="C46" s="101">
        <f>SUM(C42:C45)</f>
        <v>33494</v>
      </c>
      <c r="D46" s="101">
        <f>SUM(D42:D45)</f>
        <v>3567</v>
      </c>
      <c r="E46" s="101">
        <f>SUM(E42:E45)</f>
        <v>3522</v>
      </c>
      <c r="F46" s="101">
        <v>0</v>
      </c>
      <c r="G46" s="102">
        <f>SUM(G42:G45)</f>
        <v>3805</v>
      </c>
      <c r="H46" s="101">
        <f>SUM(H42:H45)</f>
        <v>2045</v>
      </c>
      <c r="I46" s="101">
        <f>SUM(I42:I45)</f>
        <v>6134</v>
      </c>
      <c r="J46" s="101">
        <f>SUM(J42:J45)</f>
        <v>4738</v>
      </c>
      <c r="K46" s="103">
        <f>I46/C46</f>
        <v>0.18313727831850482</v>
      </c>
      <c r="L46" s="101">
        <f>SUM(L42:L45)</f>
        <v>13461</v>
      </c>
      <c r="M46" s="101">
        <f>SUM(M42:M45)</f>
        <v>10350</v>
      </c>
      <c r="N46" s="103">
        <f t="shared" si="12"/>
        <v>0.4018928763360602</v>
      </c>
      <c r="O46" s="103">
        <f t="shared" si="13"/>
        <v>0.3090105690571446</v>
      </c>
    </row>
    <row r="47" spans="1:15" s="86" customFormat="1" ht="12" customHeight="1" thickBot="1" thickTop="1">
      <c r="A47" s="66"/>
      <c r="B47" s="105" t="s">
        <v>43</v>
      </c>
      <c r="C47" s="106">
        <v>16951</v>
      </c>
      <c r="D47" s="106">
        <v>2575</v>
      </c>
      <c r="E47" s="106">
        <v>2575</v>
      </c>
      <c r="F47" s="87">
        <v>0</v>
      </c>
      <c r="G47" s="107">
        <v>0</v>
      </c>
      <c r="H47" s="107">
        <v>0</v>
      </c>
      <c r="I47" s="106">
        <v>0</v>
      </c>
      <c r="J47" s="106">
        <v>0</v>
      </c>
      <c r="K47" s="108">
        <f>I47/C47</f>
        <v>0</v>
      </c>
      <c r="L47" s="83">
        <f>E47+F47+G47+I47</f>
        <v>2575</v>
      </c>
      <c r="M47" s="83">
        <f>D47+F47+H47+J47</f>
        <v>2575</v>
      </c>
      <c r="N47" s="108">
        <f t="shared" si="12"/>
        <v>0.1519084419798242</v>
      </c>
      <c r="O47" s="108">
        <f t="shared" si="13"/>
        <v>0.1519084419798242</v>
      </c>
    </row>
    <row r="48" spans="2:15" s="66" customFormat="1" ht="12" customHeight="1" thickBot="1" thickTop="1">
      <c r="B48" s="100" t="s">
        <v>83</v>
      </c>
      <c r="C48" s="101">
        <f aca="true" t="shared" si="14" ref="C48:J48">SUM(C47)</f>
        <v>16951</v>
      </c>
      <c r="D48" s="101">
        <f t="shared" si="14"/>
        <v>2575</v>
      </c>
      <c r="E48" s="101">
        <f t="shared" si="14"/>
        <v>2575</v>
      </c>
      <c r="F48" s="101">
        <f t="shared" si="14"/>
        <v>0</v>
      </c>
      <c r="G48" s="102">
        <f t="shared" si="14"/>
        <v>0</v>
      </c>
      <c r="H48" s="102">
        <f t="shared" si="14"/>
        <v>0</v>
      </c>
      <c r="I48" s="101">
        <f t="shared" si="14"/>
        <v>0</v>
      </c>
      <c r="J48" s="101">
        <f t="shared" si="14"/>
        <v>0</v>
      </c>
      <c r="K48" s="103">
        <f>I48/C48</f>
        <v>0</v>
      </c>
      <c r="L48" s="101">
        <f>SUM(L47)</f>
        <v>2575</v>
      </c>
      <c r="M48" s="101">
        <f>SUM(M47)</f>
        <v>2575</v>
      </c>
      <c r="N48" s="103">
        <f t="shared" si="12"/>
        <v>0.1519084419798242</v>
      </c>
      <c r="O48" s="103">
        <f t="shared" si="13"/>
        <v>0.1519084419798242</v>
      </c>
    </row>
    <row r="49" spans="1:15" s="86" customFormat="1" ht="12" customHeight="1" thickTop="1">
      <c r="A49" s="66"/>
      <c r="B49" s="96" t="s">
        <v>44</v>
      </c>
      <c r="C49" s="97">
        <v>17831</v>
      </c>
      <c r="D49" s="97">
        <v>2434</v>
      </c>
      <c r="E49" s="97">
        <v>2374</v>
      </c>
      <c r="F49" s="87">
        <v>0</v>
      </c>
      <c r="G49" s="88">
        <v>4268</v>
      </c>
      <c r="H49" s="97">
        <v>3315</v>
      </c>
      <c r="I49" s="97">
        <v>6376</v>
      </c>
      <c r="J49" s="97">
        <v>3138</v>
      </c>
      <c r="K49" s="98">
        <f>I49/C49</f>
        <v>0.35757949638270425</v>
      </c>
      <c r="L49" s="83">
        <f aca="true" t="shared" si="15" ref="L49:L56">E49+F49+G49+I49</f>
        <v>13018</v>
      </c>
      <c r="M49" s="83">
        <f aca="true" t="shared" si="16" ref="M49:M56">D49+F49+H49+J49</f>
        <v>8887</v>
      </c>
      <c r="N49" s="98">
        <f t="shared" si="12"/>
        <v>0.7300768324827548</v>
      </c>
      <c r="O49" s="98">
        <f t="shared" si="13"/>
        <v>0.49840166003028435</v>
      </c>
    </row>
    <row r="50" spans="1:15" s="86" customFormat="1" ht="12" customHeight="1">
      <c r="A50" s="66"/>
      <c r="B50" s="82" t="s">
        <v>45</v>
      </c>
      <c r="C50" s="83">
        <v>2448</v>
      </c>
      <c r="D50" s="83">
        <v>131</v>
      </c>
      <c r="E50" s="83">
        <v>131</v>
      </c>
      <c r="F50" s="87">
        <v>0</v>
      </c>
      <c r="G50" s="88">
        <v>1387</v>
      </c>
      <c r="H50" s="83">
        <v>990</v>
      </c>
      <c r="I50" s="99">
        <v>0</v>
      </c>
      <c r="J50" s="99">
        <v>0</v>
      </c>
      <c r="K50" s="99">
        <v>0</v>
      </c>
      <c r="L50" s="83">
        <f t="shared" si="15"/>
        <v>1518</v>
      </c>
      <c r="M50" s="83">
        <f t="shared" si="16"/>
        <v>1121</v>
      </c>
      <c r="N50" s="85">
        <f t="shared" si="12"/>
        <v>0.6200980392156863</v>
      </c>
      <c r="O50" s="85">
        <f t="shared" si="13"/>
        <v>0.4579248366013072</v>
      </c>
    </row>
    <row r="51" spans="1:15" s="86" customFormat="1" ht="12" customHeight="1">
      <c r="A51" s="66"/>
      <c r="B51" s="82" t="s">
        <v>46</v>
      </c>
      <c r="C51" s="83">
        <v>14996</v>
      </c>
      <c r="D51" s="83">
        <v>3517</v>
      </c>
      <c r="E51" s="83">
        <v>3517</v>
      </c>
      <c r="F51" s="87">
        <v>0</v>
      </c>
      <c r="G51" s="88">
        <v>1203</v>
      </c>
      <c r="H51" s="83">
        <v>366</v>
      </c>
      <c r="I51" s="83">
        <v>1071</v>
      </c>
      <c r="J51" s="83">
        <v>550</v>
      </c>
      <c r="K51" s="85">
        <f>I51/C51</f>
        <v>0.07141904507868765</v>
      </c>
      <c r="L51" s="83">
        <f t="shared" si="15"/>
        <v>5791</v>
      </c>
      <c r="M51" s="83">
        <f t="shared" si="16"/>
        <v>4433</v>
      </c>
      <c r="N51" s="85">
        <f t="shared" si="12"/>
        <v>0.3861696452387303</v>
      </c>
      <c r="O51" s="85">
        <f t="shared" si="13"/>
        <v>0.2956121632435316</v>
      </c>
    </row>
    <row r="52" spans="1:15" s="86" customFormat="1" ht="12" customHeight="1">
      <c r="A52" s="66"/>
      <c r="B52" s="82" t="s">
        <v>47</v>
      </c>
      <c r="C52" s="83">
        <v>6774</v>
      </c>
      <c r="D52" s="83">
        <v>543</v>
      </c>
      <c r="E52" s="83">
        <v>543</v>
      </c>
      <c r="F52" s="87">
        <v>0</v>
      </c>
      <c r="G52" s="88">
        <v>729</v>
      </c>
      <c r="H52" s="83">
        <v>430</v>
      </c>
      <c r="I52" s="83">
        <v>0</v>
      </c>
      <c r="J52" s="83">
        <v>0</v>
      </c>
      <c r="K52" s="85">
        <f>I52/C52</f>
        <v>0</v>
      </c>
      <c r="L52" s="83">
        <f t="shared" si="15"/>
        <v>1272</v>
      </c>
      <c r="M52" s="83">
        <f t="shared" si="16"/>
        <v>973</v>
      </c>
      <c r="N52" s="85">
        <f t="shared" si="12"/>
        <v>0.18777679362267494</v>
      </c>
      <c r="O52" s="85">
        <f t="shared" si="13"/>
        <v>0.1436374372601122</v>
      </c>
    </row>
    <row r="53" spans="1:15" s="86" customFormat="1" ht="12" customHeight="1">
      <c r="A53" s="66"/>
      <c r="B53" s="82" t="s">
        <v>48</v>
      </c>
      <c r="C53" s="83">
        <v>11032</v>
      </c>
      <c r="D53" s="83">
        <v>820</v>
      </c>
      <c r="E53" s="83">
        <v>807</v>
      </c>
      <c r="F53" s="87">
        <v>0</v>
      </c>
      <c r="G53" s="88">
        <v>2853</v>
      </c>
      <c r="H53" s="83">
        <v>2453</v>
      </c>
      <c r="I53" s="83">
        <v>4492</v>
      </c>
      <c r="J53" s="83">
        <v>3562</v>
      </c>
      <c r="K53" s="85">
        <f>I53/C53</f>
        <v>0.4071791153009427</v>
      </c>
      <c r="L53" s="83">
        <f t="shared" si="15"/>
        <v>8152</v>
      </c>
      <c r="M53" s="83">
        <f t="shared" si="16"/>
        <v>6835</v>
      </c>
      <c r="N53" s="85">
        <f t="shared" si="12"/>
        <v>0.7389412617839014</v>
      </c>
      <c r="O53" s="85">
        <f t="shared" si="13"/>
        <v>0.6195612762871646</v>
      </c>
    </row>
    <row r="54" spans="1:15" s="86" customFormat="1" ht="12" customHeight="1">
      <c r="A54" s="66"/>
      <c r="B54" s="82" t="s">
        <v>49</v>
      </c>
      <c r="C54" s="83">
        <v>7490</v>
      </c>
      <c r="D54" s="83">
        <v>799</v>
      </c>
      <c r="E54" s="83">
        <v>799</v>
      </c>
      <c r="F54" s="87">
        <v>0</v>
      </c>
      <c r="G54" s="87">
        <v>0</v>
      </c>
      <c r="H54" s="87">
        <v>0</v>
      </c>
      <c r="I54" s="83">
        <v>5266</v>
      </c>
      <c r="J54" s="83">
        <v>5211</v>
      </c>
      <c r="K54" s="85">
        <f>I54/C54</f>
        <v>0.7030707610146862</v>
      </c>
      <c r="L54" s="83">
        <f t="shared" si="15"/>
        <v>6065</v>
      </c>
      <c r="M54" s="83">
        <f t="shared" si="16"/>
        <v>6010</v>
      </c>
      <c r="N54" s="85">
        <f t="shared" si="12"/>
        <v>0.8097463284379173</v>
      </c>
      <c r="O54" s="85">
        <f t="shared" si="13"/>
        <v>0.8024032042723631</v>
      </c>
    </row>
    <row r="55" spans="1:15" s="86" customFormat="1" ht="12" customHeight="1">
      <c r="A55" s="66"/>
      <c r="B55" s="82" t="s">
        <v>50</v>
      </c>
      <c r="C55" s="83">
        <v>1905</v>
      </c>
      <c r="D55" s="83">
        <v>1093</v>
      </c>
      <c r="E55" s="83">
        <v>1093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v>0</v>
      </c>
      <c r="L55" s="83">
        <f t="shared" si="15"/>
        <v>1093</v>
      </c>
      <c r="M55" s="83">
        <f t="shared" si="16"/>
        <v>1093</v>
      </c>
      <c r="N55" s="85">
        <f t="shared" si="12"/>
        <v>0.573753280839895</v>
      </c>
      <c r="O55" s="85">
        <f t="shared" si="13"/>
        <v>0.573753280839895</v>
      </c>
    </row>
    <row r="56" spans="1:15" s="86" customFormat="1" ht="12" customHeight="1" thickBot="1">
      <c r="A56" s="66"/>
      <c r="B56" s="89" t="s">
        <v>51</v>
      </c>
      <c r="C56" s="90">
        <v>4307</v>
      </c>
      <c r="D56" s="90">
        <v>1770</v>
      </c>
      <c r="E56" s="90">
        <v>1770</v>
      </c>
      <c r="F56" s="87">
        <v>0</v>
      </c>
      <c r="G56" s="90">
        <v>0</v>
      </c>
      <c r="H56" s="90">
        <v>0</v>
      </c>
      <c r="I56" s="87">
        <v>0</v>
      </c>
      <c r="J56" s="87">
        <v>0</v>
      </c>
      <c r="K56" s="87">
        <v>0</v>
      </c>
      <c r="L56" s="83">
        <f t="shared" si="15"/>
        <v>1770</v>
      </c>
      <c r="M56" s="83">
        <f t="shared" si="16"/>
        <v>1770</v>
      </c>
      <c r="N56" s="91">
        <f t="shared" si="12"/>
        <v>0.410958904109589</v>
      </c>
      <c r="O56" s="91">
        <f t="shared" si="13"/>
        <v>0.410958904109589</v>
      </c>
    </row>
    <row r="57" spans="2:15" s="66" customFormat="1" ht="12" customHeight="1" thickBot="1" thickTop="1">
      <c r="B57" s="100" t="s">
        <v>84</v>
      </c>
      <c r="C57" s="101">
        <f aca="true" t="shared" si="17" ref="C57:J57">SUM(C49:C56)</f>
        <v>66783</v>
      </c>
      <c r="D57" s="101">
        <f t="shared" si="17"/>
        <v>11107</v>
      </c>
      <c r="E57" s="101">
        <f t="shared" si="17"/>
        <v>11034</v>
      </c>
      <c r="F57" s="101">
        <f t="shared" si="17"/>
        <v>0</v>
      </c>
      <c r="G57" s="102">
        <f t="shared" si="17"/>
        <v>10440</v>
      </c>
      <c r="H57" s="101">
        <f t="shared" si="17"/>
        <v>7554</v>
      </c>
      <c r="I57" s="101">
        <f t="shared" si="17"/>
        <v>17205</v>
      </c>
      <c r="J57" s="101">
        <f t="shared" si="17"/>
        <v>12461</v>
      </c>
      <c r="K57" s="103">
        <f aca="true" t="shared" si="18" ref="K57:K62">I57/C57</f>
        <v>0.2576254436009164</v>
      </c>
      <c r="L57" s="101">
        <f>SUM(L49:L56)</f>
        <v>38679</v>
      </c>
      <c r="M57" s="101">
        <f>SUM(M49:M56)</f>
        <v>31122</v>
      </c>
      <c r="N57" s="103">
        <f t="shared" si="12"/>
        <v>0.579174340775347</v>
      </c>
      <c r="O57" s="103">
        <f t="shared" si="13"/>
        <v>0.4660168006828085</v>
      </c>
    </row>
    <row r="58" spans="1:15" s="86" customFormat="1" ht="12" customHeight="1" thickTop="1">
      <c r="A58" s="66"/>
      <c r="B58" s="82" t="s">
        <v>52</v>
      </c>
      <c r="C58" s="83">
        <v>5863</v>
      </c>
      <c r="D58" s="83">
        <v>460</v>
      </c>
      <c r="E58" s="83">
        <v>460</v>
      </c>
      <c r="F58" s="87">
        <v>0</v>
      </c>
      <c r="G58" s="88">
        <v>1003</v>
      </c>
      <c r="H58" s="83">
        <v>191</v>
      </c>
      <c r="I58" s="83">
        <v>876</v>
      </c>
      <c r="J58" s="83">
        <v>245</v>
      </c>
      <c r="K58" s="85">
        <f t="shared" si="18"/>
        <v>0.14941156404571038</v>
      </c>
      <c r="L58" s="83">
        <f aca="true" t="shared" si="19" ref="L58:L63">E58+F58+G58+I58</f>
        <v>2339</v>
      </c>
      <c r="M58" s="83">
        <f aca="true" t="shared" si="20" ref="M58:M63">D58+F58+H58+J58</f>
        <v>896</v>
      </c>
      <c r="N58" s="85">
        <f t="shared" si="12"/>
        <v>0.3989425208937404</v>
      </c>
      <c r="O58" s="85">
        <f t="shared" si="13"/>
        <v>0.15282278696912843</v>
      </c>
    </row>
    <row r="59" spans="1:15" s="86" customFormat="1" ht="12" customHeight="1">
      <c r="A59" s="66"/>
      <c r="B59" s="82" t="s">
        <v>53</v>
      </c>
      <c r="C59" s="83">
        <v>3782</v>
      </c>
      <c r="D59" s="83">
        <v>209</v>
      </c>
      <c r="E59" s="83">
        <v>186</v>
      </c>
      <c r="F59" s="87">
        <v>0</v>
      </c>
      <c r="G59" s="87">
        <v>0</v>
      </c>
      <c r="H59" s="87">
        <v>0</v>
      </c>
      <c r="I59" s="83">
        <v>2197</v>
      </c>
      <c r="J59" s="83">
        <v>1678</v>
      </c>
      <c r="K59" s="85">
        <f t="shared" si="18"/>
        <v>0.5809095716552088</v>
      </c>
      <c r="L59" s="83">
        <f t="shared" si="19"/>
        <v>2383</v>
      </c>
      <c r="M59" s="83">
        <f t="shared" si="20"/>
        <v>1887</v>
      </c>
      <c r="N59" s="85">
        <f t="shared" si="12"/>
        <v>0.6300898995240614</v>
      </c>
      <c r="O59" s="85">
        <f t="shared" si="13"/>
        <v>0.49894235854045477</v>
      </c>
    </row>
    <row r="60" spans="1:15" s="86" customFormat="1" ht="12" customHeight="1">
      <c r="A60" s="66"/>
      <c r="B60" s="82" t="s">
        <v>54</v>
      </c>
      <c r="C60" s="83">
        <v>11206</v>
      </c>
      <c r="D60" s="83">
        <v>1542</v>
      </c>
      <c r="E60" s="83">
        <v>1503</v>
      </c>
      <c r="F60" s="87">
        <v>0</v>
      </c>
      <c r="G60" s="87">
        <v>0</v>
      </c>
      <c r="H60" s="87">
        <v>0</v>
      </c>
      <c r="I60" s="83">
        <v>5823</v>
      </c>
      <c r="J60" s="83">
        <v>4979</v>
      </c>
      <c r="K60" s="85">
        <f t="shared" si="18"/>
        <v>0.5196323398179546</v>
      </c>
      <c r="L60" s="83">
        <f t="shared" si="19"/>
        <v>7326</v>
      </c>
      <c r="M60" s="83">
        <f t="shared" si="20"/>
        <v>6521</v>
      </c>
      <c r="N60" s="85">
        <f t="shared" si="12"/>
        <v>0.6537569159378904</v>
      </c>
      <c r="O60" s="85">
        <f t="shared" si="13"/>
        <v>0.581920399785829</v>
      </c>
    </row>
    <row r="61" spans="1:15" s="86" customFormat="1" ht="12" customHeight="1">
      <c r="A61" s="66"/>
      <c r="B61" s="82" t="s">
        <v>55</v>
      </c>
      <c r="C61" s="83">
        <v>5839</v>
      </c>
      <c r="D61" s="83">
        <v>374</v>
      </c>
      <c r="E61" s="83">
        <v>342</v>
      </c>
      <c r="F61" s="87">
        <v>0</v>
      </c>
      <c r="G61" s="88">
        <v>48</v>
      </c>
      <c r="H61" s="83">
        <v>38</v>
      </c>
      <c r="I61" s="83">
        <v>3655</v>
      </c>
      <c r="J61" s="83">
        <v>2910</v>
      </c>
      <c r="K61" s="85">
        <f t="shared" si="18"/>
        <v>0.6259633498886795</v>
      </c>
      <c r="L61" s="83">
        <f t="shared" si="19"/>
        <v>4045</v>
      </c>
      <c r="M61" s="83">
        <f t="shared" si="20"/>
        <v>3322</v>
      </c>
      <c r="N61" s="85">
        <f t="shared" si="12"/>
        <v>0.6927556088371296</v>
      </c>
      <c r="O61" s="85">
        <f t="shared" si="13"/>
        <v>0.5689330364788491</v>
      </c>
    </row>
    <row r="62" spans="1:15" s="86" customFormat="1" ht="12" customHeight="1">
      <c r="A62" s="66"/>
      <c r="B62" s="82" t="s">
        <v>56</v>
      </c>
      <c r="C62" s="83">
        <v>7506</v>
      </c>
      <c r="D62" s="83">
        <v>2334</v>
      </c>
      <c r="E62" s="83">
        <v>2334</v>
      </c>
      <c r="F62" s="87">
        <v>0</v>
      </c>
      <c r="G62" s="87">
        <v>0</v>
      </c>
      <c r="H62" s="87">
        <v>0</v>
      </c>
      <c r="I62" s="83">
        <v>2055</v>
      </c>
      <c r="J62" s="83">
        <v>2023</v>
      </c>
      <c r="K62" s="85">
        <f t="shared" si="18"/>
        <v>0.27378097521982414</v>
      </c>
      <c r="L62" s="83">
        <f t="shared" si="19"/>
        <v>4389</v>
      </c>
      <c r="M62" s="83">
        <f t="shared" si="20"/>
        <v>4357</v>
      </c>
      <c r="N62" s="85">
        <f t="shared" si="12"/>
        <v>0.5847322142286171</v>
      </c>
      <c r="O62" s="85">
        <f t="shared" si="13"/>
        <v>0.5804689581667999</v>
      </c>
    </row>
    <row r="63" spans="1:15" s="86" customFormat="1" ht="12" customHeight="1" thickBot="1">
      <c r="A63" s="66"/>
      <c r="B63" s="89" t="s">
        <v>57</v>
      </c>
      <c r="C63" s="90">
        <v>7907</v>
      </c>
      <c r="D63" s="90">
        <v>868</v>
      </c>
      <c r="E63" s="90">
        <v>868</v>
      </c>
      <c r="F63" s="87">
        <v>0</v>
      </c>
      <c r="G63" s="88">
        <v>5851</v>
      </c>
      <c r="H63" s="90">
        <v>3797</v>
      </c>
      <c r="I63" s="87">
        <v>0</v>
      </c>
      <c r="J63" s="87">
        <v>0</v>
      </c>
      <c r="K63" s="87">
        <v>0</v>
      </c>
      <c r="L63" s="83">
        <f t="shared" si="19"/>
        <v>6719</v>
      </c>
      <c r="M63" s="83">
        <f t="shared" si="20"/>
        <v>4665</v>
      </c>
      <c r="N63" s="91">
        <f t="shared" si="12"/>
        <v>0.8497533830782851</v>
      </c>
      <c r="O63" s="91">
        <f t="shared" si="13"/>
        <v>0.5899835588718857</v>
      </c>
    </row>
    <row r="64" spans="2:15" s="66" customFormat="1" ht="12" customHeight="1" thickBot="1" thickTop="1">
      <c r="B64" s="100" t="s">
        <v>85</v>
      </c>
      <c r="C64" s="101">
        <f>SUM(C58:C63)</f>
        <v>42103</v>
      </c>
      <c r="D64" s="101">
        <f>SUM(D58:D63)</f>
        <v>5787</v>
      </c>
      <c r="E64" s="101">
        <f>SUM(E58:E63)</f>
        <v>5693</v>
      </c>
      <c r="F64" s="101">
        <v>0</v>
      </c>
      <c r="G64" s="102">
        <f>SUM(G58:G63)</f>
        <v>6902</v>
      </c>
      <c r="H64" s="101">
        <f>SUM(H58:H63)</f>
        <v>4026</v>
      </c>
      <c r="I64" s="101">
        <f>SUM(I58:I63)</f>
        <v>14606</v>
      </c>
      <c r="J64" s="101">
        <f>SUM(J58:J63)</f>
        <v>11835</v>
      </c>
      <c r="K64" s="103">
        <f aca="true" t="shared" si="21" ref="K64:K79">I64/C64</f>
        <v>0.34691114647412297</v>
      </c>
      <c r="L64" s="101">
        <f>SUM(L58:L63)</f>
        <v>27201</v>
      </c>
      <c r="M64" s="101">
        <f>SUM(M58:M63)</f>
        <v>21648</v>
      </c>
      <c r="N64" s="103">
        <f t="shared" si="12"/>
        <v>0.6460584756430658</v>
      </c>
      <c r="O64" s="103">
        <f t="shared" si="13"/>
        <v>0.5141676365104625</v>
      </c>
    </row>
    <row r="65" spans="1:15" s="86" customFormat="1" ht="12" customHeight="1" thickBot="1" thickTop="1">
      <c r="A65" s="66"/>
      <c r="B65" s="89" t="s">
        <v>58</v>
      </c>
      <c r="C65" s="90">
        <v>37445</v>
      </c>
      <c r="D65" s="90">
        <v>2342</v>
      </c>
      <c r="E65" s="90">
        <v>2342</v>
      </c>
      <c r="F65" s="87">
        <v>0</v>
      </c>
      <c r="G65" s="109">
        <v>0</v>
      </c>
      <c r="H65" s="109">
        <v>0</v>
      </c>
      <c r="I65" s="90">
        <v>17355</v>
      </c>
      <c r="J65" s="90">
        <v>15331</v>
      </c>
      <c r="K65" s="91">
        <f t="shared" si="21"/>
        <v>0.4634797703298171</v>
      </c>
      <c r="L65" s="83">
        <f>E65+F65+G65+I65</f>
        <v>19697</v>
      </c>
      <c r="M65" s="83">
        <f>D65+F65+H65+J65</f>
        <v>17673</v>
      </c>
      <c r="N65" s="91">
        <f t="shared" si="12"/>
        <v>0.5260248364267592</v>
      </c>
      <c r="O65" s="91">
        <f t="shared" si="13"/>
        <v>0.471972225931366</v>
      </c>
    </row>
    <row r="66" spans="2:15" s="66" customFormat="1" ht="12" customHeight="1" thickBot="1" thickTop="1">
      <c r="B66" s="100" t="s">
        <v>86</v>
      </c>
      <c r="C66" s="101">
        <f aca="true" t="shared" si="22" ref="C66:J66">SUM(C65:C65)</f>
        <v>37445</v>
      </c>
      <c r="D66" s="101">
        <f t="shared" si="22"/>
        <v>2342</v>
      </c>
      <c r="E66" s="101">
        <f t="shared" si="22"/>
        <v>2342</v>
      </c>
      <c r="F66" s="101">
        <f t="shared" si="22"/>
        <v>0</v>
      </c>
      <c r="G66" s="101">
        <f t="shared" si="22"/>
        <v>0</v>
      </c>
      <c r="H66" s="101">
        <f t="shared" si="22"/>
        <v>0</v>
      </c>
      <c r="I66" s="101">
        <f t="shared" si="22"/>
        <v>17355</v>
      </c>
      <c r="J66" s="101">
        <f t="shared" si="22"/>
        <v>15331</v>
      </c>
      <c r="K66" s="103">
        <f t="shared" si="21"/>
        <v>0.4634797703298171</v>
      </c>
      <c r="L66" s="101">
        <f>SUM(L65:L65)</f>
        <v>19697</v>
      </c>
      <c r="M66" s="101">
        <f>SUM(M65:M65)</f>
        <v>17673</v>
      </c>
      <c r="N66" s="103">
        <f t="shared" si="12"/>
        <v>0.5260248364267592</v>
      </c>
      <c r="O66" s="103">
        <f t="shared" si="13"/>
        <v>0.471972225931366</v>
      </c>
    </row>
    <row r="67" spans="1:15" s="86" customFormat="1" ht="12" customHeight="1" thickBot="1" thickTop="1">
      <c r="A67" s="66"/>
      <c r="B67" s="89" t="s">
        <v>59</v>
      </c>
      <c r="C67" s="90">
        <v>27782</v>
      </c>
      <c r="D67" s="90">
        <v>7019</v>
      </c>
      <c r="E67" s="90">
        <v>6852</v>
      </c>
      <c r="F67" s="87">
        <v>0</v>
      </c>
      <c r="G67" s="109">
        <v>0</v>
      </c>
      <c r="H67" s="109">
        <v>0</v>
      </c>
      <c r="I67" s="90">
        <v>4130</v>
      </c>
      <c r="J67" s="90">
        <v>3201</v>
      </c>
      <c r="K67" s="91">
        <f t="shared" si="21"/>
        <v>0.14865740407458067</v>
      </c>
      <c r="L67" s="83">
        <f>E67+F67+G67+I67</f>
        <v>10982</v>
      </c>
      <c r="M67" s="83">
        <f>D67+F67+H67+J67</f>
        <v>10220</v>
      </c>
      <c r="N67" s="91">
        <f t="shared" si="12"/>
        <v>0.39529191562882443</v>
      </c>
      <c r="O67" s="91">
        <f t="shared" si="13"/>
        <v>0.3678640846591318</v>
      </c>
    </row>
    <row r="68" spans="2:15" s="66" customFormat="1" ht="12" customHeight="1" thickBot="1" thickTop="1">
      <c r="B68" s="100" t="s">
        <v>87</v>
      </c>
      <c r="C68" s="101">
        <f aca="true" t="shared" si="23" ref="C68:J68">SUM(C67:C67)</f>
        <v>27782</v>
      </c>
      <c r="D68" s="101">
        <f t="shared" si="23"/>
        <v>7019</v>
      </c>
      <c r="E68" s="101">
        <f t="shared" si="23"/>
        <v>6852</v>
      </c>
      <c r="F68" s="101">
        <f t="shared" si="23"/>
        <v>0</v>
      </c>
      <c r="G68" s="101">
        <f t="shared" si="23"/>
        <v>0</v>
      </c>
      <c r="H68" s="101">
        <f t="shared" si="23"/>
        <v>0</v>
      </c>
      <c r="I68" s="101">
        <f t="shared" si="23"/>
        <v>4130</v>
      </c>
      <c r="J68" s="101">
        <f t="shared" si="23"/>
        <v>3201</v>
      </c>
      <c r="K68" s="103">
        <f t="shared" si="21"/>
        <v>0.14865740407458067</v>
      </c>
      <c r="L68" s="101">
        <f>SUM(L67:L67)</f>
        <v>10982</v>
      </c>
      <c r="M68" s="101">
        <f>SUM(M67:M67)</f>
        <v>10220</v>
      </c>
      <c r="N68" s="103">
        <f t="shared" si="12"/>
        <v>0.39529191562882443</v>
      </c>
      <c r="O68" s="103">
        <f t="shared" si="13"/>
        <v>0.3678640846591318</v>
      </c>
    </row>
    <row r="69" spans="1:15" s="86" customFormat="1" ht="12" customHeight="1" thickBot="1" thickTop="1">
      <c r="A69" s="66"/>
      <c r="B69" s="105" t="s">
        <v>60</v>
      </c>
      <c r="C69" s="106">
        <v>21746</v>
      </c>
      <c r="D69" s="106">
        <v>5442</v>
      </c>
      <c r="E69" s="106">
        <v>5141</v>
      </c>
      <c r="F69" s="87">
        <v>0</v>
      </c>
      <c r="G69" s="88">
        <v>1227</v>
      </c>
      <c r="H69" s="106">
        <v>832</v>
      </c>
      <c r="I69" s="106">
        <v>3381</v>
      </c>
      <c r="J69" s="83">
        <v>1208</v>
      </c>
      <c r="K69" s="108">
        <f t="shared" si="21"/>
        <v>0.15547686930929827</v>
      </c>
      <c r="L69" s="83">
        <f>E69+F69+G69+I69</f>
        <v>9749</v>
      </c>
      <c r="M69" s="83">
        <f>D69+F69+H69+J69</f>
        <v>7482</v>
      </c>
      <c r="N69" s="108">
        <f t="shared" si="12"/>
        <v>0.44831233330267634</v>
      </c>
      <c r="O69" s="108">
        <f t="shared" si="13"/>
        <v>0.3440632760047825</v>
      </c>
    </row>
    <row r="70" spans="2:15" s="66" customFormat="1" ht="12" customHeight="1" thickBot="1" thickTop="1">
      <c r="B70" s="100" t="s">
        <v>88</v>
      </c>
      <c r="C70" s="101">
        <f aca="true" t="shared" si="24" ref="C70:J70">SUM(C69)</f>
        <v>21746</v>
      </c>
      <c r="D70" s="101">
        <f t="shared" si="24"/>
        <v>5442</v>
      </c>
      <c r="E70" s="101">
        <f t="shared" si="24"/>
        <v>5141</v>
      </c>
      <c r="F70" s="101">
        <f t="shared" si="24"/>
        <v>0</v>
      </c>
      <c r="G70" s="102">
        <f t="shared" si="24"/>
        <v>1227</v>
      </c>
      <c r="H70" s="101">
        <f t="shared" si="24"/>
        <v>832</v>
      </c>
      <c r="I70" s="101">
        <f t="shared" si="24"/>
        <v>3381</v>
      </c>
      <c r="J70" s="101">
        <f t="shared" si="24"/>
        <v>1208</v>
      </c>
      <c r="K70" s="103">
        <f t="shared" si="21"/>
        <v>0.15547686930929827</v>
      </c>
      <c r="L70" s="101">
        <f>SUM(L69)</f>
        <v>9749</v>
      </c>
      <c r="M70" s="101">
        <f>SUM(M69)</f>
        <v>7482</v>
      </c>
      <c r="N70" s="103">
        <f aca="true" t="shared" si="25" ref="N70:N79">L70/C70</f>
        <v>0.44831233330267634</v>
      </c>
      <c r="O70" s="103">
        <f aca="true" t="shared" si="26" ref="O70:O79">M70/C70</f>
        <v>0.3440632760047825</v>
      </c>
    </row>
    <row r="71" spans="1:15" s="86" customFormat="1" ht="12" customHeight="1" thickTop="1">
      <c r="A71" s="66"/>
      <c r="B71" s="96" t="s">
        <v>61</v>
      </c>
      <c r="C71" s="97">
        <v>16196</v>
      </c>
      <c r="D71" s="97">
        <v>7805</v>
      </c>
      <c r="E71" s="97">
        <v>7805</v>
      </c>
      <c r="F71" s="87">
        <v>0</v>
      </c>
      <c r="G71" s="104">
        <v>0</v>
      </c>
      <c r="H71" s="104">
        <v>0</v>
      </c>
      <c r="I71" s="97">
        <v>1419</v>
      </c>
      <c r="J71" s="83">
        <v>1419</v>
      </c>
      <c r="K71" s="98">
        <f t="shared" si="21"/>
        <v>0.08761422573474932</v>
      </c>
      <c r="L71" s="83">
        <f>E71+F71+G71+I71</f>
        <v>9224</v>
      </c>
      <c r="M71" s="83">
        <f>D71+F71+H71+J71</f>
        <v>9224</v>
      </c>
      <c r="N71" s="98">
        <f t="shared" si="25"/>
        <v>0.5695233390960731</v>
      </c>
      <c r="O71" s="98">
        <f t="shared" si="26"/>
        <v>0.5695233390960731</v>
      </c>
    </row>
    <row r="72" spans="1:15" s="86" customFormat="1" ht="12" customHeight="1">
      <c r="A72" s="66"/>
      <c r="B72" s="82" t="s">
        <v>62</v>
      </c>
      <c r="C72" s="83">
        <v>11462</v>
      </c>
      <c r="D72" s="83">
        <v>2369</v>
      </c>
      <c r="E72" s="83">
        <v>2180</v>
      </c>
      <c r="F72" s="87">
        <v>0</v>
      </c>
      <c r="G72" s="99">
        <v>0</v>
      </c>
      <c r="H72" s="99">
        <v>0</v>
      </c>
      <c r="I72" s="83">
        <v>1903</v>
      </c>
      <c r="J72" s="83">
        <v>968</v>
      </c>
      <c r="K72" s="85">
        <f t="shared" si="21"/>
        <v>0.16602687140115163</v>
      </c>
      <c r="L72" s="83">
        <f>E72+F72+G72+I72</f>
        <v>4083</v>
      </c>
      <c r="M72" s="83">
        <f>D72+F72+H72+J72</f>
        <v>3337</v>
      </c>
      <c r="N72" s="85">
        <f t="shared" si="25"/>
        <v>0.35622055487698484</v>
      </c>
      <c r="O72" s="85">
        <f t="shared" si="26"/>
        <v>0.291135927412319</v>
      </c>
    </row>
    <row r="73" spans="1:15" s="86" customFormat="1" ht="12" customHeight="1">
      <c r="A73" s="66"/>
      <c r="B73" s="82" t="s">
        <v>63</v>
      </c>
      <c r="C73" s="83">
        <v>11765</v>
      </c>
      <c r="D73" s="83">
        <v>1825</v>
      </c>
      <c r="E73" s="83">
        <v>1720</v>
      </c>
      <c r="F73" s="83">
        <v>115</v>
      </c>
      <c r="G73" s="99">
        <v>0</v>
      </c>
      <c r="H73" s="99">
        <v>0</v>
      </c>
      <c r="I73" s="83">
        <v>1290</v>
      </c>
      <c r="J73" s="83">
        <v>631</v>
      </c>
      <c r="K73" s="85">
        <f t="shared" si="21"/>
        <v>0.10964725881852953</v>
      </c>
      <c r="L73" s="83">
        <f>E73+F73+G73+I73</f>
        <v>3125</v>
      </c>
      <c r="M73" s="83">
        <f>D73+F73+H73+J73</f>
        <v>2571</v>
      </c>
      <c r="N73" s="85">
        <f t="shared" si="25"/>
        <v>0.2656183595410115</v>
      </c>
      <c r="O73" s="85">
        <f t="shared" si="26"/>
        <v>0.21852953676158096</v>
      </c>
    </row>
    <row r="74" spans="1:15" s="86" customFormat="1" ht="12" customHeight="1">
      <c r="A74" s="66"/>
      <c r="B74" s="82" t="s">
        <v>64</v>
      </c>
      <c r="C74" s="83">
        <v>35735</v>
      </c>
      <c r="D74" s="83">
        <v>8673</v>
      </c>
      <c r="E74" s="83">
        <v>8178</v>
      </c>
      <c r="F74" s="87">
        <v>0</v>
      </c>
      <c r="G74" s="99">
        <v>0</v>
      </c>
      <c r="H74" s="99">
        <v>0</v>
      </c>
      <c r="I74" s="83">
        <v>5313</v>
      </c>
      <c r="J74" s="83">
        <v>3742</v>
      </c>
      <c r="K74" s="85">
        <f t="shared" si="21"/>
        <v>0.1486777668952008</v>
      </c>
      <c r="L74" s="83">
        <f>E74+F74+G74+I74</f>
        <v>13491</v>
      </c>
      <c r="M74" s="83">
        <f>D74+F74+H74+J74</f>
        <v>12415</v>
      </c>
      <c r="N74" s="85">
        <f t="shared" si="25"/>
        <v>0.37752903316076675</v>
      </c>
      <c r="O74" s="85">
        <f t="shared" si="26"/>
        <v>0.34741849727158247</v>
      </c>
    </row>
    <row r="75" spans="1:15" s="86" customFormat="1" ht="12" customHeight="1" thickBot="1">
      <c r="A75" s="66"/>
      <c r="B75" s="89" t="s">
        <v>65</v>
      </c>
      <c r="C75" s="90">
        <v>27921</v>
      </c>
      <c r="D75" s="90">
        <v>4452</v>
      </c>
      <c r="E75" s="90">
        <v>4392</v>
      </c>
      <c r="F75" s="90">
        <v>1683</v>
      </c>
      <c r="G75" s="109">
        <v>0</v>
      </c>
      <c r="H75" s="109">
        <v>0</v>
      </c>
      <c r="I75" s="90">
        <v>3189</v>
      </c>
      <c r="J75" s="90">
        <v>1647</v>
      </c>
      <c r="K75" s="91">
        <f t="shared" si="21"/>
        <v>0.11421510690877834</v>
      </c>
      <c r="L75" s="83">
        <f>E75+F75+G75+I75</f>
        <v>9264</v>
      </c>
      <c r="M75" s="83">
        <f>D75+F75+H75+J75</f>
        <v>7782</v>
      </c>
      <c r="N75" s="91">
        <f t="shared" si="25"/>
        <v>0.33179327387987534</v>
      </c>
      <c r="O75" s="91">
        <f t="shared" si="26"/>
        <v>0.27871494573976574</v>
      </c>
    </row>
    <row r="76" spans="2:15" s="66" customFormat="1" ht="12" customHeight="1" thickBot="1" thickTop="1">
      <c r="B76" s="100" t="s">
        <v>89</v>
      </c>
      <c r="C76" s="101">
        <f aca="true" t="shared" si="27" ref="C76:J76">SUM(C71:C75)</f>
        <v>103079</v>
      </c>
      <c r="D76" s="101">
        <f t="shared" si="27"/>
        <v>25124</v>
      </c>
      <c r="E76" s="101">
        <f t="shared" si="27"/>
        <v>24275</v>
      </c>
      <c r="F76" s="101">
        <f t="shared" si="27"/>
        <v>1798</v>
      </c>
      <c r="G76" s="101">
        <f t="shared" si="27"/>
        <v>0</v>
      </c>
      <c r="H76" s="101">
        <f t="shared" si="27"/>
        <v>0</v>
      </c>
      <c r="I76" s="101">
        <f t="shared" si="27"/>
        <v>13114</v>
      </c>
      <c r="J76" s="101">
        <f t="shared" si="27"/>
        <v>8407</v>
      </c>
      <c r="K76" s="103">
        <f t="shared" si="21"/>
        <v>0.12722280968965552</v>
      </c>
      <c r="L76" s="101">
        <f>SUM(L71:L75)</f>
        <v>39187</v>
      </c>
      <c r="M76" s="101">
        <f>SUM(M71:M75)</f>
        <v>35329</v>
      </c>
      <c r="N76" s="103">
        <f t="shared" si="25"/>
        <v>0.3801647280241368</v>
      </c>
      <c r="O76" s="103">
        <f t="shared" si="26"/>
        <v>0.34273712395347256</v>
      </c>
    </row>
    <row r="77" spans="2:15" s="66" customFormat="1" ht="12" customHeight="1" thickTop="1">
      <c r="B77" s="110" t="s">
        <v>68</v>
      </c>
      <c r="C77" s="97">
        <f aca="true" t="shared" si="28" ref="C77:J77">C17</f>
        <v>1421260</v>
      </c>
      <c r="D77" s="97">
        <f t="shared" si="28"/>
        <v>161013</v>
      </c>
      <c r="E77" s="97">
        <f t="shared" si="28"/>
        <v>147966</v>
      </c>
      <c r="F77" s="97">
        <f t="shared" si="28"/>
        <v>28981</v>
      </c>
      <c r="G77" s="111">
        <f t="shared" si="28"/>
        <v>52918</v>
      </c>
      <c r="H77" s="97">
        <f t="shared" si="28"/>
        <v>32976</v>
      </c>
      <c r="I77" s="97">
        <f t="shared" si="28"/>
        <v>721054</v>
      </c>
      <c r="J77" s="97">
        <f t="shared" si="28"/>
        <v>643292</v>
      </c>
      <c r="K77" s="98">
        <f t="shared" si="21"/>
        <v>0.5073343371374696</v>
      </c>
      <c r="L77" s="97">
        <f>L17</f>
        <v>950919</v>
      </c>
      <c r="M77" s="97">
        <f>M17</f>
        <v>866262</v>
      </c>
      <c r="N77" s="98">
        <f t="shared" si="25"/>
        <v>0.6690675879149487</v>
      </c>
      <c r="O77" s="98">
        <f t="shared" si="26"/>
        <v>0.6095028355121512</v>
      </c>
    </row>
    <row r="78" spans="2:15" s="66" customFormat="1" ht="12" customHeight="1">
      <c r="B78" s="112" t="s">
        <v>90</v>
      </c>
      <c r="C78" s="83">
        <f aca="true" t="shared" si="29" ref="C78:J78">C24+C29+C35+C41+C46+C48+C57+C64+C66+C68+C70+C76</f>
        <v>599474</v>
      </c>
      <c r="D78" s="83">
        <f t="shared" si="29"/>
        <v>104737</v>
      </c>
      <c r="E78" s="83">
        <f t="shared" si="29"/>
        <v>102679</v>
      </c>
      <c r="F78" s="83">
        <f t="shared" si="29"/>
        <v>1798</v>
      </c>
      <c r="G78" s="113">
        <f t="shared" si="29"/>
        <v>58691</v>
      </c>
      <c r="H78" s="83">
        <f t="shared" si="29"/>
        <v>42861</v>
      </c>
      <c r="I78" s="83">
        <f t="shared" si="29"/>
        <v>144198</v>
      </c>
      <c r="J78" s="83">
        <f t="shared" si="29"/>
        <v>108974</v>
      </c>
      <c r="K78" s="85">
        <f t="shared" si="21"/>
        <v>0.2405408741663525</v>
      </c>
      <c r="L78" s="83">
        <f>L24+L29+L35+L41+L46+L48+L57+L64+L66+L68+L70+L76</f>
        <v>307366</v>
      </c>
      <c r="M78" s="83">
        <f>M24+M29+M35+M41+M46+M48+M57+M64+M66+M68+M70+M76</f>
        <v>258370</v>
      </c>
      <c r="N78" s="85">
        <f t="shared" si="25"/>
        <v>0.5127261565972836</v>
      </c>
      <c r="O78" s="85">
        <f t="shared" si="26"/>
        <v>0.43099450518287696</v>
      </c>
    </row>
    <row r="79" spans="2:15" s="66" customFormat="1" ht="12" customHeight="1">
      <c r="B79" s="114" t="s">
        <v>91</v>
      </c>
      <c r="C79" s="115">
        <f aca="true" t="shared" si="30" ref="C79:J79">SUM(C77:C78)</f>
        <v>2020734</v>
      </c>
      <c r="D79" s="115">
        <f t="shared" si="30"/>
        <v>265750</v>
      </c>
      <c r="E79" s="115">
        <f t="shared" si="30"/>
        <v>250645</v>
      </c>
      <c r="F79" s="115">
        <f t="shared" si="30"/>
        <v>30779</v>
      </c>
      <c r="G79" s="116">
        <f t="shared" si="30"/>
        <v>111609</v>
      </c>
      <c r="H79" s="115">
        <f t="shared" si="30"/>
        <v>75837</v>
      </c>
      <c r="I79" s="115">
        <f t="shared" si="30"/>
        <v>865252</v>
      </c>
      <c r="J79" s="115">
        <f t="shared" si="30"/>
        <v>752266</v>
      </c>
      <c r="K79" s="117">
        <f t="shared" si="21"/>
        <v>0.42818698552110274</v>
      </c>
      <c r="L79" s="115">
        <f>SUM(L77:L78)</f>
        <v>1258285</v>
      </c>
      <c r="M79" s="115">
        <f>SUM(M77:M78)</f>
        <v>1124632</v>
      </c>
      <c r="N79" s="117">
        <f t="shared" si="25"/>
        <v>0.6226871028052183</v>
      </c>
      <c r="O79" s="117">
        <f t="shared" si="26"/>
        <v>0.5565462846668586</v>
      </c>
    </row>
    <row r="80" spans="1:11" s="65" customFormat="1" ht="12">
      <c r="A80" s="66"/>
      <c r="D80" s="66"/>
      <c r="E80" s="66"/>
      <c r="F80" s="66"/>
      <c r="H80" s="66"/>
      <c r="K80" s="118"/>
    </row>
    <row r="81" spans="1:11" s="65" customFormat="1" ht="12">
      <c r="A81" s="66"/>
      <c r="D81" s="66"/>
      <c r="E81" s="66"/>
      <c r="F81" s="66"/>
      <c r="H81" s="66"/>
      <c r="K81" s="118"/>
    </row>
    <row r="82" spans="1:11" s="65" customFormat="1" ht="12">
      <c r="A82" s="66"/>
      <c r="D82" s="66"/>
      <c r="E82" s="66"/>
      <c r="F82" s="66"/>
      <c r="H82" s="66"/>
      <c r="K82" s="118"/>
    </row>
    <row r="83" spans="1:11" s="65" customFormat="1" ht="12">
      <c r="A83" s="66"/>
      <c r="D83" s="66"/>
      <c r="E83" s="66"/>
      <c r="F83" s="66"/>
      <c r="H83" s="66"/>
      <c r="K83" s="118"/>
    </row>
    <row r="84" spans="1:11" s="65" customFormat="1" ht="12">
      <c r="A84" s="66"/>
      <c r="D84" s="66"/>
      <c r="E84" s="66"/>
      <c r="F84" s="66"/>
      <c r="H84" s="66"/>
      <c r="K84" s="118"/>
    </row>
    <row r="85" spans="1:11" s="65" customFormat="1" ht="12">
      <c r="A85" s="66"/>
      <c r="D85" s="66"/>
      <c r="E85" s="66"/>
      <c r="F85" s="66"/>
      <c r="H85" s="66"/>
      <c r="K85" s="118"/>
    </row>
    <row r="86" spans="1:11" s="65" customFormat="1" ht="12">
      <c r="A86" s="66"/>
      <c r="D86" s="66"/>
      <c r="E86" s="66"/>
      <c r="F86" s="66"/>
      <c r="H86" s="66"/>
      <c r="K86" s="118"/>
    </row>
    <row r="87" spans="1:11" s="65" customFormat="1" ht="12">
      <c r="A87" s="66"/>
      <c r="D87" s="66"/>
      <c r="E87" s="66"/>
      <c r="F87" s="66"/>
      <c r="H87" s="66"/>
      <c r="K87" s="118"/>
    </row>
    <row r="88" spans="1:11" s="65" customFormat="1" ht="12">
      <c r="A88" s="66"/>
      <c r="D88" s="66"/>
      <c r="E88" s="66"/>
      <c r="F88" s="66"/>
      <c r="H88" s="66"/>
      <c r="K88" s="118"/>
    </row>
    <row r="89" spans="1:11" s="65" customFormat="1" ht="12">
      <c r="A89" s="66"/>
      <c r="D89" s="66"/>
      <c r="E89" s="66"/>
      <c r="F89" s="66"/>
      <c r="H89" s="66"/>
      <c r="K89" s="118"/>
    </row>
    <row r="90" spans="1:11" s="65" customFormat="1" ht="12">
      <c r="A90" s="66"/>
      <c r="D90" s="66"/>
      <c r="E90" s="66"/>
      <c r="F90" s="66"/>
      <c r="H90" s="66"/>
      <c r="K90" s="118"/>
    </row>
    <row r="91" spans="1:11" s="65" customFormat="1" ht="12">
      <c r="A91" s="66"/>
      <c r="D91" s="66"/>
      <c r="E91" s="66"/>
      <c r="F91" s="66"/>
      <c r="H91" s="66"/>
      <c r="K91" s="118"/>
    </row>
    <row r="92" spans="1:11" s="65" customFormat="1" ht="12">
      <c r="A92" s="66"/>
      <c r="D92" s="66"/>
      <c r="E92" s="66"/>
      <c r="F92" s="66"/>
      <c r="H92" s="66"/>
      <c r="K92" s="118"/>
    </row>
    <row r="93" spans="1:11" s="65" customFormat="1" ht="12">
      <c r="A93" s="66"/>
      <c r="D93" s="66"/>
      <c r="E93" s="66"/>
      <c r="F93" s="66"/>
      <c r="H93" s="66"/>
      <c r="K93" s="118"/>
    </row>
    <row r="94" spans="1:11" s="65" customFormat="1" ht="12">
      <c r="A94" s="66"/>
      <c r="D94" s="66"/>
      <c r="E94" s="66"/>
      <c r="F94" s="66"/>
      <c r="H94" s="66"/>
      <c r="K94" s="118"/>
    </row>
    <row r="95" spans="1:11" s="65" customFormat="1" ht="12">
      <c r="A95" s="66"/>
      <c r="D95" s="66"/>
      <c r="E95" s="66"/>
      <c r="F95" s="66"/>
      <c r="H95" s="66"/>
      <c r="K95" s="118"/>
    </row>
    <row r="96" spans="1:11" s="65" customFormat="1" ht="12">
      <c r="A96" s="66"/>
      <c r="D96" s="66"/>
      <c r="E96" s="66"/>
      <c r="F96" s="66"/>
      <c r="H96" s="66"/>
      <c r="K96" s="118"/>
    </row>
    <row r="97" spans="1:11" s="65" customFormat="1" ht="12">
      <c r="A97" s="66"/>
      <c r="D97" s="66"/>
      <c r="E97" s="66"/>
      <c r="F97" s="66"/>
      <c r="H97" s="66"/>
      <c r="K97" s="118"/>
    </row>
    <row r="98" spans="1:11" s="65" customFormat="1" ht="12">
      <c r="A98" s="66"/>
      <c r="D98" s="66"/>
      <c r="E98" s="66"/>
      <c r="F98" s="66"/>
      <c r="H98" s="66"/>
      <c r="K98" s="118"/>
    </row>
    <row r="99" spans="1:11" s="65" customFormat="1" ht="12">
      <c r="A99" s="66"/>
      <c r="D99" s="66"/>
      <c r="E99" s="66"/>
      <c r="F99" s="66"/>
      <c r="H99" s="66"/>
      <c r="K99" s="118"/>
    </row>
  </sheetData>
  <mergeCells count="1">
    <mergeCell ref="N2:O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2005-08-19T04:13:47Z</cp:lastPrinted>
  <dcterms:created xsi:type="dcterms:W3CDTF">2002-02-20T02:57:50Z</dcterms:created>
  <dcterms:modified xsi:type="dcterms:W3CDTF">2006-08-25T00:58:47Z</dcterms:modified>
  <cp:category/>
  <cp:version/>
  <cp:contentType/>
  <cp:contentStatus/>
</cp:coreProperties>
</file>