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5970" activeTab="0"/>
  </bookViews>
  <sheets>
    <sheet name="表５" sheetId="1" r:id="rId1"/>
  </sheets>
  <definedNames>
    <definedName name="_xlnm.Print_Area" localSheetId="0">'表５'!$B$1:$L$33</definedName>
  </definedNames>
  <calcPr fullCalcOnLoad="1"/>
</workbook>
</file>

<file path=xl/sharedStrings.xml><?xml version="1.0" encoding="utf-8"?>
<sst xmlns="http://schemas.openxmlformats.org/spreadsheetml/2006/main" count="45" uniqueCount="31">
  <si>
    <t xml:space="preserve">      ･</t>
  </si>
  <si>
    <t xml:space="preserve">  　　･</t>
  </si>
  <si>
    <t>各年10月1日現在</t>
  </si>
  <si>
    <t>昭和62年</t>
  </si>
  <si>
    <t>増減数</t>
  </si>
  <si>
    <t>増減率(%)</t>
  </si>
  <si>
    <t>施　　　　　　設　　　　　　数</t>
  </si>
  <si>
    <t>定　　　　　　　　　　　　　員</t>
  </si>
  <si>
    <t>Ｓ６０</t>
  </si>
  <si>
    <t>総　　　数</t>
  </si>
  <si>
    <t>　養護老人ホーム</t>
  </si>
  <si>
    <t>　特別養護老人ホーム</t>
  </si>
  <si>
    <t>　軽費老人ホーム</t>
  </si>
  <si>
    <t>　（　 Ａ 型  ）</t>
  </si>
  <si>
    <t>　（ 　Ｂ 型　）</t>
  </si>
  <si>
    <t>　（ 介護利用型 ）</t>
  </si>
  <si>
    <t>　有料老人ホーム</t>
  </si>
  <si>
    <t>総　　　数</t>
  </si>
  <si>
    <t>　養護老人ホーム</t>
  </si>
  <si>
    <t>　特別養護老人ホーム</t>
  </si>
  <si>
    <t>　軽費老人ホーム</t>
  </si>
  <si>
    <t>　（　 Ａ 型  )</t>
  </si>
  <si>
    <t>　（ 　Ｂ 型　）</t>
  </si>
  <si>
    <t>　（ 介護利用型 ）</t>
  </si>
  <si>
    <t>　有料老人ホーム</t>
  </si>
  <si>
    <t>６５歳以上人口１０万対定員</t>
  </si>
  <si>
    <t>　（　 Ａ 型  ）</t>
  </si>
  <si>
    <t>老人ホームの種類別にみた施設数・定員・６５歳以上人口１０万対定員の推移（群馬県）</t>
  </si>
  <si>
    <t>平成元年</t>
  </si>
  <si>
    <t>対前年(H10～11）</t>
  </si>
  <si>
    <t>推計人口 65歳以上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</si>
</sst>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;&quot;△ &quot;0;&quot;-&quot;"/>
    <numFmt numFmtId="179" formatCode="0.0;&quot;△ &quot;0.0;&quot;-&quot;"/>
    <numFmt numFmtId="180" formatCode="0.0_ "/>
    <numFmt numFmtId="181" formatCode="#,##0;&quot;△ &quot;#,##0"/>
    <numFmt numFmtId="182" formatCode="#,###;&quot;△ &quot;#,###;&quot;-&quot;"/>
    <numFmt numFmtId="183" formatCode="#,##0_ "/>
    <numFmt numFmtId="184" formatCode="#,##0.0;&quot;△ &quot;#,##0.0"/>
    <numFmt numFmtId="185" formatCode="0;&quot;△&quot;0;&quot;-&quot;"/>
    <numFmt numFmtId="186" formatCode="0.0;&quot;△&quot;0.0;&quot;-&quot;"/>
    <numFmt numFmtId="187" formatCode="0.0"/>
    <numFmt numFmtId="188" formatCode="#,###;&quot;△&quot;#,###;&quot;-&quot;"/>
    <numFmt numFmtId="189" formatCode=";;&quot;-&quot;"/>
    <numFmt numFmtId="190" formatCode="#,##0.0;[Red]\-#,##0.0"/>
    <numFmt numFmtId="191" formatCode="#,##0.0_);[Red]\(#,##0.0\)"/>
    <numFmt numFmtId="192" formatCode="#,##0.00;&quot;△ &quot;#,##0.00"/>
    <numFmt numFmtId="193" formatCode="#,##0.000;&quot;△ &quot;#,##0.000"/>
    <numFmt numFmtId="194" formatCode="0.00000"/>
    <numFmt numFmtId="195" formatCode="0.0000"/>
    <numFmt numFmtId="196" formatCode="0.000"/>
    <numFmt numFmtId="197" formatCode="_ * #,##0.0_ ;_ * \-#,##0.0_ ;_ * &quot;-&quot;_ ;_ @_ "/>
    <numFmt numFmtId="198" formatCode="#,##0;&quot;△&quot;#,##0;&quot;－&quot;"/>
    <numFmt numFmtId="199" formatCode="#,##0.0;&quot;△&quot;#,##0.0;&quot;－&quot;"/>
    <numFmt numFmtId="200" formatCode="#,##0.00;&quot;△&quot;#,##0.00;&quot;－&quot;"/>
  </numFmts>
  <fonts count="5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99" fontId="2" fillId="0" borderId="2" xfId="0" applyNumberFormat="1" applyFont="1" applyBorder="1" applyAlignment="1">
      <alignment vertical="center"/>
    </xf>
    <xf numFmtId="198" fontId="2" fillId="0" borderId="2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A18">
      <selection activeCell="F24" sqref="F24"/>
    </sheetView>
  </sheetViews>
  <sheetFormatPr defaultColWidth="9.00390625" defaultRowHeight="13.5"/>
  <cols>
    <col min="1" max="1" width="2.25390625" style="1" customWidth="1"/>
    <col min="2" max="2" width="18.625" style="1" bestFit="1" customWidth="1"/>
    <col min="3" max="3" width="4.75390625" style="1" hidden="1" customWidth="1"/>
    <col min="4" max="4" width="7.125" style="1" hidden="1" customWidth="1"/>
    <col min="5" max="5" width="8.125" style="1" bestFit="1" customWidth="1"/>
    <col min="6" max="10" width="6.75390625" style="1" customWidth="1"/>
    <col min="11" max="11" width="6.375" style="1" bestFit="1" customWidth="1"/>
    <col min="12" max="12" width="9.00390625" style="1" bestFit="1" customWidth="1"/>
    <col min="13" max="16384" width="9.00390625" style="1" customWidth="1"/>
  </cols>
  <sheetData>
    <row r="1" spans="2:12" ht="13.5">
      <c r="B1" s="21" t="s">
        <v>27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9:12" ht="12">
      <c r="I2" s="22" t="s">
        <v>2</v>
      </c>
      <c r="J2" s="22"/>
      <c r="K2" s="22"/>
      <c r="L2" s="22"/>
    </row>
    <row r="3" spans="2:12" ht="12">
      <c r="B3" s="9"/>
      <c r="C3" s="23" t="s">
        <v>8</v>
      </c>
      <c r="D3" s="23" t="s">
        <v>3</v>
      </c>
      <c r="E3" s="23" t="s">
        <v>28</v>
      </c>
      <c r="F3" s="23">
        <v>6</v>
      </c>
      <c r="G3" s="23">
        <v>8</v>
      </c>
      <c r="H3" s="23">
        <v>9</v>
      </c>
      <c r="I3" s="23">
        <v>10</v>
      </c>
      <c r="J3" s="23">
        <v>11</v>
      </c>
      <c r="K3" s="25" t="s">
        <v>29</v>
      </c>
      <c r="L3" s="26"/>
    </row>
    <row r="4" spans="2:12" ht="12">
      <c r="B4" s="10"/>
      <c r="C4" s="24"/>
      <c r="D4" s="24"/>
      <c r="E4" s="24"/>
      <c r="F4" s="24"/>
      <c r="G4" s="24"/>
      <c r="H4" s="24"/>
      <c r="I4" s="24"/>
      <c r="J4" s="24"/>
      <c r="K4" s="11" t="s">
        <v>4</v>
      </c>
      <c r="L4" s="12" t="s">
        <v>5</v>
      </c>
    </row>
    <row r="5" spans="2:12" s="4" customFormat="1" ht="19.5" customHeight="1">
      <c r="B5" s="18" t="s">
        <v>6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17.25" customHeight="1">
      <c r="B6" s="13" t="s">
        <v>9</v>
      </c>
      <c r="C6" s="3">
        <v>40</v>
      </c>
      <c r="D6" s="3">
        <f aca="true" t="shared" si="0" ref="D6:J6">D7+D8+D9+D13</f>
        <v>45</v>
      </c>
      <c r="E6" s="16">
        <f t="shared" si="0"/>
        <v>51</v>
      </c>
      <c r="F6" s="16">
        <f t="shared" si="0"/>
        <v>86</v>
      </c>
      <c r="G6" s="16">
        <f t="shared" si="0"/>
        <v>108</v>
      </c>
      <c r="H6" s="16">
        <f t="shared" si="0"/>
        <v>123</v>
      </c>
      <c r="I6" s="16">
        <f t="shared" si="0"/>
        <v>131</v>
      </c>
      <c r="J6" s="16">
        <f t="shared" si="0"/>
        <v>139</v>
      </c>
      <c r="K6" s="16">
        <f>J6-I6</f>
        <v>8</v>
      </c>
      <c r="L6" s="15">
        <f>ROUND(K6/I6*100,1)</f>
        <v>6.1</v>
      </c>
    </row>
    <row r="7" spans="2:12" ht="17.25" customHeight="1">
      <c r="B7" s="14" t="s">
        <v>10</v>
      </c>
      <c r="C7" s="2">
        <v>18</v>
      </c>
      <c r="D7" s="2">
        <v>18</v>
      </c>
      <c r="E7" s="17">
        <v>18</v>
      </c>
      <c r="F7" s="17">
        <v>18</v>
      </c>
      <c r="G7" s="17">
        <v>18</v>
      </c>
      <c r="H7" s="17">
        <v>18</v>
      </c>
      <c r="I7" s="17">
        <v>18</v>
      </c>
      <c r="J7" s="17">
        <v>18</v>
      </c>
      <c r="K7" s="16">
        <f aca="true" t="shared" si="1" ref="K7:K13">J7-I7</f>
        <v>0</v>
      </c>
      <c r="L7" s="15">
        <f aca="true" t="shared" si="2" ref="L7:L13">ROUND(K7/I7*100,1)</f>
        <v>0</v>
      </c>
    </row>
    <row r="8" spans="2:12" ht="17.25" customHeight="1">
      <c r="B8" s="13" t="s">
        <v>11</v>
      </c>
      <c r="C8" s="3">
        <v>13</v>
      </c>
      <c r="D8" s="3">
        <v>18</v>
      </c>
      <c r="E8" s="16">
        <v>21</v>
      </c>
      <c r="F8" s="16">
        <v>45</v>
      </c>
      <c r="G8" s="16">
        <v>55</v>
      </c>
      <c r="H8" s="16">
        <v>64</v>
      </c>
      <c r="I8" s="16">
        <v>70</v>
      </c>
      <c r="J8" s="16">
        <v>75</v>
      </c>
      <c r="K8" s="16">
        <f t="shared" si="1"/>
        <v>5</v>
      </c>
      <c r="L8" s="15">
        <f t="shared" si="2"/>
        <v>7.1</v>
      </c>
    </row>
    <row r="9" spans="2:12" ht="17.25" customHeight="1">
      <c r="B9" s="13" t="s">
        <v>12</v>
      </c>
      <c r="C9" s="3">
        <v>4</v>
      </c>
      <c r="D9" s="3">
        <v>4</v>
      </c>
      <c r="E9" s="16">
        <v>4</v>
      </c>
      <c r="F9" s="16">
        <v>14</v>
      </c>
      <c r="G9" s="16">
        <v>26</v>
      </c>
      <c r="H9" s="16">
        <v>31</v>
      </c>
      <c r="I9" s="16">
        <v>33</v>
      </c>
      <c r="J9" s="16">
        <v>37</v>
      </c>
      <c r="K9" s="16">
        <f t="shared" si="1"/>
        <v>4</v>
      </c>
      <c r="L9" s="15">
        <f t="shared" si="2"/>
        <v>12.1</v>
      </c>
    </row>
    <row r="10" spans="2:12" ht="17.25" customHeight="1">
      <c r="B10" s="13" t="s">
        <v>13</v>
      </c>
      <c r="C10" s="3">
        <v>3</v>
      </c>
      <c r="D10" s="3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f t="shared" si="1"/>
        <v>0</v>
      </c>
      <c r="L10" s="15">
        <f t="shared" si="2"/>
        <v>0</v>
      </c>
    </row>
    <row r="11" spans="2:12" ht="17.25" customHeight="1">
      <c r="B11" s="13" t="s">
        <v>14</v>
      </c>
      <c r="C11" s="3">
        <v>1</v>
      </c>
      <c r="D11" s="3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f t="shared" si="1"/>
        <v>0</v>
      </c>
      <c r="L11" s="15">
        <f t="shared" si="2"/>
        <v>0</v>
      </c>
    </row>
    <row r="12" spans="2:12" ht="17.25" customHeight="1">
      <c r="B12" s="13" t="s">
        <v>15</v>
      </c>
      <c r="C12" s="3" t="s">
        <v>0</v>
      </c>
      <c r="D12" s="3" t="s">
        <v>0</v>
      </c>
      <c r="E12" s="16" t="s">
        <v>0</v>
      </c>
      <c r="F12" s="16">
        <v>10</v>
      </c>
      <c r="G12" s="16">
        <v>22</v>
      </c>
      <c r="H12" s="16">
        <v>27</v>
      </c>
      <c r="I12" s="16">
        <v>29</v>
      </c>
      <c r="J12" s="16">
        <v>33</v>
      </c>
      <c r="K12" s="16">
        <f t="shared" si="1"/>
        <v>4</v>
      </c>
      <c r="L12" s="15">
        <f t="shared" si="2"/>
        <v>13.8</v>
      </c>
    </row>
    <row r="13" spans="2:12" ht="17.25" customHeight="1">
      <c r="B13" s="13" t="s">
        <v>16</v>
      </c>
      <c r="C13" s="3">
        <v>5</v>
      </c>
      <c r="D13" s="3">
        <v>5</v>
      </c>
      <c r="E13" s="16">
        <v>8</v>
      </c>
      <c r="F13" s="16">
        <v>9</v>
      </c>
      <c r="G13" s="16">
        <v>9</v>
      </c>
      <c r="H13" s="16">
        <v>10</v>
      </c>
      <c r="I13" s="16">
        <v>10</v>
      </c>
      <c r="J13" s="16">
        <v>9</v>
      </c>
      <c r="K13" s="16">
        <f t="shared" si="1"/>
        <v>-1</v>
      </c>
      <c r="L13" s="15">
        <f t="shared" si="2"/>
        <v>-10</v>
      </c>
    </row>
    <row r="14" spans="2:12" s="4" customFormat="1" ht="19.5" customHeight="1">
      <c r="B14" s="18" t="s">
        <v>7</v>
      </c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2:12" ht="17.25" customHeight="1">
      <c r="B15" s="13" t="s">
        <v>17</v>
      </c>
      <c r="C15" s="5">
        <v>2747</v>
      </c>
      <c r="D15" s="5">
        <f aca="true" t="shared" si="3" ref="D15:J15">SUM(D16:D18)+D22</f>
        <v>3080</v>
      </c>
      <c r="E15" s="16">
        <f t="shared" si="3"/>
        <v>3411</v>
      </c>
      <c r="F15" s="16">
        <f t="shared" si="3"/>
        <v>5439</v>
      </c>
      <c r="G15" s="16">
        <f t="shared" si="3"/>
        <v>6184</v>
      </c>
      <c r="H15" s="16">
        <f t="shared" si="3"/>
        <v>6735</v>
      </c>
      <c r="I15" s="16">
        <f t="shared" si="3"/>
        <v>7077</v>
      </c>
      <c r="J15" s="16">
        <f t="shared" si="3"/>
        <v>7375</v>
      </c>
      <c r="K15" s="16">
        <f aca="true" t="shared" si="4" ref="K15:K22">J15-I15</f>
        <v>298</v>
      </c>
      <c r="L15" s="15">
        <f aca="true" t="shared" si="5" ref="L15:L22">ROUND(K15/I15*100,1)</f>
        <v>4.2</v>
      </c>
    </row>
    <row r="16" spans="2:12" ht="17.25" customHeight="1">
      <c r="B16" s="14" t="s">
        <v>18</v>
      </c>
      <c r="C16" s="6">
        <v>1338</v>
      </c>
      <c r="D16" s="6">
        <f>1200+60</f>
        <v>1260</v>
      </c>
      <c r="E16" s="17">
        <v>1170</v>
      </c>
      <c r="F16" s="17">
        <f>50+1060</f>
        <v>1110</v>
      </c>
      <c r="G16" s="17">
        <v>1080</v>
      </c>
      <c r="H16" s="17">
        <v>1080</v>
      </c>
      <c r="I16" s="17">
        <v>1080</v>
      </c>
      <c r="J16" s="17">
        <v>1080</v>
      </c>
      <c r="K16" s="16">
        <f t="shared" si="4"/>
        <v>0</v>
      </c>
      <c r="L16" s="15">
        <f t="shared" si="5"/>
        <v>0</v>
      </c>
    </row>
    <row r="17" spans="2:12" ht="17.25" customHeight="1">
      <c r="B17" s="13" t="s">
        <v>19</v>
      </c>
      <c r="C17" s="5">
        <v>1013</v>
      </c>
      <c r="D17" s="5">
        <v>1244</v>
      </c>
      <c r="E17" s="16">
        <v>1447</v>
      </c>
      <c r="F17" s="16">
        <v>2767</v>
      </c>
      <c r="G17" s="16">
        <v>3227</v>
      </c>
      <c r="H17" s="16">
        <v>3627</v>
      </c>
      <c r="I17" s="16">
        <v>3907</v>
      </c>
      <c r="J17" s="16">
        <v>4157</v>
      </c>
      <c r="K17" s="16">
        <f t="shared" si="4"/>
        <v>250</v>
      </c>
      <c r="L17" s="15">
        <f t="shared" si="5"/>
        <v>6.4</v>
      </c>
    </row>
    <row r="18" spans="2:12" ht="17.25" customHeight="1">
      <c r="B18" s="13" t="s">
        <v>20</v>
      </c>
      <c r="C18" s="3">
        <v>270</v>
      </c>
      <c r="D18" s="3">
        <v>270</v>
      </c>
      <c r="E18" s="16">
        <v>270</v>
      </c>
      <c r="F18" s="16">
        <v>700</v>
      </c>
      <c r="G18" s="16">
        <v>1015</v>
      </c>
      <c r="H18" s="16">
        <f>SUM(H19:H21)</f>
        <v>1121</v>
      </c>
      <c r="I18" s="16">
        <f>SUM(I19:I21)</f>
        <v>1171</v>
      </c>
      <c r="J18" s="16">
        <v>1246</v>
      </c>
      <c r="K18" s="16">
        <f t="shared" si="4"/>
        <v>75</v>
      </c>
      <c r="L18" s="15">
        <f t="shared" si="5"/>
        <v>6.4</v>
      </c>
    </row>
    <row r="19" spans="2:12" ht="17.25" customHeight="1">
      <c r="B19" s="13" t="s">
        <v>21</v>
      </c>
      <c r="C19" s="3">
        <v>210</v>
      </c>
      <c r="D19" s="3">
        <v>210</v>
      </c>
      <c r="E19" s="16">
        <v>210</v>
      </c>
      <c r="F19" s="16">
        <v>210</v>
      </c>
      <c r="G19" s="16">
        <v>210</v>
      </c>
      <c r="H19" s="16">
        <v>210</v>
      </c>
      <c r="I19" s="16">
        <v>210</v>
      </c>
      <c r="J19" s="16">
        <v>210</v>
      </c>
      <c r="K19" s="16">
        <f t="shared" si="4"/>
        <v>0</v>
      </c>
      <c r="L19" s="15">
        <f t="shared" si="5"/>
        <v>0</v>
      </c>
    </row>
    <row r="20" spans="2:12" ht="17.25" customHeight="1">
      <c r="B20" s="13" t="s">
        <v>22</v>
      </c>
      <c r="C20" s="3">
        <v>60</v>
      </c>
      <c r="D20" s="3">
        <v>60</v>
      </c>
      <c r="E20" s="16">
        <v>60</v>
      </c>
      <c r="F20" s="16">
        <v>60</v>
      </c>
      <c r="G20" s="16">
        <v>60</v>
      </c>
      <c r="H20" s="16">
        <v>60</v>
      </c>
      <c r="I20" s="16">
        <v>60</v>
      </c>
      <c r="J20" s="16">
        <v>60</v>
      </c>
      <c r="K20" s="16">
        <f t="shared" si="4"/>
        <v>0</v>
      </c>
      <c r="L20" s="15">
        <f t="shared" si="5"/>
        <v>0</v>
      </c>
    </row>
    <row r="21" spans="2:12" ht="17.25" customHeight="1">
      <c r="B21" s="13" t="s">
        <v>23</v>
      </c>
      <c r="C21" s="3" t="s">
        <v>1</v>
      </c>
      <c r="D21" s="3" t="s">
        <v>1</v>
      </c>
      <c r="E21" s="16" t="s">
        <v>1</v>
      </c>
      <c r="F21" s="16">
        <v>430</v>
      </c>
      <c r="G21" s="16">
        <v>745</v>
      </c>
      <c r="H21" s="16">
        <v>851</v>
      </c>
      <c r="I21" s="16">
        <v>901</v>
      </c>
      <c r="J21" s="16">
        <v>976</v>
      </c>
      <c r="K21" s="16">
        <f t="shared" si="4"/>
        <v>75</v>
      </c>
      <c r="L21" s="15">
        <f t="shared" si="5"/>
        <v>8.3</v>
      </c>
    </row>
    <row r="22" spans="2:12" ht="17.25" customHeight="1">
      <c r="B22" s="13" t="s">
        <v>24</v>
      </c>
      <c r="C22" s="3">
        <v>126</v>
      </c>
      <c r="D22" s="3">
        <v>306</v>
      </c>
      <c r="E22" s="16">
        <v>524</v>
      </c>
      <c r="F22" s="16">
        <v>862</v>
      </c>
      <c r="G22" s="16">
        <v>862</v>
      </c>
      <c r="H22" s="16">
        <v>907</v>
      </c>
      <c r="I22" s="16">
        <v>919</v>
      </c>
      <c r="J22" s="16">
        <v>892</v>
      </c>
      <c r="K22" s="16">
        <f t="shared" si="4"/>
        <v>-27</v>
      </c>
      <c r="L22" s="15">
        <f t="shared" si="5"/>
        <v>-2.9</v>
      </c>
    </row>
    <row r="23" spans="2:12" s="4" customFormat="1" ht="19.5" customHeight="1">
      <c r="B23" s="18" t="s">
        <v>25</v>
      </c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2:12" ht="17.25" customHeight="1">
      <c r="B24" s="13" t="s">
        <v>17</v>
      </c>
      <c r="C24" s="5">
        <v>1278</v>
      </c>
      <c r="D24" s="5">
        <f aca="true" t="shared" si="6" ref="D24:D29">D15/D$32*100000</f>
        <v>1352.5500838756707</v>
      </c>
      <c r="E24" s="5">
        <f>ROUND(E15/E$33*100000,0)</f>
        <v>1410</v>
      </c>
      <c r="F24" s="5">
        <f>ROUND(F15/F$33*100000,0)</f>
        <v>1807</v>
      </c>
      <c r="G24" s="5">
        <f aca="true" t="shared" si="7" ref="G24:J29">ROUND(G15/G$33*100000,0)</f>
        <v>1897</v>
      </c>
      <c r="H24" s="5">
        <f t="shared" si="7"/>
        <v>1999</v>
      </c>
      <c r="I24" s="5">
        <f t="shared" si="7"/>
        <v>2034</v>
      </c>
      <c r="J24" s="5">
        <f t="shared" si="7"/>
        <v>2060</v>
      </c>
      <c r="K24" s="16">
        <f>J24-I24</f>
        <v>26</v>
      </c>
      <c r="L24" s="15">
        <f>ROUND(K24/I24*100,1)</f>
        <v>1.3</v>
      </c>
    </row>
    <row r="25" spans="2:12" ht="17.25" customHeight="1">
      <c r="B25" s="14" t="s">
        <v>18</v>
      </c>
      <c r="C25" s="2">
        <v>623</v>
      </c>
      <c r="D25" s="7">
        <f t="shared" si="6"/>
        <v>553.3159434036835</v>
      </c>
      <c r="E25" s="5">
        <f aca="true" t="shared" si="8" ref="E25:F31">ROUND(E16/E$33*100000,0)</f>
        <v>483</v>
      </c>
      <c r="F25" s="7">
        <f t="shared" si="8"/>
        <v>369</v>
      </c>
      <c r="G25" s="5">
        <f t="shared" si="7"/>
        <v>331</v>
      </c>
      <c r="H25" s="5">
        <f t="shared" si="7"/>
        <v>320</v>
      </c>
      <c r="I25" s="5">
        <f t="shared" si="7"/>
        <v>310</v>
      </c>
      <c r="J25" s="5">
        <f t="shared" si="7"/>
        <v>302</v>
      </c>
      <c r="K25" s="16">
        <f aca="true" t="shared" si="9" ref="K25:K31">J25-I25</f>
        <v>-8</v>
      </c>
      <c r="L25" s="15">
        <f aca="true" t="shared" si="10" ref="L25:L31">ROUND(K25/I25*100,1)</f>
        <v>-2.6</v>
      </c>
    </row>
    <row r="26" spans="2:12" ht="17.25" customHeight="1">
      <c r="B26" s="13" t="s">
        <v>19</v>
      </c>
      <c r="C26" s="3">
        <v>471</v>
      </c>
      <c r="D26" s="8">
        <f t="shared" si="6"/>
        <v>546.289709201732</v>
      </c>
      <c r="E26" s="5">
        <f t="shared" si="8"/>
        <v>598</v>
      </c>
      <c r="F26" s="8">
        <f t="shared" si="8"/>
        <v>919</v>
      </c>
      <c r="G26" s="5">
        <f t="shared" si="7"/>
        <v>990</v>
      </c>
      <c r="H26" s="5">
        <f t="shared" si="7"/>
        <v>1076</v>
      </c>
      <c r="I26" s="5">
        <f t="shared" si="7"/>
        <v>1123</v>
      </c>
      <c r="J26" s="5">
        <f t="shared" si="7"/>
        <v>1161</v>
      </c>
      <c r="K26" s="16">
        <f t="shared" si="9"/>
        <v>38</v>
      </c>
      <c r="L26" s="15">
        <f t="shared" si="10"/>
        <v>3.4</v>
      </c>
    </row>
    <row r="27" spans="2:12" ht="17.25" customHeight="1">
      <c r="B27" s="13" t="s">
        <v>20</v>
      </c>
      <c r="C27" s="3">
        <v>126</v>
      </c>
      <c r="D27" s="8">
        <f t="shared" si="6"/>
        <v>118.56770215793219</v>
      </c>
      <c r="E27" s="5">
        <f t="shared" si="8"/>
        <v>112</v>
      </c>
      <c r="F27" s="8">
        <f t="shared" si="8"/>
        <v>233</v>
      </c>
      <c r="G27" s="5">
        <f t="shared" si="7"/>
        <v>311</v>
      </c>
      <c r="H27" s="5">
        <f t="shared" si="7"/>
        <v>333</v>
      </c>
      <c r="I27" s="5">
        <f t="shared" si="7"/>
        <v>336</v>
      </c>
      <c r="J27" s="5">
        <f t="shared" si="7"/>
        <v>348</v>
      </c>
      <c r="K27" s="16">
        <f t="shared" si="9"/>
        <v>12</v>
      </c>
      <c r="L27" s="15">
        <f t="shared" si="10"/>
        <v>3.6</v>
      </c>
    </row>
    <row r="28" spans="2:12" ht="17.25" customHeight="1">
      <c r="B28" s="13" t="s">
        <v>26</v>
      </c>
      <c r="C28" s="3">
        <v>98</v>
      </c>
      <c r="D28" s="8">
        <f t="shared" si="6"/>
        <v>92.21932390061392</v>
      </c>
      <c r="E28" s="5">
        <f t="shared" si="8"/>
        <v>87</v>
      </c>
      <c r="F28" s="8">
        <f t="shared" si="8"/>
        <v>70</v>
      </c>
      <c r="G28" s="5">
        <f t="shared" si="7"/>
        <v>64</v>
      </c>
      <c r="H28" s="5">
        <f t="shared" si="7"/>
        <v>62</v>
      </c>
      <c r="I28" s="5">
        <f t="shared" si="7"/>
        <v>60</v>
      </c>
      <c r="J28" s="5">
        <f t="shared" si="7"/>
        <v>59</v>
      </c>
      <c r="K28" s="16">
        <f t="shared" si="9"/>
        <v>-1</v>
      </c>
      <c r="L28" s="15">
        <f t="shared" si="10"/>
        <v>-1.7</v>
      </c>
    </row>
    <row r="29" spans="2:12" ht="17.25" customHeight="1">
      <c r="B29" s="13" t="s">
        <v>22</v>
      </c>
      <c r="C29" s="3">
        <v>28</v>
      </c>
      <c r="D29" s="8">
        <f t="shared" si="6"/>
        <v>26.348378257318263</v>
      </c>
      <c r="E29" s="5">
        <f t="shared" si="8"/>
        <v>25</v>
      </c>
      <c r="F29" s="8">
        <f t="shared" si="8"/>
        <v>20</v>
      </c>
      <c r="G29" s="5">
        <f t="shared" si="7"/>
        <v>18</v>
      </c>
      <c r="H29" s="5">
        <f t="shared" si="7"/>
        <v>18</v>
      </c>
      <c r="I29" s="5">
        <f t="shared" si="7"/>
        <v>17</v>
      </c>
      <c r="J29" s="5">
        <f t="shared" si="7"/>
        <v>17</v>
      </c>
      <c r="K29" s="16">
        <f t="shared" si="9"/>
        <v>0</v>
      </c>
      <c r="L29" s="15">
        <f t="shared" si="10"/>
        <v>0</v>
      </c>
    </row>
    <row r="30" spans="2:12" ht="17.25" customHeight="1">
      <c r="B30" s="13" t="s">
        <v>23</v>
      </c>
      <c r="C30" s="3" t="s">
        <v>0</v>
      </c>
      <c r="D30" s="3" t="s">
        <v>1</v>
      </c>
      <c r="E30" s="3" t="s">
        <v>1</v>
      </c>
      <c r="F30" s="8">
        <f aca="true" t="shared" si="11" ref="F30:J31">ROUND(F21/F$33*100000,0)</f>
        <v>143</v>
      </c>
      <c r="G30" s="5">
        <f t="shared" si="11"/>
        <v>229</v>
      </c>
      <c r="H30" s="5">
        <f t="shared" si="11"/>
        <v>253</v>
      </c>
      <c r="I30" s="5">
        <f t="shared" si="11"/>
        <v>259</v>
      </c>
      <c r="J30" s="5">
        <f t="shared" si="11"/>
        <v>273</v>
      </c>
      <c r="K30" s="16">
        <f t="shared" si="9"/>
        <v>14</v>
      </c>
      <c r="L30" s="15">
        <f t="shared" si="10"/>
        <v>5.4</v>
      </c>
    </row>
    <row r="31" spans="2:12" ht="17.25" customHeight="1">
      <c r="B31" s="13" t="s">
        <v>24</v>
      </c>
      <c r="C31" s="3">
        <v>59</v>
      </c>
      <c r="D31" s="8">
        <f>D22/D$32*100000</f>
        <v>134.37672911232312</v>
      </c>
      <c r="E31" s="5">
        <f t="shared" si="8"/>
        <v>217</v>
      </c>
      <c r="F31" s="8">
        <f t="shared" si="8"/>
        <v>286</v>
      </c>
      <c r="G31" s="5">
        <f t="shared" si="11"/>
        <v>264</v>
      </c>
      <c r="H31" s="5">
        <f t="shared" si="11"/>
        <v>269</v>
      </c>
      <c r="I31" s="5">
        <f t="shared" si="11"/>
        <v>264</v>
      </c>
      <c r="J31" s="5">
        <f t="shared" si="11"/>
        <v>249</v>
      </c>
      <c r="K31" s="16">
        <f t="shared" si="9"/>
        <v>-15</v>
      </c>
      <c r="L31" s="15">
        <f t="shared" si="10"/>
        <v>-5.7</v>
      </c>
    </row>
    <row r="32" ht="12">
      <c r="D32" s="1">
        <v>227718</v>
      </c>
    </row>
    <row r="33" spans="2:10" ht="12">
      <c r="B33" s="1" t="s">
        <v>30</v>
      </c>
      <c r="E33" s="1">
        <v>242000</v>
      </c>
      <c r="F33" s="1">
        <v>301000</v>
      </c>
      <c r="G33" s="1">
        <v>326000</v>
      </c>
      <c r="H33" s="1">
        <v>337000</v>
      </c>
      <c r="I33" s="1">
        <v>348000</v>
      </c>
      <c r="J33" s="1">
        <v>358000</v>
      </c>
    </row>
  </sheetData>
  <mergeCells count="14">
    <mergeCell ref="B5:L5"/>
    <mergeCell ref="E3:E4"/>
    <mergeCell ref="C3:C4"/>
    <mergeCell ref="I3:I4"/>
    <mergeCell ref="B14:L14"/>
    <mergeCell ref="B23:L23"/>
    <mergeCell ref="B1:L1"/>
    <mergeCell ref="I2:L2"/>
    <mergeCell ref="D3:D4"/>
    <mergeCell ref="G3:G4"/>
    <mergeCell ref="H3:H4"/>
    <mergeCell ref="K3:L3"/>
    <mergeCell ref="J3:J4"/>
    <mergeCell ref="F3:F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Pref.Gunma</cp:lastModifiedBy>
  <cp:lastPrinted>2001-03-14T01:25:08Z</cp:lastPrinted>
  <dcterms:created xsi:type="dcterms:W3CDTF">2000-03-03T12:08:55Z</dcterms:created>
  <dcterms:modified xsi:type="dcterms:W3CDTF">2001-03-14T05:13:50Z</dcterms:modified>
  <cp:category/>
  <cp:version/>
  <cp:contentType/>
  <cp:contentStatus/>
</cp:coreProperties>
</file>