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83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<sst xmlns="http://schemas.openxmlformats.org/spreadsheetml/2006/main" count="68" uniqueCount="57">
  <si>
    <t>区分</t>
  </si>
  <si>
    <t>当該年度</t>
  </si>
  <si>
    <t>税収入</t>
  </si>
  <si>
    <t>予算額(イ)</t>
  </si>
  <si>
    <t>千円</t>
  </si>
  <si>
    <t>税収入に対する
徴税費の割合</t>
  </si>
  <si>
    <t>対予算額　(ニ)/(イ)</t>
  </si>
  <si>
    <t>調定（見込）額(ロ)</t>
  </si>
  <si>
    <t>対調定額　(ニ)/(ロ)</t>
  </si>
  <si>
    <t>収入（見込）額(ハ)</t>
  </si>
  <si>
    <t>対収入額　(ニ)/(ハ)</t>
  </si>
  <si>
    <t>徴税費</t>
  </si>
  <si>
    <t>人件費</t>
  </si>
  <si>
    <t>職員給</t>
  </si>
  <si>
    <t>徴税吏員等数</t>
  </si>
  <si>
    <t>吏員</t>
  </si>
  <si>
    <t>人</t>
  </si>
  <si>
    <t>諸手当</t>
  </si>
  <si>
    <t>超過勤務手当</t>
  </si>
  <si>
    <t>嘱託、雇人、傭人</t>
  </si>
  <si>
    <t>税務特別手当</t>
  </si>
  <si>
    <t>計　(ホ)</t>
  </si>
  <si>
    <t>その他の手当</t>
  </si>
  <si>
    <t>臨時職員</t>
  </si>
  <si>
    <t>小計</t>
  </si>
  <si>
    <t>徴税吏員１人当たり徴税額(ハ)/(ホ)</t>
  </si>
  <si>
    <t>その他の人件費</t>
  </si>
  <si>
    <t>徴税吏員
１人当た
り徴税費</t>
  </si>
  <si>
    <t>人件費（含旅費）Ａ＋Ｂ/(ホ)</t>
  </si>
  <si>
    <t>計Ａ</t>
  </si>
  <si>
    <t>物件費（含領収取扱費等）Ｃ＋Ｄ/(ホ)</t>
  </si>
  <si>
    <t>旅費Ｂ</t>
  </si>
  <si>
    <t>計　(ニ）/(ホ)</t>
  </si>
  <si>
    <t>需用費</t>
  </si>
  <si>
    <t>事務所数</t>
  </si>
  <si>
    <t>税務事務のみを所管する事務所数</t>
  </si>
  <si>
    <t>通信運搬費</t>
  </si>
  <si>
    <t>税務事務を併せて所管する事務所数</t>
  </si>
  <si>
    <t>備品費</t>
  </si>
  <si>
    <t>計</t>
  </si>
  <si>
    <t>その他</t>
  </si>
  <si>
    <t>計Ｃ</t>
  </si>
  <si>
    <t>徴収取扱費等</t>
  </si>
  <si>
    <t>道府県税の徴収取扱費</t>
  </si>
  <si>
    <t>道府県民税</t>
  </si>
  <si>
    <t>納税通知書の数分</t>
  </si>
  <si>
    <t>振込金額分</t>
  </si>
  <si>
    <t>地方消費税</t>
  </si>
  <si>
    <t>納税貯蓄組合補助金</t>
  </si>
  <si>
    <t>特別徴収義
務者に対す
る交付金等</t>
  </si>
  <si>
    <t>特別地方消費税</t>
  </si>
  <si>
    <t>ゴルフ場利用税</t>
  </si>
  <si>
    <t>軽油引取税</t>
  </si>
  <si>
    <t>計Ｄ</t>
  </si>
  <si>
    <t>合計　Ａ＋Ｂ＋Ｃ＋Ｄ　(ニ)</t>
  </si>
  <si>
    <t>%</t>
  </si>
  <si>
    <t>18　徴税費に関する調　（平成15年度）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</si>
</sst>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  <numFmt numFmtId="178" formatCode="#,##0;&quot;△ &quot;#,##0"/>
    <numFmt numFmtId="179" formatCode="#,##0.00;&quot;△ &quot;#,##0.00"/>
  </numFmts>
  <fonts count="8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 vertical="center"/>
    </xf>
    <xf numFmtId="178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distributed" vertical="center"/>
      <protection/>
    </xf>
    <xf numFmtId="178" fontId="6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179" fontId="6" fillId="0" borderId="3" xfId="0" applyNumberFormat="1" applyFont="1" applyFill="1" applyBorder="1" applyAlignment="1" applyProtection="1">
      <alignment horizontal="right" vertical="center" shrinkToFit="1"/>
      <protection/>
    </xf>
    <xf numFmtId="179" fontId="6" fillId="0" borderId="1" xfId="0" applyNumberFormat="1" applyFont="1" applyFill="1" applyBorder="1" applyAlignment="1" applyProtection="1">
      <alignment horizontal="right" vertical="center" shrinkToFi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7" fillId="0" borderId="4" xfId="0" applyFont="1" applyFill="1" applyBorder="1" applyAlignment="1" applyProtection="1">
      <alignment horizontal="center" vertical="center" wrapText="1"/>
      <protection/>
    </xf>
    <xf numFmtId="178" fontId="6" fillId="0" borderId="5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6" xfId="0" applyFont="1" applyFill="1" applyBorder="1" applyAlignment="1" applyProtection="1">
      <alignment horizontal="right" vertical="center" shrinkToFit="1"/>
      <protection/>
    </xf>
    <xf numFmtId="0" fontId="6" fillId="0" borderId="7" xfId="0" applyFont="1" applyFill="1" applyBorder="1" applyAlignment="1" applyProtection="1">
      <alignment horizontal="right" vertical="center" shrinkToFit="1"/>
      <protection/>
    </xf>
    <xf numFmtId="179" fontId="6" fillId="0" borderId="5" xfId="0" applyNumberFormat="1" applyFont="1" applyFill="1" applyBorder="1" applyAlignment="1" applyProtection="1">
      <alignment horizontal="right" vertical="center" shrinkToFit="1"/>
      <protection/>
    </xf>
    <xf numFmtId="179" fontId="6" fillId="0" borderId="6" xfId="0" applyNumberFormat="1" applyFont="1" applyFill="1" applyBorder="1" applyAlignment="1" applyProtection="1">
      <alignment horizontal="right" vertical="center" shrinkToFit="1"/>
      <protection/>
    </xf>
    <xf numFmtId="0" fontId="6" fillId="0" borderId="6" xfId="0" applyFont="1" applyFill="1" applyBorder="1" applyAlignment="1" applyProtection="1">
      <alignment horizontal="center" vertical="center" wrapText="1"/>
      <protection/>
    </xf>
    <xf numFmtId="0" fontId="7" fillId="0" borderId="6" xfId="0" applyFont="1" applyFill="1" applyBorder="1" applyAlignment="1" applyProtection="1">
      <alignment horizontal="center" vertical="center" wrapText="1"/>
      <protection/>
    </xf>
    <xf numFmtId="0" fontId="7" fillId="0" borderId="7" xfId="0" applyFont="1" applyFill="1" applyBorder="1" applyAlignment="1" applyProtection="1">
      <alignment horizontal="center" vertical="center" wrapText="1"/>
      <protection/>
    </xf>
    <xf numFmtId="0" fontId="6" fillId="0" borderId="7" xfId="0" applyFont="1" applyFill="1" applyBorder="1" applyAlignment="1" applyProtection="1">
      <alignment horizontal="center" vertical="center" wrapText="1"/>
      <protection/>
    </xf>
    <xf numFmtId="0" fontId="6" fillId="0" borderId="6" xfId="0" applyFont="1" applyFill="1" applyBorder="1" applyAlignment="1" applyProtection="1">
      <alignment horizontal="right" vertical="center" wrapText="1" shrinkToFit="1"/>
      <protection/>
    </xf>
    <xf numFmtId="0" fontId="6" fillId="0" borderId="6" xfId="0" applyFont="1" applyFill="1" applyBorder="1" applyAlignment="1" applyProtection="1">
      <alignment horizontal="right" vertical="center" wrapText="1"/>
      <protection/>
    </xf>
    <xf numFmtId="0" fontId="6" fillId="0" borderId="7" xfId="0" applyFont="1" applyFill="1" applyBorder="1" applyAlignment="1" applyProtection="1">
      <alignment horizontal="right" vertical="center" wrapText="1"/>
      <protection/>
    </xf>
    <xf numFmtId="178" fontId="6" fillId="0" borderId="5" xfId="0" applyNumberFormat="1" applyFont="1" applyFill="1" applyBorder="1" applyAlignment="1" applyProtection="1">
      <alignment horizontal="right" vertical="center" shrinkToFit="1"/>
      <protection/>
    </xf>
    <xf numFmtId="178" fontId="6" fillId="0" borderId="6" xfId="0" applyNumberFormat="1" applyFont="1" applyFill="1" applyBorder="1" applyAlignment="1" applyProtection="1">
      <alignment horizontal="right" vertical="center" shrinkToFit="1"/>
      <protection/>
    </xf>
    <xf numFmtId="178" fontId="6" fillId="0" borderId="8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9" xfId="0" applyFont="1" applyFill="1" applyBorder="1" applyAlignment="1" applyProtection="1">
      <alignment horizontal="right" vertical="center" shrinkToFit="1"/>
      <protection/>
    </xf>
    <xf numFmtId="0" fontId="6" fillId="0" borderId="10" xfId="0" applyFont="1" applyFill="1" applyBorder="1" applyAlignment="1" applyProtection="1">
      <alignment horizontal="right" vertical="center" shrinkToFit="1"/>
      <protection/>
    </xf>
    <xf numFmtId="178" fontId="6" fillId="0" borderId="11" xfId="0" applyNumberFormat="1" applyFont="1" applyFill="1" applyBorder="1" applyAlignment="1" applyProtection="1">
      <alignment horizontal="right" vertical="center" shrinkToFit="1"/>
      <protection/>
    </xf>
    <xf numFmtId="0" fontId="6" fillId="0" borderId="11" xfId="0" applyFont="1" applyFill="1" applyBorder="1" applyAlignment="1" applyProtection="1">
      <alignment horizontal="right" vertical="center" shrinkToFit="1"/>
      <protection/>
    </xf>
    <xf numFmtId="0" fontId="6" fillId="0" borderId="12" xfId="0" applyFont="1" applyFill="1" applyBorder="1" applyAlignment="1" applyProtection="1">
      <alignment horizontal="right" vertical="center" shrinkToFit="1"/>
      <protection/>
    </xf>
    <xf numFmtId="178" fontId="6" fillId="0" borderId="13" xfId="0" applyNumberFormat="1" applyFont="1" applyFill="1" applyBorder="1" applyAlignment="1" applyProtection="1">
      <alignment horizontal="right" vertical="center" shrinkToFit="1"/>
      <protection/>
    </xf>
    <xf numFmtId="178" fontId="6" fillId="0" borderId="2" xfId="0" applyNumberFormat="1" applyFont="1" applyFill="1" applyBorder="1" applyAlignment="1" applyProtection="1">
      <alignment horizontal="right" vertical="center" shrinkToFit="1"/>
      <protection/>
    </xf>
    <xf numFmtId="178" fontId="6" fillId="0" borderId="6" xfId="0" applyNumberFormat="1" applyFont="1" applyFill="1" applyBorder="1" applyAlignment="1" applyProtection="1">
      <alignment horizontal="right" vertical="center" wrapText="1" shrinkToFit="1"/>
      <protection/>
    </xf>
    <xf numFmtId="0" fontId="6" fillId="0" borderId="7" xfId="0" applyFont="1" applyFill="1" applyBorder="1" applyAlignment="1" applyProtection="1">
      <alignment horizontal="right" vertical="center" wrapText="1" shrinkToFit="1"/>
      <protection/>
    </xf>
    <xf numFmtId="178" fontId="6" fillId="0" borderId="14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5" xfId="0" applyFont="1" applyFill="1" applyBorder="1" applyAlignment="1" applyProtection="1">
      <alignment horizontal="right" vertical="center" shrinkToFit="1"/>
      <protection/>
    </xf>
    <xf numFmtId="0" fontId="6" fillId="0" borderId="16" xfId="0" applyFont="1" applyFill="1" applyBorder="1" applyAlignment="1" applyProtection="1">
      <alignment horizontal="right" vertical="center" shrinkToFit="1"/>
      <protection/>
    </xf>
    <xf numFmtId="0" fontId="6" fillId="0" borderId="15" xfId="0" applyFont="1" applyFill="1" applyBorder="1" applyAlignment="1" applyProtection="1">
      <alignment horizontal="right" vertical="center" wrapText="1" shrinkToFit="1"/>
      <protection/>
    </xf>
    <xf numFmtId="0" fontId="6" fillId="0" borderId="16" xfId="0" applyFont="1" applyFill="1" applyBorder="1" applyAlignment="1" applyProtection="1">
      <alignment horizontal="right" vertical="center" wrapText="1" shrinkToFit="1"/>
      <protection/>
    </xf>
    <xf numFmtId="178" fontId="6" fillId="0" borderId="8" xfId="0" applyNumberFormat="1" applyFont="1" applyFill="1" applyBorder="1" applyAlignment="1" applyProtection="1">
      <alignment horizontal="right" vertical="center" shrinkToFit="1"/>
      <protection/>
    </xf>
    <xf numFmtId="178" fontId="6" fillId="0" borderId="9" xfId="0" applyNumberFormat="1" applyFont="1" applyFill="1" applyBorder="1" applyAlignment="1" applyProtection="1">
      <alignment horizontal="right" vertical="center" shrinkToFit="1"/>
      <protection/>
    </xf>
    <xf numFmtId="0" fontId="6" fillId="0" borderId="9" xfId="0" applyFont="1" applyFill="1" applyBorder="1" applyAlignment="1" applyProtection="1">
      <alignment horizontal="right" vertical="center" wrapText="1" shrinkToFit="1"/>
      <protection/>
    </xf>
    <xf numFmtId="0" fontId="6" fillId="0" borderId="10" xfId="0" applyFont="1" applyFill="1" applyBorder="1" applyAlignment="1" applyProtection="1">
      <alignment horizontal="right" vertical="center" wrapText="1" shrinkToFit="1"/>
      <protection/>
    </xf>
    <xf numFmtId="178" fontId="6" fillId="0" borderId="13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2" xfId="0" applyFont="1" applyFill="1" applyBorder="1" applyAlignment="1" applyProtection="1">
      <alignment horizontal="right" vertical="center" shrinkToFit="1"/>
      <protection/>
    </xf>
    <xf numFmtId="0" fontId="6" fillId="0" borderId="17" xfId="0" applyFont="1" applyFill="1" applyBorder="1" applyAlignment="1" applyProtection="1">
      <alignment horizontal="right" vertical="center" shrinkToFit="1"/>
      <protection/>
    </xf>
    <xf numFmtId="178" fontId="6" fillId="0" borderId="1" xfId="0" applyNumberFormat="1" applyFont="1" applyFill="1" applyBorder="1" applyAlignment="1" applyProtection="1">
      <alignment horizontal="right" vertical="center" shrinkToFit="1"/>
      <protection/>
    </xf>
    <xf numFmtId="0" fontId="6" fillId="0" borderId="1" xfId="0" applyFont="1" applyFill="1" applyBorder="1" applyAlignment="1" applyProtection="1">
      <alignment horizontal="right" vertical="center" shrinkToFit="1"/>
      <protection/>
    </xf>
    <xf numFmtId="0" fontId="6" fillId="0" borderId="4" xfId="0" applyFont="1" applyFill="1" applyBorder="1" applyAlignment="1" applyProtection="1">
      <alignment horizontal="right" vertical="center" shrinkToFit="1"/>
      <protection/>
    </xf>
    <xf numFmtId="178" fontId="6" fillId="0" borderId="18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 applyProtection="1">
      <alignment horizontal="right" vertical="center" shrinkToFit="1"/>
      <protection/>
    </xf>
    <xf numFmtId="0" fontId="6" fillId="0" borderId="19" xfId="0" applyFont="1" applyFill="1" applyBorder="1" applyAlignment="1" applyProtection="1">
      <alignment horizontal="right" vertical="center" shrinkToFit="1"/>
      <protection/>
    </xf>
    <xf numFmtId="178" fontId="6" fillId="0" borderId="6" xfId="0" applyNumberFormat="1" applyFont="1" applyFill="1" applyBorder="1" applyAlignment="1" applyProtection="1">
      <alignment horizontal="right" vertical="center" shrinkToFit="1"/>
      <protection/>
    </xf>
    <xf numFmtId="178" fontId="6" fillId="0" borderId="7" xfId="0" applyNumberFormat="1" applyFont="1" applyFill="1" applyBorder="1" applyAlignment="1" applyProtection="1">
      <alignment horizontal="right" vertical="center" shrinkToFit="1"/>
      <protection/>
    </xf>
    <xf numFmtId="178" fontId="6" fillId="0" borderId="20" xfId="0" applyNumberFormat="1" applyFont="1" applyFill="1" applyBorder="1" applyAlignment="1" applyProtection="1">
      <alignment horizontal="right" vertical="center" shrinkToFit="1"/>
      <protection/>
    </xf>
    <xf numFmtId="178" fontId="6" fillId="0" borderId="21" xfId="0" applyNumberFormat="1" applyFont="1" applyFill="1" applyBorder="1" applyAlignment="1" applyProtection="1">
      <alignment horizontal="right" vertical="center" shrinkToFit="1"/>
      <protection/>
    </xf>
    <xf numFmtId="0" fontId="6" fillId="0" borderId="21" xfId="0" applyFont="1" applyFill="1" applyBorder="1" applyAlignment="1" applyProtection="1">
      <alignment horizontal="right" vertical="center" shrinkToFit="1"/>
      <protection/>
    </xf>
    <xf numFmtId="0" fontId="6" fillId="0" borderId="22" xfId="0" applyFont="1" applyFill="1" applyBorder="1" applyAlignment="1" applyProtection="1">
      <alignment horizontal="right" vertical="center" shrinkToFit="1"/>
      <protection/>
    </xf>
    <xf numFmtId="178" fontId="6" fillId="0" borderId="23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24" xfId="0" applyNumberFormat="1" applyFont="1" applyFill="1" applyBorder="1" applyAlignment="1" applyProtection="1">
      <alignment horizontal="right" vertical="center" shrinkToFit="1"/>
      <protection/>
    </xf>
    <xf numFmtId="178" fontId="6" fillId="0" borderId="23" xfId="0" applyNumberFormat="1" applyFont="1" applyFill="1" applyBorder="1" applyAlignment="1" applyProtection="1">
      <alignment horizontal="right" vertical="center" shrinkToFi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49" fontId="6" fillId="2" borderId="25" xfId="0" applyNumberFormat="1" applyFont="1" applyFill="1" applyBorder="1" applyAlignment="1" applyProtection="1">
      <alignment horizontal="distributed" vertical="center" wrapText="1"/>
      <protection/>
    </xf>
    <xf numFmtId="0" fontId="6" fillId="2" borderId="25" xfId="0" applyFont="1" applyFill="1" applyBorder="1" applyAlignment="1" applyProtection="1">
      <alignment horizontal="distributed" vertical="center" wrapText="1"/>
      <protection/>
    </xf>
    <xf numFmtId="0" fontId="6" fillId="2" borderId="26" xfId="0" applyFont="1" applyFill="1" applyBorder="1" applyAlignment="1" applyProtection="1">
      <alignment horizontal="distributed" vertical="center" wrapText="1"/>
      <protection/>
    </xf>
    <xf numFmtId="49" fontId="6" fillId="2" borderId="25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26" xfId="0" applyNumberFormat="1" applyFont="1" applyFill="1" applyBorder="1" applyAlignment="1" applyProtection="1">
      <alignment horizontal="distributed" vertical="center" wrapText="1"/>
      <protection/>
    </xf>
    <xf numFmtId="0" fontId="6" fillId="2" borderId="6" xfId="0" applyFont="1" applyFill="1" applyBorder="1" applyAlignment="1" applyProtection="1">
      <alignment horizontal="distributed" vertical="center" wrapText="1"/>
      <protection/>
    </xf>
    <xf numFmtId="49" fontId="5" fillId="2" borderId="25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27" xfId="0" applyNumberFormat="1" applyFont="1" applyFill="1" applyBorder="1" applyAlignment="1" applyProtection="1">
      <alignment horizontal="distributed" vertical="center" wrapText="1"/>
      <protection/>
    </xf>
    <xf numFmtId="0" fontId="6" fillId="2" borderId="2" xfId="0" applyFont="1" applyFill="1" applyBorder="1" applyAlignment="1" applyProtection="1">
      <alignment horizontal="distributed" vertical="center" wrapText="1"/>
      <protection/>
    </xf>
    <xf numFmtId="0" fontId="6" fillId="2" borderId="28" xfId="0" applyFont="1" applyFill="1" applyBorder="1" applyAlignment="1" applyProtection="1">
      <alignment horizontal="distributed" vertical="center" wrapText="1"/>
      <protection/>
    </xf>
    <xf numFmtId="0" fontId="6" fillId="2" borderId="29" xfId="0" applyFont="1" applyFill="1" applyBorder="1" applyAlignment="1" applyProtection="1">
      <alignment horizontal="distributed" vertical="center" wrapText="1"/>
      <protection/>
    </xf>
    <xf numFmtId="0" fontId="6" fillId="2" borderId="0" xfId="0" applyFont="1" applyFill="1" applyAlignment="1" applyProtection="1">
      <alignment horizontal="distributed" vertical="center" wrapText="1"/>
      <protection/>
    </xf>
    <xf numFmtId="0" fontId="6" fillId="2" borderId="30" xfId="0" applyFont="1" applyFill="1" applyBorder="1" applyAlignment="1" applyProtection="1">
      <alignment horizontal="distributed" vertical="center" wrapText="1"/>
      <protection/>
    </xf>
    <xf numFmtId="0" fontId="6" fillId="2" borderId="31" xfId="0" applyFont="1" applyFill="1" applyBorder="1" applyAlignment="1" applyProtection="1">
      <alignment horizontal="distributed" vertical="center" wrapText="1"/>
      <protection/>
    </xf>
    <xf numFmtId="0" fontId="6" fillId="2" borderId="15" xfId="0" applyFont="1" applyFill="1" applyBorder="1" applyAlignment="1" applyProtection="1">
      <alignment horizontal="distributed" vertical="center" wrapText="1"/>
      <protection/>
    </xf>
    <xf numFmtId="0" fontId="6" fillId="2" borderId="32" xfId="0" applyFont="1" applyFill="1" applyBorder="1" applyAlignment="1" applyProtection="1">
      <alignment horizontal="distributed" vertical="center" wrapText="1"/>
      <protection/>
    </xf>
    <xf numFmtId="49" fontId="6" fillId="2" borderId="25" xfId="0" applyNumberFormat="1" applyFont="1" applyFill="1" applyBorder="1" applyAlignment="1" applyProtection="1">
      <alignment horizontal="distributed" vertical="center"/>
      <protection/>
    </xf>
    <xf numFmtId="0" fontId="6" fillId="2" borderId="25" xfId="0" applyFont="1" applyFill="1" applyBorder="1" applyAlignment="1" applyProtection="1">
      <alignment horizontal="distributed" vertical="center"/>
      <protection/>
    </xf>
    <xf numFmtId="0" fontId="6" fillId="2" borderId="7" xfId="0" applyFont="1" applyFill="1" applyBorder="1" applyAlignment="1" applyProtection="1">
      <alignment horizontal="distributed" vertical="center" wrapText="1"/>
      <protection/>
    </xf>
    <xf numFmtId="0" fontId="6" fillId="2" borderId="33" xfId="0" applyFont="1" applyFill="1" applyBorder="1" applyAlignment="1" applyProtection="1">
      <alignment horizontal="distributed" vertical="center" wrapText="1"/>
      <protection/>
    </xf>
    <xf numFmtId="49" fontId="1" fillId="2" borderId="26" xfId="0" applyNumberFormat="1" applyFont="1" applyFill="1" applyBorder="1" applyAlignment="1" applyProtection="1">
      <alignment horizontal="distributed" vertical="center" wrapText="1"/>
      <protection/>
    </xf>
    <xf numFmtId="0" fontId="1" fillId="2" borderId="6" xfId="0" applyFont="1" applyFill="1" applyBorder="1" applyAlignment="1" applyProtection="1">
      <alignment horizontal="distributed" vertical="center" wrapText="1"/>
      <protection/>
    </xf>
    <xf numFmtId="0" fontId="1" fillId="2" borderId="33" xfId="0" applyFont="1" applyFill="1" applyBorder="1" applyAlignment="1" applyProtection="1">
      <alignment horizontal="distributed" vertical="center" wrapText="1"/>
      <protection/>
    </xf>
    <xf numFmtId="49" fontId="5" fillId="2" borderId="26" xfId="0" applyNumberFormat="1" applyFont="1" applyFill="1" applyBorder="1" applyAlignment="1" applyProtection="1">
      <alignment horizontal="distributed" vertical="center" wrapText="1"/>
      <protection/>
    </xf>
    <xf numFmtId="0" fontId="5" fillId="2" borderId="6" xfId="0" applyFont="1" applyFill="1" applyBorder="1" applyAlignment="1" applyProtection="1">
      <alignment horizontal="distributed" vertical="center" wrapText="1"/>
      <protection/>
    </xf>
    <xf numFmtId="0" fontId="5" fillId="2" borderId="33" xfId="0" applyFont="1" applyFill="1" applyBorder="1" applyAlignment="1" applyProtection="1">
      <alignment horizontal="distributed" vertical="center" wrapText="1"/>
      <protection/>
    </xf>
    <xf numFmtId="49" fontId="6" fillId="3" borderId="27" xfId="0" applyNumberFormat="1" applyFont="1" applyFill="1" applyBorder="1" applyAlignment="1" applyProtection="1">
      <alignment horizontal="distributed" vertical="center" wrapText="1"/>
      <protection/>
    </xf>
    <xf numFmtId="0" fontId="6" fillId="3" borderId="2" xfId="0" applyFont="1" applyFill="1" applyBorder="1" applyAlignment="1" applyProtection="1">
      <alignment horizontal="distributed" vertical="center" wrapText="1"/>
      <protection/>
    </xf>
    <xf numFmtId="0" fontId="6" fillId="3" borderId="28" xfId="0" applyFont="1" applyFill="1" applyBorder="1" applyAlignment="1" applyProtection="1">
      <alignment horizontal="distributed" vertical="center" wrapText="1"/>
      <protection/>
    </xf>
    <xf numFmtId="0" fontId="6" fillId="3" borderId="34" xfId="0" applyFont="1" applyFill="1" applyBorder="1" applyAlignment="1" applyProtection="1">
      <alignment horizontal="distributed" vertical="center" wrapText="1"/>
      <protection/>
    </xf>
    <xf numFmtId="0" fontId="6" fillId="3" borderId="21" xfId="0" applyFont="1" applyFill="1" applyBorder="1" applyAlignment="1" applyProtection="1">
      <alignment horizontal="distributed" vertical="center" wrapText="1"/>
      <protection/>
    </xf>
    <xf numFmtId="0" fontId="6" fillId="3" borderId="35" xfId="0" applyFont="1" applyFill="1" applyBorder="1" applyAlignment="1" applyProtection="1">
      <alignment horizontal="distributed" vertical="center" wrapText="1"/>
      <protection/>
    </xf>
    <xf numFmtId="49" fontId="4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81;&#20107;&#25991;&#26360;\&#35506;&#31246;&#29366;&#27841;&#35519;\&#24179;&#25104;16&#24180;&#24230;&#65288;&#24179;&#25104;15&#24180;&#24230;&#23550;&#35937;&#65289;\2004&#35506;&#31246;&#29366;&#27841;\&#36865;&#20449;\1000052004520000E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都道府県コード"/>
      <sheetName val="地方団体コード"/>
      <sheetName val="ガイダンス表"/>
      <sheetName val="表00"/>
      <sheetName val="表58"/>
      <sheetName val="表59"/>
      <sheetName val="表60"/>
      <sheetName val="表61"/>
      <sheetName val="表62"/>
      <sheetName val="表65"/>
      <sheetName val="表66"/>
      <sheetName val="表72"/>
      <sheetName val="表75"/>
      <sheetName val="表76"/>
      <sheetName val="表77"/>
      <sheetName val="表80"/>
      <sheetName val="表81"/>
      <sheetName val="表82"/>
      <sheetName val="表83"/>
      <sheetName val="表84"/>
      <sheetName val="コメン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Z34"/>
  <sheetViews>
    <sheetView tabSelected="1" zoomScale="85" zoomScaleNormal="85" workbookViewId="0" topLeftCell="A1">
      <selection activeCell="K9" sqref="K9:AD9"/>
    </sheetView>
  </sheetViews>
  <sheetFormatPr defaultColWidth="8.796875" defaultRowHeight="12" customHeight="1"/>
  <cols>
    <col min="1" max="1" width="2.59765625" style="3" customWidth="1"/>
    <col min="2" max="7" width="1" style="3" customWidth="1"/>
    <col min="8" max="13" width="1.1015625" style="3" customWidth="1"/>
    <col min="14" max="16384" width="1" style="3" customWidth="1"/>
  </cols>
  <sheetData>
    <row r="1" spans="2:208" ht="13.5" customHeight="1">
      <c r="B1" s="103" t="s">
        <v>56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3" spans="2:110" ht="12" customHeight="1">
      <c r="B3" s="71" t="s">
        <v>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2"/>
      <c r="AD3" s="73"/>
      <c r="AE3" s="97" t="s">
        <v>1</v>
      </c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9"/>
      <c r="AY3" s="5"/>
      <c r="AZ3" s="5"/>
      <c r="BA3" s="5"/>
      <c r="BB3" s="87" t="s">
        <v>0</v>
      </c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97" t="s">
        <v>1</v>
      </c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9"/>
    </row>
    <row r="4" spans="2:110" ht="12" customHeight="1" thickBot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2"/>
      <c r="AD4" s="73"/>
      <c r="AE4" s="100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2"/>
      <c r="AY4" s="5"/>
      <c r="AZ4" s="5"/>
      <c r="BA4" s="5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100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2"/>
    </row>
    <row r="5" spans="2:110" ht="12" customHeight="1">
      <c r="B5" s="74" t="s">
        <v>2</v>
      </c>
      <c r="C5" s="74"/>
      <c r="D5" s="74"/>
      <c r="E5" s="74"/>
      <c r="F5" s="74"/>
      <c r="G5" s="74"/>
      <c r="H5" s="75" t="s">
        <v>3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65">
        <v>190500000</v>
      </c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1" t="s">
        <v>4</v>
      </c>
      <c r="AW5" s="68"/>
      <c r="AX5" s="69"/>
      <c r="BB5" s="71" t="s">
        <v>5</v>
      </c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5" t="s">
        <v>6</v>
      </c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89"/>
      <c r="CM5" s="8">
        <f>ROUND(IF(AE34=0,0,IF(AE5=0,0,(AE34/AE5)*100)),2)</f>
        <v>3.41</v>
      </c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7" t="s">
        <v>55</v>
      </c>
      <c r="DE5" s="10"/>
      <c r="DF5" s="11"/>
    </row>
    <row r="6" spans="2:110" ht="12" customHeight="1">
      <c r="B6" s="74"/>
      <c r="C6" s="74"/>
      <c r="D6" s="74"/>
      <c r="E6" s="74"/>
      <c r="F6" s="74"/>
      <c r="G6" s="74"/>
      <c r="H6" s="75" t="s">
        <v>7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12">
        <v>201395429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4"/>
      <c r="AW6" s="14"/>
      <c r="AX6" s="15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5" t="s">
        <v>8</v>
      </c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90"/>
      <c r="CM6" s="16">
        <f>ROUND(IF(AE34=0,0,IF(AE6=0,0,(AE34/AE6)*100)),2)</f>
        <v>3.22</v>
      </c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8" t="s">
        <v>55</v>
      </c>
      <c r="DE6" s="19"/>
      <c r="DF6" s="20"/>
    </row>
    <row r="7" spans="2:110" ht="12" customHeight="1">
      <c r="B7" s="74"/>
      <c r="C7" s="74"/>
      <c r="D7" s="74"/>
      <c r="E7" s="74"/>
      <c r="F7" s="74"/>
      <c r="G7" s="74"/>
      <c r="H7" s="75" t="s">
        <v>9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12">
        <v>194358666</v>
      </c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4"/>
      <c r="AW7" s="14"/>
      <c r="AX7" s="15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5" t="s">
        <v>10</v>
      </c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90"/>
      <c r="CM7" s="16">
        <f>ROUND(IF(AE34=0,0,IF(AE7=0,0,(AE34/AE7)*100)),2)</f>
        <v>3.34</v>
      </c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8" t="s">
        <v>55</v>
      </c>
      <c r="DE7" s="19"/>
      <c r="DF7" s="20"/>
    </row>
    <row r="8" spans="2:110" ht="12" customHeight="1">
      <c r="B8" s="74" t="s">
        <v>11</v>
      </c>
      <c r="C8" s="74"/>
      <c r="D8" s="74"/>
      <c r="E8" s="74" t="s">
        <v>12</v>
      </c>
      <c r="F8" s="74"/>
      <c r="G8" s="74"/>
      <c r="H8" s="75" t="s">
        <v>13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12">
        <v>1184020</v>
      </c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4"/>
      <c r="AW8" s="14"/>
      <c r="AX8" s="15"/>
      <c r="BB8" s="71" t="s">
        <v>14</v>
      </c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5" t="s">
        <v>15</v>
      </c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90"/>
      <c r="CM8" s="12">
        <v>320</v>
      </c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8" t="s">
        <v>16</v>
      </c>
      <c r="DE8" s="18"/>
      <c r="DF8" s="21"/>
    </row>
    <row r="9" spans="2:110" ht="12" customHeight="1">
      <c r="B9" s="74"/>
      <c r="C9" s="74"/>
      <c r="D9" s="74"/>
      <c r="E9" s="74"/>
      <c r="F9" s="74"/>
      <c r="G9" s="74"/>
      <c r="H9" s="74" t="s">
        <v>17</v>
      </c>
      <c r="I9" s="74"/>
      <c r="J9" s="74"/>
      <c r="K9" s="75" t="s">
        <v>18</v>
      </c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12">
        <v>107175</v>
      </c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4"/>
      <c r="AW9" s="14"/>
      <c r="AX9" s="15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5" t="s">
        <v>19</v>
      </c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90"/>
      <c r="CM9" s="12">
        <v>29</v>
      </c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22"/>
      <c r="DE9" s="23"/>
      <c r="DF9" s="24"/>
    </row>
    <row r="10" spans="2:110" ht="12" customHeight="1">
      <c r="B10" s="74"/>
      <c r="C10" s="74"/>
      <c r="D10" s="74"/>
      <c r="E10" s="74"/>
      <c r="F10" s="74"/>
      <c r="G10" s="74"/>
      <c r="H10" s="74"/>
      <c r="I10" s="74"/>
      <c r="J10" s="74"/>
      <c r="K10" s="75" t="s">
        <v>20</v>
      </c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12">
        <v>52537</v>
      </c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4"/>
      <c r="AW10" s="14"/>
      <c r="AX10" s="15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5" t="s">
        <v>21</v>
      </c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90"/>
      <c r="CM10" s="25">
        <f>SUM(CM8:DF9)</f>
        <v>349</v>
      </c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2"/>
      <c r="DE10" s="23"/>
      <c r="DF10" s="24"/>
    </row>
    <row r="11" spans="2:110" ht="12" customHeight="1" thickBot="1">
      <c r="B11" s="74"/>
      <c r="C11" s="74"/>
      <c r="D11" s="74"/>
      <c r="E11" s="74"/>
      <c r="F11" s="74"/>
      <c r="G11" s="74"/>
      <c r="H11" s="74"/>
      <c r="I11" s="74"/>
      <c r="J11" s="74"/>
      <c r="K11" s="75" t="s">
        <v>22</v>
      </c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27">
        <v>593564</v>
      </c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9"/>
      <c r="AW11" s="29"/>
      <c r="AX11" s="30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5" t="s">
        <v>23</v>
      </c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90"/>
      <c r="CM11" s="12">
        <v>2</v>
      </c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22"/>
      <c r="DE11" s="23"/>
      <c r="DF11" s="24"/>
    </row>
    <row r="12" spans="2:110" ht="12" customHeight="1">
      <c r="B12" s="74"/>
      <c r="C12" s="74"/>
      <c r="D12" s="74"/>
      <c r="E12" s="74"/>
      <c r="F12" s="74"/>
      <c r="G12" s="74"/>
      <c r="H12" s="74"/>
      <c r="I12" s="74"/>
      <c r="J12" s="74"/>
      <c r="K12" s="75" t="s">
        <v>24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66">
        <f>SUM(AE9:AX11)</f>
        <v>753276</v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2"/>
      <c r="AX12" s="33"/>
      <c r="BB12" s="75" t="s">
        <v>25</v>
      </c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90"/>
      <c r="CM12" s="34">
        <f>ROUND(IF(ISERROR(AE7/CM10),0,(AE7/CM10)),0)</f>
        <v>556902</v>
      </c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2" t="s">
        <v>4</v>
      </c>
      <c r="DE12" s="2"/>
      <c r="DF12" s="70"/>
    </row>
    <row r="13" spans="2:110" ht="12" customHeight="1">
      <c r="B13" s="74"/>
      <c r="C13" s="74"/>
      <c r="D13" s="74"/>
      <c r="E13" s="74"/>
      <c r="F13" s="74"/>
      <c r="G13" s="74"/>
      <c r="H13" s="75" t="s">
        <v>26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12">
        <v>410693</v>
      </c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4"/>
      <c r="AW13" s="14"/>
      <c r="AX13" s="15"/>
      <c r="BB13" s="71" t="s">
        <v>27</v>
      </c>
      <c r="BC13" s="71"/>
      <c r="BD13" s="71"/>
      <c r="BE13" s="71"/>
      <c r="BF13" s="71"/>
      <c r="BG13" s="71"/>
      <c r="BH13" s="71"/>
      <c r="BI13" s="71"/>
      <c r="BJ13" s="71"/>
      <c r="BK13" s="75" t="s">
        <v>28</v>
      </c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90"/>
      <c r="CM13" s="25">
        <f>ROUND(IF(ISERROR((AE14+AE15)/CM10),0,((AE14+AE15)/CM10)),0)</f>
        <v>6755</v>
      </c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36"/>
      <c r="DE13" s="22"/>
      <c r="DF13" s="37"/>
    </row>
    <row r="14" spans="2:110" ht="12" customHeight="1">
      <c r="B14" s="74"/>
      <c r="C14" s="74"/>
      <c r="D14" s="74"/>
      <c r="E14" s="74"/>
      <c r="F14" s="74"/>
      <c r="G14" s="74"/>
      <c r="H14" s="75" t="s">
        <v>29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25">
        <f>SUM(AE8,AE12,AE13)</f>
        <v>2347989</v>
      </c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14"/>
      <c r="AW14" s="14"/>
      <c r="AX14" s="15"/>
      <c r="BB14" s="71"/>
      <c r="BC14" s="71"/>
      <c r="BD14" s="71"/>
      <c r="BE14" s="71"/>
      <c r="BF14" s="71"/>
      <c r="BG14" s="71"/>
      <c r="BH14" s="71"/>
      <c r="BI14" s="71"/>
      <c r="BJ14" s="71"/>
      <c r="BK14" s="91" t="s">
        <v>30</v>
      </c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3"/>
      <c r="CM14" s="25">
        <f>ROUND(IF(ISERROR((AE20+AE33)/CM10),0,((AE20+AE33)/CM10)),0)</f>
        <v>11848</v>
      </c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36"/>
      <c r="DE14" s="22"/>
      <c r="DF14" s="37"/>
    </row>
    <row r="15" spans="2:110" ht="12" customHeight="1">
      <c r="B15" s="74"/>
      <c r="C15" s="74"/>
      <c r="D15" s="74"/>
      <c r="E15" s="71" t="s">
        <v>31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2"/>
      <c r="AD15" s="73"/>
      <c r="AE15" s="38">
        <v>9362</v>
      </c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40"/>
      <c r="AW15" s="40"/>
      <c r="AX15" s="41"/>
      <c r="BB15" s="71"/>
      <c r="BC15" s="71"/>
      <c r="BD15" s="71"/>
      <c r="BE15" s="71"/>
      <c r="BF15" s="71"/>
      <c r="BG15" s="71"/>
      <c r="BH15" s="71"/>
      <c r="BI15" s="71"/>
      <c r="BJ15" s="71"/>
      <c r="BK15" s="75" t="s">
        <v>32</v>
      </c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90"/>
      <c r="CM15" s="25">
        <f>ROUND(IF(ISERROR(AE34/CM10),0,(AE34/CM10)),)</f>
        <v>18603</v>
      </c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36"/>
      <c r="DE15" s="22"/>
      <c r="DF15" s="37"/>
    </row>
    <row r="16" spans="2:110" ht="12" customHeight="1">
      <c r="B16" s="74"/>
      <c r="C16" s="74"/>
      <c r="D16" s="74"/>
      <c r="E16" s="74" t="s">
        <v>33</v>
      </c>
      <c r="F16" s="74"/>
      <c r="G16" s="74"/>
      <c r="H16" s="75" t="s">
        <v>33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12">
        <v>57521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4"/>
      <c r="AW16" s="14"/>
      <c r="AX16" s="15"/>
      <c r="BB16" s="71" t="s">
        <v>34</v>
      </c>
      <c r="BC16" s="71"/>
      <c r="BD16" s="71"/>
      <c r="BE16" s="71"/>
      <c r="BF16" s="71"/>
      <c r="BG16" s="71"/>
      <c r="BH16" s="71"/>
      <c r="BI16" s="71"/>
      <c r="BJ16" s="71"/>
      <c r="BK16" s="75" t="s">
        <v>35</v>
      </c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90"/>
      <c r="CM16" s="38">
        <v>1</v>
      </c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42"/>
      <c r="DE16" s="42"/>
      <c r="DF16" s="43"/>
    </row>
    <row r="17" spans="2:110" ht="12" customHeight="1">
      <c r="B17" s="74"/>
      <c r="C17" s="74"/>
      <c r="D17" s="74"/>
      <c r="E17" s="74"/>
      <c r="F17" s="74"/>
      <c r="G17" s="74"/>
      <c r="H17" s="75" t="s">
        <v>36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12">
        <v>135093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4"/>
      <c r="AW17" s="14"/>
      <c r="AX17" s="15"/>
      <c r="BB17" s="71"/>
      <c r="BC17" s="71"/>
      <c r="BD17" s="71"/>
      <c r="BE17" s="71"/>
      <c r="BF17" s="71"/>
      <c r="BG17" s="71"/>
      <c r="BH17" s="71"/>
      <c r="BI17" s="71"/>
      <c r="BJ17" s="71"/>
      <c r="BK17" s="94" t="s">
        <v>37</v>
      </c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6"/>
      <c r="CM17" s="12">
        <v>11</v>
      </c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22"/>
      <c r="DE17" s="22"/>
      <c r="DF17" s="37"/>
    </row>
    <row r="18" spans="2:110" ht="12" customHeight="1" thickBot="1">
      <c r="B18" s="74"/>
      <c r="C18" s="74"/>
      <c r="D18" s="74"/>
      <c r="E18" s="74"/>
      <c r="F18" s="74"/>
      <c r="G18" s="74"/>
      <c r="H18" s="75" t="s">
        <v>38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12">
        <v>6700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4"/>
      <c r="AW18" s="14"/>
      <c r="AX18" s="15"/>
      <c r="BB18" s="71"/>
      <c r="BC18" s="71"/>
      <c r="BD18" s="71"/>
      <c r="BE18" s="71"/>
      <c r="BF18" s="71"/>
      <c r="BG18" s="71"/>
      <c r="BH18" s="71"/>
      <c r="BI18" s="71"/>
      <c r="BJ18" s="71"/>
      <c r="BK18" s="75" t="s">
        <v>39</v>
      </c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90"/>
      <c r="CM18" s="44">
        <f>SUM(CM16:DF17)</f>
        <v>12</v>
      </c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6"/>
      <c r="DE18" s="46"/>
      <c r="DF18" s="47"/>
    </row>
    <row r="19" spans="2:50" ht="12" customHeight="1" thickBot="1">
      <c r="B19" s="74"/>
      <c r="C19" s="74"/>
      <c r="D19" s="74"/>
      <c r="E19" s="74"/>
      <c r="F19" s="74"/>
      <c r="G19" s="74"/>
      <c r="H19" s="75" t="s">
        <v>40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48">
        <v>1031925</v>
      </c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50"/>
      <c r="AW19" s="50"/>
      <c r="AX19" s="51"/>
    </row>
    <row r="20" spans="2:50" ht="12" customHeight="1">
      <c r="B20" s="74"/>
      <c r="C20" s="74"/>
      <c r="D20" s="74"/>
      <c r="E20" s="74"/>
      <c r="F20" s="74"/>
      <c r="G20" s="74"/>
      <c r="H20" s="75" t="s">
        <v>41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67">
        <f>SUM(AE16:AX19)</f>
        <v>1231239</v>
      </c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3"/>
      <c r="AX20" s="54"/>
    </row>
    <row r="21" spans="2:50" ht="12" customHeight="1">
      <c r="B21" s="74"/>
      <c r="C21" s="74"/>
      <c r="D21" s="74"/>
      <c r="E21" s="74" t="s">
        <v>42</v>
      </c>
      <c r="F21" s="74"/>
      <c r="G21" s="74"/>
      <c r="H21" s="77" t="s">
        <v>43</v>
      </c>
      <c r="I21" s="77"/>
      <c r="J21" s="77"/>
      <c r="K21" s="77" t="s">
        <v>44</v>
      </c>
      <c r="L21" s="77"/>
      <c r="M21" s="77"/>
      <c r="N21" s="75" t="s">
        <v>45</v>
      </c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38">
        <v>55331</v>
      </c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40"/>
      <c r="AW21" s="40"/>
      <c r="AX21" s="41"/>
    </row>
    <row r="22" spans="2:50" ht="12" customHeight="1">
      <c r="B22" s="74"/>
      <c r="C22" s="74"/>
      <c r="D22" s="74"/>
      <c r="E22" s="74"/>
      <c r="F22" s="74"/>
      <c r="G22" s="74"/>
      <c r="H22" s="77"/>
      <c r="I22" s="77"/>
      <c r="J22" s="77"/>
      <c r="K22" s="77"/>
      <c r="L22" s="77"/>
      <c r="M22" s="77"/>
      <c r="N22" s="75" t="s">
        <v>46</v>
      </c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12">
        <v>2131398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4"/>
      <c r="AW22" s="14"/>
      <c r="AX22" s="15"/>
    </row>
    <row r="23" spans="2:50" ht="12" customHeight="1">
      <c r="B23" s="74"/>
      <c r="C23" s="74"/>
      <c r="D23" s="74"/>
      <c r="E23" s="74"/>
      <c r="F23" s="74"/>
      <c r="G23" s="74"/>
      <c r="H23" s="77"/>
      <c r="I23" s="77"/>
      <c r="J23" s="77"/>
      <c r="K23" s="77"/>
      <c r="L23" s="77"/>
      <c r="M23" s="77"/>
      <c r="N23" s="75" t="s">
        <v>40</v>
      </c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48">
        <v>34658</v>
      </c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50"/>
      <c r="AW23" s="50"/>
      <c r="AX23" s="51"/>
    </row>
    <row r="24" spans="2:50" ht="12" customHeight="1">
      <c r="B24" s="74"/>
      <c r="C24" s="74"/>
      <c r="D24" s="74"/>
      <c r="E24" s="74"/>
      <c r="F24" s="74"/>
      <c r="G24" s="74"/>
      <c r="H24" s="77"/>
      <c r="I24" s="77"/>
      <c r="J24" s="77"/>
      <c r="K24" s="77"/>
      <c r="L24" s="77"/>
      <c r="M24" s="77"/>
      <c r="N24" s="75" t="s">
        <v>24</v>
      </c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34">
        <f>SUM(AE21:AX23)</f>
        <v>2221387</v>
      </c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50"/>
      <c r="AX24" s="51"/>
    </row>
    <row r="25" spans="2:50" ht="12" customHeight="1">
      <c r="B25" s="74"/>
      <c r="C25" s="74"/>
      <c r="D25" s="74"/>
      <c r="E25" s="74"/>
      <c r="F25" s="74"/>
      <c r="G25" s="74"/>
      <c r="H25" s="77"/>
      <c r="I25" s="77"/>
      <c r="J25" s="77"/>
      <c r="K25" s="75" t="s">
        <v>47</v>
      </c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12">
        <v>77662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4"/>
      <c r="AW25" s="14"/>
      <c r="AX25" s="15"/>
    </row>
    <row r="26" spans="2:50" ht="12" customHeight="1">
      <c r="B26" s="74"/>
      <c r="C26" s="74"/>
      <c r="D26" s="74"/>
      <c r="E26" s="74"/>
      <c r="F26" s="74"/>
      <c r="G26" s="74"/>
      <c r="H26" s="77"/>
      <c r="I26" s="77"/>
      <c r="J26" s="77"/>
      <c r="K26" s="75" t="s">
        <v>24</v>
      </c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25">
        <f>SUM(AE24,AE25)</f>
        <v>2299049</v>
      </c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14"/>
      <c r="AX26" s="15"/>
    </row>
    <row r="27" spans="2:50" ht="12" customHeight="1" thickBot="1">
      <c r="B27" s="74"/>
      <c r="C27" s="74"/>
      <c r="D27" s="74"/>
      <c r="E27" s="74"/>
      <c r="F27" s="74"/>
      <c r="G27" s="74"/>
      <c r="H27" s="71" t="s">
        <v>48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3"/>
      <c r="AE27" s="27">
        <v>8000</v>
      </c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9"/>
      <c r="AW27" s="29"/>
      <c r="AX27" s="30"/>
    </row>
    <row r="28" spans="2:50" ht="12" customHeight="1">
      <c r="B28" s="74"/>
      <c r="C28" s="74"/>
      <c r="D28" s="74"/>
      <c r="E28" s="74"/>
      <c r="F28" s="74"/>
      <c r="G28" s="74"/>
      <c r="H28" s="78" t="s">
        <v>49</v>
      </c>
      <c r="I28" s="79"/>
      <c r="J28" s="79"/>
      <c r="K28" s="79"/>
      <c r="L28" s="79"/>
      <c r="M28" s="79"/>
      <c r="N28" s="79"/>
      <c r="O28" s="79"/>
      <c r="P28" s="80"/>
      <c r="Q28" s="75" t="s">
        <v>50</v>
      </c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38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40"/>
      <c r="AW28" s="40"/>
      <c r="AX28" s="41"/>
    </row>
    <row r="29" spans="2:50" ht="12" customHeight="1">
      <c r="B29" s="74"/>
      <c r="C29" s="74"/>
      <c r="D29" s="74"/>
      <c r="E29" s="74"/>
      <c r="F29" s="74"/>
      <c r="G29" s="74"/>
      <c r="H29" s="81"/>
      <c r="I29" s="82"/>
      <c r="J29" s="82"/>
      <c r="K29" s="82"/>
      <c r="L29" s="82"/>
      <c r="M29" s="82"/>
      <c r="N29" s="82"/>
      <c r="O29" s="82"/>
      <c r="P29" s="83"/>
      <c r="Q29" s="75" t="s">
        <v>51</v>
      </c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12">
        <v>38473</v>
      </c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4"/>
      <c r="AW29" s="14"/>
      <c r="AX29" s="15"/>
    </row>
    <row r="30" spans="2:50" ht="12" customHeight="1">
      <c r="B30" s="74"/>
      <c r="C30" s="74"/>
      <c r="D30" s="74"/>
      <c r="E30" s="74"/>
      <c r="F30" s="74"/>
      <c r="G30" s="74"/>
      <c r="H30" s="81"/>
      <c r="I30" s="82"/>
      <c r="J30" s="82"/>
      <c r="K30" s="82"/>
      <c r="L30" s="82"/>
      <c r="M30" s="82"/>
      <c r="N30" s="82"/>
      <c r="O30" s="82"/>
      <c r="P30" s="83"/>
      <c r="Q30" s="75" t="s">
        <v>52</v>
      </c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48">
        <v>530966</v>
      </c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50"/>
      <c r="AW30" s="50"/>
      <c r="AX30" s="51"/>
    </row>
    <row r="31" spans="2:50" ht="12" customHeight="1">
      <c r="B31" s="74"/>
      <c r="C31" s="74"/>
      <c r="D31" s="74"/>
      <c r="E31" s="74"/>
      <c r="F31" s="74"/>
      <c r="G31" s="74"/>
      <c r="H31" s="84"/>
      <c r="I31" s="85"/>
      <c r="J31" s="85"/>
      <c r="K31" s="85"/>
      <c r="L31" s="85"/>
      <c r="M31" s="85"/>
      <c r="N31" s="85"/>
      <c r="O31" s="85"/>
      <c r="P31" s="86"/>
      <c r="Q31" s="75" t="s">
        <v>24</v>
      </c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25">
        <f>SUM(AE28:AX30)</f>
        <v>569439</v>
      </c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14"/>
      <c r="AX31" s="15"/>
    </row>
    <row r="32" spans="2:50" ht="12" customHeight="1">
      <c r="B32" s="74"/>
      <c r="C32" s="74"/>
      <c r="D32" s="74"/>
      <c r="E32" s="74"/>
      <c r="F32" s="74"/>
      <c r="G32" s="74"/>
      <c r="H32" s="75" t="s">
        <v>40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55">
        <v>27237</v>
      </c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7"/>
      <c r="AW32" s="57"/>
      <c r="AX32" s="58"/>
    </row>
    <row r="33" spans="2:50" ht="12" customHeight="1">
      <c r="B33" s="74"/>
      <c r="C33" s="74"/>
      <c r="D33" s="74"/>
      <c r="E33" s="74"/>
      <c r="F33" s="74"/>
      <c r="G33" s="74"/>
      <c r="H33" s="75" t="s">
        <v>53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25">
        <f>SUM(AE26,AE27,AE31:AX32)</f>
        <v>2903725</v>
      </c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59"/>
      <c r="AW33" s="59"/>
      <c r="AX33" s="60"/>
    </row>
    <row r="34" spans="2:50" ht="12" customHeight="1" thickBot="1">
      <c r="B34" s="74"/>
      <c r="C34" s="74"/>
      <c r="D34" s="74"/>
      <c r="E34" s="71" t="s">
        <v>54</v>
      </c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3"/>
      <c r="AE34" s="61">
        <f>SUM(AE14:AX15,AE20,AE33)</f>
        <v>6492315</v>
      </c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3"/>
      <c r="AW34" s="63"/>
      <c r="AX34" s="64"/>
    </row>
  </sheetData>
  <mergeCells count="148">
    <mergeCell ref="E34:AD34"/>
    <mergeCell ref="AE34:AU34"/>
    <mergeCell ref="AV34:AX34"/>
    <mergeCell ref="AE33:AU33"/>
    <mergeCell ref="AV31:AX31"/>
    <mergeCell ref="H32:AD32"/>
    <mergeCell ref="AE32:AU32"/>
    <mergeCell ref="AV32:AX32"/>
    <mergeCell ref="AE31:AU31"/>
    <mergeCell ref="AV29:AX29"/>
    <mergeCell ref="Q30:AD30"/>
    <mergeCell ref="AE30:AU30"/>
    <mergeCell ref="AV30:AX30"/>
    <mergeCell ref="AE29:AU29"/>
    <mergeCell ref="AV27:AX27"/>
    <mergeCell ref="H28:P31"/>
    <mergeCell ref="Q28:AD28"/>
    <mergeCell ref="AE28:AU28"/>
    <mergeCell ref="AV28:AX28"/>
    <mergeCell ref="AE27:AU27"/>
    <mergeCell ref="AV25:AX25"/>
    <mergeCell ref="K26:AD26"/>
    <mergeCell ref="AE26:AU26"/>
    <mergeCell ref="AV26:AX26"/>
    <mergeCell ref="AE25:AU25"/>
    <mergeCell ref="AV23:AX23"/>
    <mergeCell ref="N24:AD24"/>
    <mergeCell ref="AE24:AU24"/>
    <mergeCell ref="AV24:AX24"/>
    <mergeCell ref="AE23:AU23"/>
    <mergeCell ref="AV21:AX21"/>
    <mergeCell ref="N22:AD22"/>
    <mergeCell ref="AE22:AU22"/>
    <mergeCell ref="AV22:AX22"/>
    <mergeCell ref="AE21:AU21"/>
    <mergeCell ref="E21:G33"/>
    <mergeCell ref="H21:J26"/>
    <mergeCell ref="K21:M24"/>
    <mergeCell ref="N21:AD21"/>
    <mergeCell ref="N23:AD23"/>
    <mergeCell ref="K25:AD25"/>
    <mergeCell ref="H27:AD27"/>
    <mergeCell ref="Q29:AD29"/>
    <mergeCell ref="Q31:AD31"/>
    <mergeCell ref="H33:AD33"/>
    <mergeCell ref="H20:AD20"/>
    <mergeCell ref="AE20:AU20"/>
    <mergeCell ref="AV20:AX20"/>
    <mergeCell ref="AE19:AU19"/>
    <mergeCell ref="AV19:AX19"/>
    <mergeCell ref="CM18:DC18"/>
    <mergeCell ref="DD18:DF18"/>
    <mergeCell ref="BK18:CL18"/>
    <mergeCell ref="AE18:AU18"/>
    <mergeCell ref="AV18:AX18"/>
    <mergeCell ref="CM17:DC17"/>
    <mergeCell ref="DD17:DF17"/>
    <mergeCell ref="BK17:CL17"/>
    <mergeCell ref="AE17:AU17"/>
    <mergeCell ref="AV17:AX17"/>
    <mergeCell ref="CM16:DC16"/>
    <mergeCell ref="DD16:DF16"/>
    <mergeCell ref="BB16:BJ18"/>
    <mergeCell ref="BK16:CL16"/>
    <mergeCell ref="DD15:DF15"/>
    <mergeCell ref="E16:G20"/>
    <mergeCell ref="H16:AD16"/>
    <mergeCell ref="AE16:AU16"/>
    <mergeCell ref="AV16:AX16"/>
    <mergeCell ref="CM15:DC15"/>
    <mergeCell ref="DD14:DF14"/>
    <mergeCell ref="E15:AD15"/>
    <mergeCell ref="AE15:AU15"/>
    <mergeCell ref="AV15:AX15"/>
    <mergeCell ref="BK15:CL15"/>
    <mergeCell ref="CM14:DC14"/>
    <mergeCell ref="DD13:DF13"/>
    <mergeCell ref="H14:AD14"/>
    <mergeCell ref="AE14:AU14"/>
    <mergeCell ref="AV14:AX14"/>
    <mergeCell ref="BK14:CL14"/>
    <mergeCell ref="CM13:DC13"/>
    <mergeCell ref="H13:AD13"/>
    <mergeCell ref="AE13:AU13"/>
    <mergeCell ref="AV13:AX13"/>
    <mergeCell ref="BB13:BJ15"/>
    <mergeCell ref="BK13:CL13"/>
    <mergeCell ref="CM12:DC12"/>
    <mergeCell ref="DD12:DF12"/>
    <mergeCell ref="K12:AD12"/>
    <mergeCell ref="AE12:AU12"/>
    <mergeCell ref="AV12:AX12"/>
    <mergeCell ref="BB12:CL12"/>
    <mergeCell ref="CM11:DC11"/>
    <mergeCell ref="DD11:DF11"/>
    <mergeCell ref="K11:AD11"/>
    <mergeCell ref="AE11:AU11"/>
    <mergeCell ref="AV11:AX11"/>
    <mergeCell ref="BN11:CL11"/>
    <mergeCell ref="CM10:DC10"/>
    <mergeCell ref="DD10:DF10"/>
    <mergeCell ref="K10:AD10"/>
    <mergeCell ref="AE10:AU10"/>
    <mergeCell ref="AV10:AX10"/>
    <mergeCell ref="BN10:CL10"/>
    <mergeCell ref="CM9:DC9"/>
    <mergeCell ref="DD9:DF9"/>
    <mergeCell ref="H9:J12"/>
    <mergeCell ref="K9:AD9"/>
    <mergeCell ref="AE9:AU9"/>
    <mergeCell ref="AV9:AX9"/>
    <mergeCell ref="BN9:CL9"/>
    <mergeCell ref="CM8:DC8"/>
    <mergeCell ref="DD8:DF8"/>
    <mergeCell ref="BB8:BM11"/>
    <mergeCell ref="BN8:CL8"/>
    <mergeCell ref="AE8:AU8"/>
    <mergeCell ref="AV8:AX8"/>
    <mergeCell ref="B8:D34"/>
    <mergeCell ref="E8:G14"/>
    <mergeCell ref="H8:AD8"/>
    <mergeCell ref="H17:AD17"/>
    <mergeCell ref="H18:AD18"/>
    <mergeCell ref="H19:AD19"/>
    <mergeCell ref="CM7:DC7"/>
    <mergeCell ref="DD7:DF7"/>
    <mergeCell ref="AE7:AU7"/>
    <mergeCell ref="AV7:AX7"/>
    <mergeCell ref="CM6:DC6"/>
    <mergeCell ref="DD6:DF6"/>
    <mergeCell ref="AE6:AU6"/>
    <mergeCell ref="AV6:AX6"/>
    <mergeCell ref="CM5:DC5"/>
    <mergeCell ref="DD5:DF5"/>
    <mergeCell ref="BB5:BM7"/>
    <mergeCell ref="BN5:CL5"/>
    <mergeCell ref="BN6:CL6"/>
    <mergeCell ref="BN7:CL7"/>
    <mergeCell ref="AE5:AU5"/>
    <mergeCell ref="AV5:AX5"/>
    <mergeCell ref="B5:G7"/>
    <mergeCell ref="H5:AD5"/>
    <mergeCell ref="H6:AD6"/>
    <mergeCell ref="H7:AD7"/>
    <mergeCell ref="B3:AD4"/>
    <mergeCell ref="AE3:AX4"/>
    <mergeCell ref="BB3:CL4"/>
    <mergeCell ref="CM3:DF4"/>
  </mergeCells>
  <dataValidations count="8">
    <dataValidation type="whole" allowBlank="1" showInputMessage="1" showErrorMessage="1" errorTitle="入力エラー" error="数値以外の入力または、12桁以上の入力は行えません。" sqref="AE5:AU7">
      <formula1>-9999999999</formula1>
      <formula2>99999999999</formula2>
    </dataValidation>
    <dataValidation type="whole" allowBlank="1" showInputMessage="1" showErrorMessage="1" errorTitle="入力エラー" error="数値以外の入力または、9桁以上の入力は行えません。" sqref="AE22:AU22 AE25:AU25 AE8:AU8 AE11:AU11 AE19:AU19 AE32:AU32">
      <formula1>-9999999</formula1>
      <formula2>99999999</formula2>
    </dataValidation>
    <dataValidation type="whole" allowBlank="1" showInputMessage="1" showErrorMessage="1" errorTitle="入力エラー" error="数値以外の入力または、8桁以上の入力は行えません。" sqref="AE15:AU17 AE23:AU23 AE9:AU10 AE30:AU30">
      <formula1>-999999</formula1>
      <formula2>9999999</formula2>
    </dataValidation>
    <dataValidation type="whole" allowBlank="1" showInputMessage="1" showErrorMessage="1" errorTitle="入力エラー" error="数値以外の入力または、11桁以上の入力は行えません。" sqref="AE13:AU13">
      <formula1>-999999999</formula1>
      <formula2>9999999999</formula2>
    </dataValidation>
    <dataValidation type="whole" allowBlank="1" showInputMessage="1" showErrorMessage="1" errorTitle="入力エラー" error="数値以外の入力または、7桁以上の入力は行えません。" sqref="AE21:AU21 AE27:AU27 AE18:AU18 AE29:AU29">
      <formula1>-99999</formula1>
      <formula2>999999</formula2>
    </dataValidation>
    <dataValidation type="whole" allowBlank="1" showInputMessage="1" showErrorMessage="1" errorTitle="入力エラー" error="数値以外の入力または、10桁以上の入力は行えません。" sqref="AE28:AU28">
      <formula1>-99999999</formula1>
      <formula2>999999999</formula2>
    </dataValidation>
    <dataValidation type="whole" allowBlank="1" showInputMessage="1" showErrorMessage="1" errorTitle="入力エラー" error="数値以外の入力または、5桁以上の入力は行えません。" sqref="CM8:DC9 CM11:DC11">
      <formula1>-999</formula1>
      <formula2>9999</formula2>
    </dataValidation>
    <dataValidation type="whole" allowBlank="1" showInputMessage="1" showErrorMessage="1" errorTitle="入力エラー" error="数値以外の入力または、3桁以上の入力は行えません。" sqref="CM16:DC17">
      <formula1>-9</formula1>
      <formula2>99</formula2>
    </dataValidation>
  </dataValidations>
  <printOptions/>
  <pageMargins left="0.75" right="0.75" top="1" bottom="1" header="0.512" footer="0.51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2006-09-11T04:53:53Z</cp:lastPrinted>
  <dcterms:created xsi:type="dcterms:W3CDTF">2006-09-11T04:49:00Z</dcterms:created>
  <dcterms:modified xsi:type="dcterms:W3CDTF">2006-09-11T04:53:55Z</dcterms:modified>
  <cp:category/>
  <cp:version/>
  <cp:contentType/>
  <cp:contentStatus/>
</cp:coreProperties>
</file>