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75" tabRatio="684" activeTab="0"/>
  </bookViews>
  <sheets>
    <sheet name="歳出合計" sheetId="1" r:id="rId1"/>
  </sheets>
  <definedNames/>
  <calcPr fullCalcOnLoad="1"/>
</workbook>
</file>

<file path=xl/sharedStrings.xml><?xml version="1.0" encoding="utf-8"?>
<sst xmlns="http://schemas.openxmlformats.org/spreadsheetml/2006/main" count="149" uniqueCount="105">
  <si>
    <t>歳　   出 　  合     計</t>
  </si>
  <si>
    <t>資料：県財政課</t>
  </si>
  <si>
    <t>（普通会計）</t>
  </si>
  <si>
    <t>歳出内訳及び財源内訳</t>
  </si>
  <si>
    <t>１</t>
  </si>
  <si>
    <t>　　　　　　　　　　　　目的別</t>
  </si>
  <si>
    <t>　　性質別</t>
  </si>
  <si>
    <t>一</t>
  </si>
  <si>
    <t>人件費</t>
  </si>
  <si>
    <t>(うち職員給)</t>
  </si>
  <si>
    <t>二</t>
  </si>
  <si>
    <t>物件費</t>
  </si>
  <si>
    <t>三</t>
  </si>
  <si>
    <t>維持補修費</t>
  </si>
  <si>
    <t>四</t>
  </si>
  <si>
    <t>扶助費</t>
  </si>
  <si>
    <t>五</t>
  </si>
  <si>
    <t>補助費等</t>
  </si>
  <si>
    <t>国に対するもの</t>
  </si>
  <si>
    <t>２</t>
  </si>
  <si>
    <t>同級他団体に対するもの</t>
  </si>
  <si>
    <t>３</t>
  </si>
  <si>
    <t>市町村に対するもの</t>
  </si>
  <si>
    <t>４</t>
  </si>
  <si>
    <t>その他に対するもの</t>
  </si>
  <si>
    <t>六</t>
  </si>
  <si>
    <t>普通建設事業費</t>
  </si>
  <si>
    <t>１</t>
  </si>
  <si>
    <t>補助事業費</t>
  </si>
  <si>
    <t>(1)</t>
  </si>
  <si>
    <t>その団体で行うもの</t>
  </si>
  <si>
    <t>(2)</t>
  </si>
  <si>
    <t>補助金</t>
  </si>
  <si>
    <t>(ｲ)</t>
  </si>
  <si>
    <t>単独事業費</t>
  </si>
  <si>
    <t>(1)</t>
  </si>
  <si>
    <t>３</t>
  </si>
  <si>
    <t>国直轄事業負担金</t>
  </si>
  <si>
    <t>４</t>
  </si>
  <si>
    <t>同級他団体施行事業負担金</t>
  </si>
  <si>
    <t>５</t>
  </si>
  <si>
    <t>受託事業費</t>
  </si>
  <si>
    <t>(2)</t>
  </si>
  <si>
    <t>七</t>
  </si>
  <si>
    <t>災害復旧事業費</t>
  </si>
  <si>
    <t>１</t>
  </si>
  <si>
    <t>八</t>
  </si>
  <si>
    <t>失業対策事業費</t>
  </si>
  <si>
    <t>１</t>
  </si>
  <si>
    <t>２</t>
  </si>
  <si>
    <t>九</t>
  </si>
  <si>
    <t>公債費</t>
  </si>
  <si>
    <t>十</t>
  </si>
  <si>
    <t>積立金</t>
  </si>
  <si>
    <t>十一</t>
  </si>
  <si>
    <t>投資及び出資金</t>
  </si>
  <si>
    <t>十二</t>
  </si>
  <si>
    <t>貸付金</t>
  </si>
  <si>
    <t>（うち市町村に対するもの）</t>
  </si>
  <si>
    <t>十三</t>
  </si>
  <si>
    <t>繰出金</t>
  </si>
  <si>
    <t>十四</t>
  </si>
  <si>
    <t>前年度繰上充用金</t>
  </si>
  <si>
    <t>（その７）</t>
  </si>
  <si>
    <t>（単位　千円）</t>
  </si>
  <si>
    <t>歳 出 合 計</t>
  </si>
  <si>
    <t>国庫支出金</t>
  </si>
  <si>
    <t>分  担  金
負　担　金
寄　附　金</t>
  </si>
  <si>
    <t>財産収入</t>
  </si>
  <si>
    <t>繰  入  金</t>
  </si>
  <si>
    <t>諸  収  入</t>
  </si>
  <si>
    <t>繰  越  金</t>
  </si>
  <si>
    <t xml:space="preserve">地  方  債 </t>
  </si>
  <si>
    <t>一般財源等</t>
  </si>
  <si>
    <t>使  用  料</t>
  </si>
  <si>
    <t>手  数  料</t>
  </si>
  <si>
    <t>(ｱ)</t>
  </si>
  <si>
    <t>歳 入 振 替 項 目</t>
  </si>
  <si>
    <t>歳計剰余金又は翌年度歳入繰上充用金(▲)</t>
  </si>
  <si>
    <t>歳    入    合    計</t>
  </si>
  <si>
    <t>注） １　人件費</t>
  </si>
  <si>
    <t>　主たるものは職員の給与で、このほか議員や委員の報酬、恩給及び退職年金などの経費です。</t>
  </si>
  <si>
    <t>　　 ２　物件費</t>
  </si>
  <si>
    <t>　賃金、旅費、需用費、役務費、備品購入費、使用料及び賃借料、委託料などのうち一部を除き、消費的性質の経費の総称です。</t>
  </si>
  <si>
    <t>　　 ３　維持補修費</t>
  </si>
  <si>
    <t>　県が管理する公共用施設等を、効率的効果的に利用し続けられるよう、適宜に補修し、保全・維持するための経費です。</t>
  </si>
  <si>
    <t>　　 ４　扶助費</t>
  </si>
  <si>
    <t>　県民誰もが一定水準の生活が可能となるよう、社会保障の一環として生活保護を必要とされる方や体の不自由な方などに支出される経費です。</t>
  </si>
  <si>
    <t>　　 ５　補助費等</t>
  </si>
  <si>
    <t>　市町村や各種団体に対する補助金のほか、報償費、役務費、委託料の一部や、補償金、公課費などからなります。</t>
  </si>
  <si>
    <t>　　 ６　普通建設事業費</t>
  </si>
  <si>
    <t>　道路や橋、公園、学校等文教施設、公営住宅の建設など、地域社会の発展のために費やされる投資的経費です。</t>
  </si>
  <si>
    <t>　　 ７　災害復旧事業費</t>
  </si>
  <si>
    <t>　集中豪雨災害等により被害を受けた施設などを原形に復旧するための経費です。</t>
  </si>
  <si>
    <t>　　 ８　公債費</t>
  </si>
  <si>
    <t>　県債の発行の際に定められた条件により毎年度元利金の支払いのための経費と、一時的な借入れにより生じた利子の支払いに要する経費です。</t>
  </si>
  <si>
    <t>　　 ９　積立金</t>
  </si>
  <si>
    <t>　各種基金等を充実又は維持するために、所要額を増額したり、剰余金や基金運用益などから積み立てるものです。</t>
  </si>
  <si>
    <t>　　 10　投資及び出資金</t>
  </si>
  <si>
    <t>　県が財産を有利に運用するための手段として、債券や株式を取得したり、公益的見地から公社等の設立のための出資を行う場合などに要する経費です。</t>
  </si>
  <si>
    <t>　　 11　貸付金</t>
  </si>
  <si>
    <t>　県では、県民生活の安定を図る見地から、中小企業向け融資の充実などにより、直接あるいは間接的に現金の貸付を行っていますが、これら貸付に要する経費です。</t>
  </si>
  <si>
    <t>　　 12　繰出金</t>
  </si>
  <si>
    <t>　異なる会計間の相互充用のための支出や、定額運用基金に対する支出に要する経費です。</t>
  </si>
  <si>
    <t>平成19年度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</si>
</sst>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_);[Red]\(0\)"/>
    <numFmt numFmtId="179" formatCode="\(0\);\(&quot;▲&quot;0\)"/>
    <numFmt numFmtId="180" formatCode="#,##0;&quot;▲ &quot;#,##0"/>
    <numFmt numFmtId="181" formatCode="\(\1\2\3\4\);\(&quot;▲&quot;\1\2\3\4\)"/>
    <numFmt numFmtId="182" formatCode="\(#,##0\);\(&quot;▲ &quot;#,##0\)"/>
    <numFmt numFmtId="183" formatCode="#,###;[Red]&quot;△&quot;#,###"/>
  </numFmts>
  <fonts count="6">
    <font>
      <sz val="10"/>
      <name val="ＭＳ Ｐ明朝"/>
      <family val="1"/>
    </font>
    <font>
      <sz val="6"/>
      <name val="ＭＳ Ｐ明朝"/>
      <family val="1"/>
    </font>
    <font>
      <sz val="10"/>
      <name val="ＭＳ 明朝"/>
      <family val="1"/>
    </font>
    <font>
      <b/>
      <sz val="12"/>
      <name val="ＭＳ 明朝"/>
      <family val="1"/>
    </font>
    <font>
      <sz val="8"/>
      <name val="ＭＳ 明朝"/>
      <family val="1"/>
    </font>
    <font>
      <sz val="12"/>
      <name val="ＭＳ 明朝"/>
      <family val="1"/>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s>
  <borders count="17">
    <border>
      <left/>
      <right/>
      <top/>
      <bottom/>
      <diagonal/>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1">
    <xf numFmtId="18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cellStyleXfs>
  <cellXfs count="60">
    <xf numFmtId="180" fontId="0" fillId="0" borderId="0" xfId="0" applyAlignment="1">
      <alignment/>
    </xf>
    <xf numFmtId="180" fontId="2" fillId="0" borderId="0" xfId="0" applyFont="1" applyAlignment="1">
      <alignment vertical="center"/>
    </xf>
    <xf numFmtId="180" fontId="0" fillId="0" borderId="0" xfId="0" applyAlignment="1">
      <alignment vertical="center"/>
    </xf>
    <xf numFmtId="180" fontId="2" fillId="2" borderId="0" xfId="0" applyFont="1" applyFill="1" applyBorder="1" applyAlignment="1" applyProtection="1">
      <alignment horizontal="center" vertical="center"/>
      <protection locked="0"/>
    </xf>
    <xf numFmtId="180" fontId="3" fillId="0" borderId="0" xfId="0" applyFont="1" applyAlignment="1" applyProtection="1">
      <alignment horizontal="left" vertical="center"/>
      <protection locked="0"/>
    </xf>
    <xf numFmtId="180" fontId="2" fillId="0" borderId="0" xfId="0" applyFont="1" applyAlignment="1" applyProtection="1">
      <alignment vertical="center"/>
      <protection locked="0"/>
    </xf>
    <xf numFmtId="180" fontId="2" fillId="0" borderId="0" xfId="0" applyFont="1" applyAlignment="1" applyProtection="1">
      <alignment horizontal="right" vertical="center"/>
      <protection locked="0"/>
    </xf>
    <xf numFmtId="180" fontId="4" fillId="0" borderId="0" xfId="0" applyFont="1" applyAlignment="1">
      <alignment vertical="center"/>
    </xf>
    <xf numFmtId="180" fontId="3" fillId="0" borderId="0" xfId="0" applyFont="1" applyAlignment="1">
      <alignment vertical="center"/>
    </xf>
    <xf numFmtId="180" fontId="2" fillId="2" borderId="1" xfId="0" applyFont="1" applyFill="1" applyBorder="1" applyAlignment="1" applyProtection="1">
      <alignment vertical="center"/>
      <protection locked="0"/>
    </xf>
    <xf numFmtId="180" fontId="2" fillId="3" borderId="2" xfId="0" applyFont="1" applyFill="1" applyBorder="1" applyAlignment="1" applyProtection="1">
      <alignment horizontal="center" vertical="center"/>
      <protection locked="0"/>
    </xf>
    <xf numFmtId="180" fontId="2" fillId="3" borderId="3" xfId="0" applyFont="1" applyFill="1" applyBorder="1" applyAlignment="1" applyProtection="1">
      <alignment horizontal="distributed" vertical="center"/>
      <protection locked="0"/>
    </xf>
    <xf numFmtId="182" fontId="2" fillId="3" borderId="2" xfId="0" applyNumberFormat="1" applyFont="1" applyFill="1" applyBorder="1" applyAlignment="1" applyProtection="1">
      <alignment horizontal="left" vertical="center"/>
      <protection locked="0"/>
    </xf>
    <xf numFmtId="180" fontId="2" fillId="3" borderId="4" xfId="0" applyFont="1" applyFill="1" applyBorder="1" applyAlignment="1" applyProtection="1" quotePrefix="1">
      <alignment vertical="center"/>
      <protection locked="0"/>
    </xf>
    <xf numFmtId="180" fontId="2" fillId="3" borderId="4" xfId="0" applyFont="1" applyFill="1" applyBorder="1" applyAlignment="1" applyProtection="1">
      <alignment vertical="center"/>
      <protection locked="0"/>
    </xf>
    <xf numFmtId="180" fontId="2" fillId="4" borderId="5" xfId="0" applyFont="1" applyFill="1" applyBorder="1" applyAlignment="1">
      <alignment vertical="center"/>
    </xf>
    <xf numFmtId="180" fontId="0" fillId="0" borderId="0" xfId="0" applyAlignment="1">
      <alignment horizontal="right" vertical="center"/>
    </xf>
    <xf numFmtId="180" fontId="2" fillId="0" borderId="5" xfId="0" applyFont="1" applyFill="1" applyBorder="1" applyAlignment="1">
      <alignment vertical="center"/>
    </xf>
    <xf numFmtId="180" fontId="2" fillId="0" borderId="6" xfId="0" applyFont="1" applyFill="1" applyBorder="1" applyAlignment="1">
      <alignment vertical="center"/>
    </xf>
    <xf numFmtId="49" fontId="2" fillId="0" borderId="5" xfId="0" applyNumberFormat="1" applyFont="1" applyFill="1" applyBorder="1" applyAlignment="1">
      <alignment horizontal="right" vertical="center"/>
    </xf>
    <xf numFmtId="180" fontId="2" fillId="5" borderId="5" xfId="0" applyFont="1" applyFill="1" applyBorder="1" applyAlignment="1">
      <alignment horizontal="right" vertical="center"/>
    </xf>
    <xf numFmtId="180" fontId="2" fillId="5" borderId="5" xfId="0" applyFont="1" applyFill="1" applyBorder="1" applyAlignment="1">
      <alignment vertical="center"/>
    </xf>
    <xf numFmtId="183" fontId="2" fillId="0" borderId="5" xfId="20" applyNumberFormat="1" applyFont="1" applyFill="1" applyBorder="1" applyAlignment="1" applyProtection="1">
      <alignment horizontal="right" vertical="center"/>
      <protection locked="0"/>
    </xf>
    <xf numFmtId="183" fontId="2" fillId="6" borderId="5" xfId="20" applyNumberFormat="1" applyFont="1" applyFill="1" applyBorder="1" applyAlignment="1" applyProtection="1">
      <alignment horizontal="right" vertical="center"/>
      <protection locked="0"/>
    </xf>
    <xf numFmtId="183" fontId="2" fillId="0" borderId="6" xfId="20" applyNumberFormat="1" applyFont="1" applyFill="1" applyBorder="1" applyAlignment="1" applyProtection="1">
      <alignment horizontal="right" vertical="center"/>
      <protection locked="0"/>
    </xf>
    <xf numFmtId="183" fontId="2" fillId="0" borderId="5" xfId="20" applyNumberFormat="1" applyFont="1" applyBorder="1" applyAlignment="1" applyProtection="1">
      <alignment horizontal="right" vertical="center"/>
      <protection locked="0"/>
    </xf>
    <xf numFmtId="182" fontId="2" fillId="0" borderId="5" xfId="0" applyNumberFormat="1" applyFont="1" applyFill="1" applyBorder="1" applyAlignment="1">
      <alignment vertical="center"/>
    </xf>
    <xf numFmtId="180" fontId="2" fillId="0" borderId="5" xfId="0" applyFont="1" applyFill="1" applyBorder="1" applyAlignment="1">
      <alignment horizontal="right" vertical="center"/>
    </xf>
    <xf numFmtId="180" fontId="2" fillId="2" borderId="7" xfId="0" applyFont="1" applyFill="1" applyBorder="1" applyAlignment="1" applyProtection="1">
      <alignment horizontal="center" vertical="center"/>
      <protection locked="0"/>
    </xf>
    <xf numFmtId="180" fontId="2" fillId="2" borderId="1" xfId="0" applyFont="1" applyFill="1" applyBorder="1" applyAlignment="1" applyProtection="1">
      <alignment horizontal="center" vertical="center"/>
      <protection locked="0"/>
    </xf>
    <xf numFmtId="180" fontId="2" fillId="2" borderId="8" xfId="0" applyFont="1" applyFill="1" applyBorder="1" applyAlignment="1" applyProtection="1">
      <alignment horizontal="center" vertical="center"/>
      <protection locked="0"/>
    </xf>
    <xf numFmtId="180" fontId="2" fillId="2" borderId="9" xfId="0" applyFont="1" applyFill="1" applyBorder="1" applyAlignment="1" applyProtection="1">
      <alignment horizontal="center" vertical="center"/>
      <protection locked="0"/>
    </xf>
    <xf numFmtId="180" fontId="2" fillId="2" borderId="0" xfId="0" applyFont="1" applyFill="1" applyBorder="1" applyAlignment="1" applyProtection="1">
      <alignment horizontal="center" vertical="center"/>
      <protection locked="0"/>
    </xf>
    <xf numFmtId="180" fontId="2" fillId="2" borderId="10" xfId="0" applyFont="1" applyFill="1" applyBorder="1" applyAlignment="1" applyProtection="1">
      <alignment horizontal="center" vertical="center"/>
      <protection locked="0"/>
    </xf>
    <xf numFmtId="180" fontId="2" fillId="2" borderId="9" xfId="0" applyFont="1" applyFill="1" applyBorder="1" applyAlignment="1" applyProtection="1">
      <alignment horizontal="left" vertical="center"/>
      <protection locked="0"/>
    </xf>
    <xf numFmtId="180" fontId="2" fillId="2" borderId="0" xfId="0" applyFont="1" applyFill="1" applyBorder="1" applyAlignment="1" applyProtection="1">
      <alignment horizontal="left" vertical="center"/>
      <protection locked="0"/>
    </xf>
    <xf numFmtId="180" fontId="2" fillId="2" borderId="10" xfId="0" applyFont="1" applyFill="1" applyBorder="1" applyAlignment="1" applyProtection="1">
      <alignment horizontal="left" vertical="center"/>
      <protection locked="0"/>
    </xf>
    <xf numFmtId="180" fontId="2" fillId="2" borderId="11" xfId="0" applyFont="1" applyFill="1" applyBorder="1" applyAlignment="1" applyProtection="1">
      <alignment horizontal="left" vertical="center"/>
      <protection locked="0"/>
    </xf>
    <xf numFmtId="180" fontId="2" fillId="2" borderId="12" xfId="0" applyFont="1" applyFill="1" applyBorder="1" applyAlignment="1" applyProtection="1">
      <alignment horizontal="left" vertical="center"/>
      <protection locked="0"/>
    </xf>
    <xf numFmtId="180" fontId="2" fillId="2" borderId="13" xfId="0" applyFont="1" applyFill="1" applyBorder="1" applyAlignment="1" applyProtection="1">
      <alignment horizontal="left" vertical="center"/>
      <protection locked="0"/>
    </xf>
    <xf numFmtId="180" fontId="2" fillId="2" borderId="14" xfId="0" applyFont="1" applyFill="1" applyBorder="1" applyAlignment="1" applyProtection="1">
      <alignment horizontal="center" vertical="center"/>
      <protection locked="0"/>
    </xf>
    <xf numFmtId="180" fontId="2" fillId="2" borderId="15" xfId="0" applyFont="1" applyFill="1" applyBorder="1" applyAlignment="1" applyProtection="1">
      <alignment horizontal="center" vertical="center"/>
      <protection locked="0"/>
    </xf>
    <xf numFmtId="180" fontId="2" fillId="2" borderId="16" xfId="0" applyFont="1" applyFill="1" applyBorder="1" applyAlignment="1" applyProtection="1">
      <alignment horizontal="center" vertical="center"/>
      <protection locked="0"/>
    </xf>
    <xf numFmtId="180" fontId="2" fillId="3" borderId="4" xfId="0" applyFont="1" applyFill="1" applyBorder="1" applyAlignment="1" applyProtection="1">
      <alignment horizontal="distributed" vertical="center"/>
      <protection locked="0"/>
    </xf>
    <xf numFmtId="180" fontId="2" fillId="3" borderId="3" xfId="0" applyFont="1" applyFill="1" applyBorder="1" applyAlignment="1" applyProtection="1">
      <alignment horizontal="distributed" vertical="center"/>
      <protection locked="0"/>
    </xf>
    <xf numFmtId="182" fontId="2" fillId="3" borderId="4" xfId="0" applyNumberFormat="1" applyFont="1" applyFill="1" applyBorder="1" applyAlignment="1" applyProtection="1">
      <alignment horizontal="distributed" vertical="center"/>
      <protection locked="0"/>
    </xf>
    <xf numFmtId="182" fontId="2" fillId="3" borderId="3" xfId="0" applyNumberFormat="1" applyFont="1" applyFill="1" applyBorder="1" applyAlignment="1" applyProtection="1">
      <alignment horizontal="distributed" vertical="center"/>
      <protection locked="0"/>
    </xf>
    <xf numFmtId="180" fontId="2" fillId="3" borderId="4" xfId="0" applyFont="1" applyFill="1" applyBorder="1" applyAlignment="1" applyProtection="1">
      <alignment horizontal="distributed" vertical="center" wrapText="1"/>
      <protection locked="0"/>
    </xf>
    <xf numFmtId="180" fontId="2" fillId="3" borderId="3" xfId="0" applyFont="1" applyFill="1" applyBorder="1" applyAlignment="1" applyProtection="1">
      <alignment horizontal="distributed" vertical="center" wrapText="1"/>
      <protection locked="0"/>
    </xf>
    <xf numFmtId="180" fontId="2" fillId="0" borderId="1" xfId="0" applyFont="1" applyFill="1" applyBorder="1" applyAlignment="1" applyProtection="1">
      <alignment horizontal="distributed" vertical="center"/>
      <protection locked="0"/>
    </xf>
    <xf numFmtId="180" fontId="2" fillId="4" borderId="2" xfId="0" applyFont="1" applyFill="1" applyBorder="1" applyAlignment="1" applyProtection="1">
      <alignment horizontal="center" vertical="center"/>
      <protection locked="0"/>
    </xf>
    <xf numFmtId="180" fontId="2" fillId="4" borderId="4" xfId="0" applyFont="1" applyFill="1" applyBorder="1" applyAlignment="1" applyProtection="1">
      <alignment horizontal="center" vertical="center"/>
      <protection locked="0"/>
    </xf>
    <xf numFmtId="180" fontId="2" fillId="4" borderId="3" xfId="0" applyFont="1" applyFill="1" applyBorder="1" applyAlignment="1" applyProtection="1">
      <alignment horizontal="center" vertical="center"/>
      <protection locked="0"/>
    </xf>
    <xf numFmtId="180" fontId="2" fillId="3" borderId="2" xfId="0" applyFont="1" applyFill="1" applyBorder="1" applyAlignment="1" applyProtection="1">
      <alignment horizontal="distributed" vertical="center"/>
      <protection locked="0"/>
    </xf>
    <xf numFmtId="180" fontId="2" fillId="5" borderId="2" xfId="0" applyFont="1" applyFill="1" applyBorder="1" applyAlignment="1" applyProtection="1">
      <alignment horizontal="distributed" vertical="center"/>
      <protection locked="0"/>
    </xf>
    <xf numFmtId="180" fontId="2" fillId="5" borderId="4" xfId="0" applyFont="1" applyFill="1" applyBorder="1" applyAlignment="1" applyProtection="1">
      <alignment horizontal="distributed" vertical="center"/>
      <protection locked="0"/>
    </xf>
    <xf numFmtId="180" fontId="2" fillId="5" borderId="3" xfId="0" applyFont="1" applyFill="1" applyBorder="1" applyAlignment="1" applyProtection="1">
      <alignment horizontal="distributed" vertical="center"/>
      <protection locked="0"/>
    </xf>
    <xf numFmtId="180" fontId="2" fillId="2" borderId="14" xfId="0" applyFont="1" applyFill="1" applyBorder="1" applyAlignment="1" applyProtection="1">
      <alignment horizontal="center" vertical="center" wrapText="1"/>
      <protection locked="0"/>
    </xf>
    <xf numFmtId="180" fontId="2" fillId="2" borderId="15" xfId="0" applyFont="1" applyFill="1" applyBorder="1" applyAlignment="1" applyProtection="1">
      <alignment horizontal="center" vertical="center" wrapText="1"/>
      <protection locked="0"/>
    </xf>
    <xf numFmtId="180" fontId="2" fillId="2" borderId="16" xfId="0" applyFont="1" applyFill="1" applyBorder="1" applyAlignment="1" applyProtection="1">
      <alignment horizontal="center" vertical="center" wrapText="1"/>
      <protection locked="0"/>
    </xf>
  </cellXfs>
  <cellStyles count="7">
    <cellStyle name="Normal" xfId="0"/>
    <cellStyle name="Percent" xfId="15"/>
    <cellStyle name="Comma [0]" xfId="16"/>
    <cellStyle name="Comma" xfId="17"/>
    <cellStyle name="Currency [0]" xfId="18"/>
    <cellStyle name="Currency" xfId="19"/>
    <cellStyle name="標準_APNHY115"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2"/>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3" name="Line 3"/>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4" name="Line 4"/>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5" name="Line 5"/>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6" name="Line 6"/>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7" name="Line 7"/>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8" name="Line 8"/>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9" name="Line 9"/>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10" name="Line 10"/>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11" name="Line 11"/>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12" name="Line 12"/>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13" name="Line 13"/>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14" name="Line 14"/>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15" name="Line 15"/>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16" name="Line 16"/>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17" name="Line 17"/>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18" name="Line 18"/>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19" name="Line 19"/>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20" name="Line 20"/>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76"/>
  <sheetViews>
    <sheetView showZeros="0" tabSelected="1" workbookViewId="0" topLeftCell="A1">
      <pane xSplit="6" ySplit="6" topLeftCell="G7" activePane="bottomRight" state="frozen"/>
      <selection pane="topLeft" activeCell="A1" sqref="A1"/>
      <selection pane="topRight" activeCell="G1" sqref="G1"/>
      <selection pane="bottomLeft" activeCell="A7" sqref="A7"/>
      <selection pane="bottomRight" activeCell="G16" sqref="G16"/>
    </sheetView>
  </sheetViews>
  <sheetFormatPr defaultColWidth="9.140625" defaultRowHeight="12"/>
  <cols>
    <col min="1" max="1" width="2.7109375" style="2" customWidth="1"/>
    <col min="2" max="2" width="4.7109375" style="2" customWidth="1"/>
    <col min="3" max="3" width="2.7109375" style="2" customWidth="1"/>
    <col min="4" max="5" width="3.7109375" style="2" customWidth="1"/>
    <col min="6" max="6" width="20.57421875" style="2" customWidth="1"/>
    <col min="7" max="16" width="20.7109375" style="2" customWidth="1"/>
    <col min="17" max="16384" width="9.140625" style="2" customWidth="1"/>
  </cols>
  <sheetData>
    <row r="1" spans="2:16" ht="18" customHeight="1">
      <c r="B1" s="4" t="s">
        <v>3</v>
      </c>
      <c r="C1" s="4"/>
      <c r="D1" s="4"/>
      <c r="E1" s="4"/>
      <c r="F1" s="4"/>
      <c r="G1" s="8" t="s">
        <v>63</v>
      </c>
      <c r="H1" s="5"/>
      <c r="I1" s="5"/>
      <c r="J1" s="5"/>
      <c r="K1" s="5"/>
      <c r="L1" s="5"/>
      <c r="M1" s="5"/>
      <c r="N1" s="5"/>
      <c r="O1" s="5"/>
      <c r="P1" s="6" t="s">
        <v>104</v>
      </c>
    </row>
    <row r="2" spans="2:16" ht="18" customHeight="1">
      <c r="B2" s="5" t="s">
        <v>2</v>
      </c>
      <c r="C2" s="5"/>
      <c r="D2" s="5"/>
      <c r="E2" s="5"/>
      <c r="F2" s="5"/>
      <c r="P2" s="16" t="s">
        <v>64</v>
      </c>
    </row>
    <row r="3" spans="2:16" ht="12">
      <c r="B3" s="28" t="s">
        <v>5</v>
      </c>
      <c r="C3" s="29"/>
      <c r="D3" s="29"/>
      <c r="E3" s="29"/>
      <c r="F3" s="30"/>
      <c r="G3" s="40" t="s">
        <v>65</v>
      </c>
      <c r="H3" s="40" t="s">
        <v>66</v>
      </c>
      <c r="I3" s="9"/>
      <c r="J3" s="57" t="s">
        <v>67</v>
      </c>
      <c r="K3" s="40" t="s">
        <v>68</v>
      </c>
      <c r="L3" s="40" t="s">
        <v>69</v>
      </c>
      <c r="M3" s="40" t="s">
        <v>70</v>
      </c>
      <c r="N3" s="40" t="s">
        <v>71</v>
      </c>
      <c r="O3" s="40" t="s">
        <v>72</v>
      </c>
      <c r="P3" s="40" t="s">
        <v>73</v>
      </c>
    </row>
    <row r="4" spans="2:16" ht="12" customHeight="1">
      <c r="B4" s="31"/>
      <c r="C4" s="32"/>
      <c r="D4" s="32"/>
      <c r="E4" s="32"/>
      <c r="F4" s="33"/>
      <c r="G4" s="41"/>
      <c r="H4" s="41"/>
      <c r="I4" s="3" t="s">
        <v>74</v>
      </c>
      <c r="J4" s="58"/>
      <c r="K4" s="41"/>
      <c r="L4" s="41"/>
      <c r="M4" s="41"/>
      <c r="N4" s="41"/>
      <c r="O4" s="41"/>
      <c r="P4" s="41"/>
    </row>
    <row r="5" spans="2:16" ht="12">
      <c r="B5" s="34" t="s">
        <v>6</v>
      </c>
      <c r="C5" s="35"/>
      <c r="D5" s="35"/>
      <c r="E5" s="35"/>
      <c r="F5" s="36"/>
      <c r="G5" s="41"/>
      <c r="H5" s="41"/>
      <c r="I5" s="3" t="s">
        <v>75</v>
      </c>
      <c r="J5" s="58"/>
      <c r="K5" s="41"/>
      <c r="L5" s="41"/>
      <c r="M5" s="41"/>
      <c r="N5" s="41"/>
      <c r="O5" s="41"/>
      <c r="P5" s="41"/>
    </row>
    <row r="6" spans="2:16" ht="12">
      <c r="B6" s="37"/>
      <c r="C6" s="38"/>
      <c r="D6" s="38"/>
      <c r="E6" s="38"/>
      <c r="F6" s="39"/>
      <c r="G6" s="42"/>
      <c r="H6" s="42"/>
      <c r="I6" s="3"/>
      <c r="J6" s="59"/>
      <c r="K6" s="42"/>
      <c r="L6" s="42"/>
      <c r="M6" s="42"/>
      <c r="N6" s="42"/>
      <c r="O6" s="42"/>
      <c r="P6" s="42"/>
    </row>
    <row r="7" spans="2:16" ht="12">
      <c r="B7" s="10" t="s">
        <v>7</v>
      </c>
      <c r="C7" s="43" t="s">
        <v>8</v>
      </c>
      <c r="D7" s="43"/>
      <c r="E7" s="43"/>
      <c r="F7" s="44"/>
      <c r="G7" s="17">
        <f>SUM(H7:P7)</f>
        <v>239117234</v>
      </c>
      <c r="H7" s="22">
        <v>28868789</v>
      </c>
      <c r="I7" s="22">
        <v>6902375</v>
      </c>
      <c r="J7" s="22">
        <v>220700</v>
      </c>
      <c r="K7" s="22">
        <v>0</v>
      </c>
      <c r="L7" s="22">
        <v>23149</v>
      </c>
      <c r="M7" s="22">
        <v>806043</v>
      </c>
      <c r="N7" s="22">
        <v>0</v>
      </c>
      <c r="O7" s="22">
        <v>6500000</v>
      </c>
      <c r="P7" s="22">
        <v>195796178</v>
      </c>
    </row>
    <row r="8" spans="2:16" ht="12">
      <c r="B8" s="12"/>
      <c r="C8" s="45" t="s">
        <v>9</v>
      </c>
      <c r="D8" s="45"/>
      <c r="E8" s="45"/>
      <c r="F8" s="46"/>
      <c r="G8" s="26">
        <f>SUM(H8:P8)</f>
        <v>176436299</v>
      </c>
      <c r="H8" s="22">
        <v>28616139</v>
      </c>
      <c r="I8" s="22">
        <v>6569600</v>
      </c>
      <c r="J8" s="22">
        <v>220700</v>
      </c>
      <c r="K8" s="22">
        <v>0</v>
      </c>
      <c r="L8" s="22">
        <v>22288</v>
      </c>
      <c r="M8" s="22">
        <v>200187</v>
      </c>
      <c r="N8" s="22">
        <v>0</v>
      </c>
      <c r="O8" s="24">
        <v>0</v>
      </c>
      <c r="P8" s="22">
        <v>140807385</v>
      </c>
    </row>
    <row r="9" spans="2:16" ht="12">
      <c r="B9" s="10" t="s">
        <v>10</v>
      </c>
      <c r="C9" s="43" t="s">
        <v>11</v>
      </c>
      <c r="D9" s="43"/>
      <c r="E9" s="43"/>
      <c r="F9" s="44"/>
      <c r="G9" s="17">
        <f>SUM(H9:P9)</f>
        <v>22616568</v>
      </c>
      <c r="H9" s="22">
        <v>1154013</v>
      </c>
      <c r="I9" s="22">
        <v>2429831</v>
      </c>
      <c r="J9" s="22">
        <v>83402</v>
      </c>
      <c r="K9" s="22">
        <v>517967</v>
      </c>
      <c r="L9" s="22">
        <v>106129</v>
      </c>
      <c r="M9" s="22">
        <v>550636</v>
      </c>
      <c r="N9" s="22">
        <v>5592</v>
      </c>
      <c r="O9" s="24">
        <v>0</v>
      </c>
      <c r="P9" s="22">
        <v>17768998</v>
      </c>
    </row>
    <row r="10" spans="2:16" ht="12">
      <c r="B10" s="10" t="s">
        <v>12</v>
      </c>
      <c r="C10" s="43" t="s">
        <v>13</v>
      </c>
      <c r="D10" s="43"/>
      <c r="E10" s="43"/>
      <c r="F10" s="44"/>
      <c r="G10" s="17">
        <f>SUM(H10:P10)</f>
        <v>2925912</v>
      </c>
      <c r="H10" s="22">
        <v>14061</v>
      </c>
      <c r="I10" s="22">
        <v>1087037</v>
      </c>
      <c r="J10" s="22">
        <v>14346</v>
      </c>
      <c r="K10" s="22">
        <v>10972</v>
      </c>
      <c r="L10" s="22">
        <v>2881</v>
      </c>
      <c r="M10" s="22">
        <v>1493</v>
      </c>
      <c r="N10" s="22">
        <v>3870</v>
      </c>
      <c r="O10" s="24">
        <v>0</v>
      </c>
      <c r="P10" s="22">
        <v>1791252</v>
      </c>
    </row>
    <row r="11" spans="2:16" ht="12">
      <c r="B11" s="10" t="s">
        <v>14</v>
      </c>
      <c r="C11" s="43" t="s">
        <v>15</v>
      </c>
      <c r="D11" s="43"/>
      <c r="E11" s="43"/>
      <c r="F11" s="44"/>
      <c r="G11" s="17">
        <f>SUM(H11:P11)</f>
        <v>13005003</v>
      </c>
      <c r="H11" s="22">
        <v>4664802</v>
      </c>
      <c r="I11" s="22">
        <v>3081</v>
      </c>
      <c r="J11" s="22">
        <v>18884</v>
      </c>
      <c r="K11" s="22">
        <v>0</v>
      </c>
      <c r="L11" s="22">
        <v>0</v>
      </c>
      <c r="M11" s="22">
        <v>378622</v>
      </c>
      <c r="N11" s="22">
        <v>0</v>
      </c>
      <c r="O11" s="24">
        <v>0</v>
      </c>
      <c r="P11" s="22">
        <v>7939614</v>
      </c>
    </row>
    <row r="12" spans="2:16" ht="12">
      <c r="B12" s="10" t="s">
        <v>16</v>
      </c>
      <c r="C12" s="43" t="s">
        <v>17</v>
      </c>
      <c r="D12" s="43"/>
      <c r="E12" s="43"/>
      <c r="F12" s="44"/>
      <c r="G12" s="17">
        <f>+G13+G14+G15+G16</f>
        <v>130662071</v>
      </c>
      <c r="H12" s="17">
        <f aca="true" t="shared" si="0" ref="H12:P12">SUM(H13:H16)</f>
        <v>4123764</v>
      </c>
      <c r="I12" s="17">
        <f t="shared" si="0"/>
        <v>92228</v>
      </c>
      <c r="J12" s="17">
        <f t="shared" si="0"/>
        <v>63589</v>
      </c>
      <c r="K12" s="17">
        <f t="shared" si="0"/>
        <v>61084</v>
      </c>
      <c r="L12" s="17">
        <f t="shared" si="0"/>
        <v>382509</v>
      </c>
      <c r="M12" s="17">
        <f t="shared" si="0"/>
        <v>1313295</v>
      </c>
      <c r="N12" s="17">
        <f t="shared" si="0"/>
        <v>238648</v>
      </c>
      <c r="O12" s="17">
        <f t="shared" si="0"/>
        <v>14000</v>
      </c>
      <c r="P12" s="17">
        <f t="shared" si="0"/>
        <v>124372954</v>
      </c>
    </row>
    <row r="13" spans="2:16" ht="12">
      <c r="B13" s="10"/>
      <c r="C13" s="13" t="s">
        <v>4</v>
      </c>
      <c r="D13" s="43" t="s">
        <v>18</v>
      </c>
      <c r="E13" s="43"/>
      <c r="F13" s="44"/>
      <c r="G13" s="17">
        <f>SUM(H13:P13)</f>
        <v>1562084</v>
      </c>
      <c r="H13" s="24">
        <v>0</v>
      </c>
      <c r="I13" s="22">
        <v>1318</v>
      </c>
      <c r="J13" s="22">
        <v>0</v>
      </c>
      <c r="K13" s="22">
        <v>9</v>
      </c>
      <c r="L13" s="22">
        <v>0</v>
      </c>
      <c r="M13" s="22">
        <v>66908</v>
      </c>
      <c r="N13" s="22">
        <v>223416</v>
      </c>
      <c r="O13" s="24">
        <v>0</v>
      </c>
      <c r="P13" s="22">
        <v>1270433</v>
      </c>
    </row>
    <row r="14" spans="2:16" ht="12">
      <c r="B14" s="10"/>
      <c r="C14" s="13" t="s">
        <v>19</v>
      </c>
      <c r="D14" s="43" t="s">
        <v>20</v>
      </c>
      <c r="E14" s="43"/>
      <c r="F14" s="44"/>
      <c r="G14" s="17">
        <f>SUM(H14:P14)</f>
        <v>8197</v>
      </c>
      <c r="H14" s="22">
        <v>0</v>
      </c>
      <c r="I14" s="22">
        <v>0</v>
      </c>
      <c r="J14" s="22">
        <v>0</v>
      </c>
      <c r="K14" s="22">
        <v>0</v>
      </c>
      <c r="L14" s="22">
        <v>0</v>
      </c>
      <c r="M14" s="22">
        <v>0</v>
      </c>
      <c r="N14" s="22">
        <v>0</v>
      </c>
      <c r="O14" s="24">
        <v>0</v>
      </c>
      <c r="P14" s="22">
        <v>8197</v>
      </c>
    </row>
    <row r="15" spans="2:16" ht="12">
      <c r="B15" s="10"/>
      <c r="C15" s="13" t="s">
        <v>21</v>
      </c>
      <c r="D15" s="43" t="s">
        <v>22</v>
      </c>
      <c r="E15" s="43"/>
      <c r="F15" s="44"/>
      <c r="G15" s="17">
        <f>SUM(H15:P15)</f>
        <v>56105062</v>
      </c>
      <c r="H15" s="22">
        <v>1817714</v>
      </c>
      <c r="I15" s="22">
        <v>2346</v>
      </c>
      <c r="J15" s="22">
        <v>0</v>
      </c>
      <c r="K15" s="22">
        <v>30327</v>
      </c>
      <c r="L15" s="22">
        <v>303152</v>
      </c>
      <c r="M15" s="22">
        <v>535775</v>
      </c>
      <c r="N15" s="22">
        <v>468</v>
      </c>
      <c r="O15" s="24">
        <v>0</v>
      </c>
      <c r="P15" s="22">
        <v>53415280</v>
      </c>
    </row>
    <row r="16" spans="2:16" ht="12">
      <c r="B16" s="10"/>
      <c r="C16" s="13" t="s">
        <v>23</v>
      </c>
      <c r="D16" s="43" t="s">
        <v>24</v>
      </c>
      <c r="E16" s="43"/>
      <c r="F16" s="44"/>
      <c r="G16" s="17">
        <f>SUM(H16:P16)</f>
        <v>72986728</v>
      </c>
      <c r="H16" s="22">
        <v>2306050</v>
      </c>
      <c r="I16" s="22">
        <v>88564</v>
      </c>
      <c r="J16" s="22">
        <v>63589</v>
      </c>
      <c r="K16" s="22">
        <v>30748</v>
      </c>
      <c r="L16" s="22">
        <v>79357</v>
      </c>
      <c r="M16" s="22">
        <v>710612</v>
      </c>
      <c r="N16" s="22">
        <v>14764</v>
      </c>
      <c r="O16" s="22">
        <v>14000</v>
      </c>
      <c r="P16" s="22">
        <v>69679044</v>
      </c>
    </row>
    <row r="17" spans="2:16" ht="12">
      <c r="B17" s="10" t="s">
        <v>25</v>
      </c>
      <c r="C17" s="43" t="s">
        <v>26</v>
      </c>
      <c r="D17" s="43"/>
      <c r="E17" s="43"/>
      <c r="F17" s="44"/>
      <c r="G17" s="17">
        <f>+G18+G23+G28+G29+G30</f>
        <v>102717932</v>
      </c>
      <c r="H17" s="17">
        <f aca="true" t="shared" si="1" ref="H17:P17">+H18+H23+H28+H29+H30</f>
        <v>20473921</v>
      </c>
      <c r="I17" s="17">
        <f t="shared" si="1"/>
        <v>44538</v>
      </c>
      <c r="J17" s="17">
        <f t="shared" si="1"/>
        <v>5458039</v>
      </c>
      <c r="K17" s="17">
        <f t="shared" si="1"/>
        <v>921487</v>
      </c>
      <c r="L17" s="17">
        <f t="shared" si="1"/>
        <v>545008</v>
      </c>
      <c r="M17" s="17">
        <f t="shared" si="1"/>
        <v>1299825</v>
      </c>
      <c r="N17" s="17">
        <f t="shared" si="1"/>
        <v>3561494</v>
      </c>
      <c r="O17" s="17">
        <f t="shared" si="1"/>
        <v>39190000</v>
      </c>
      <c r="P17" s="17">
        <f t="shared" si="1"/>
        <v>31223620</v>
      </c>
    </row>
    <row r="18" spans="2:16" ht="12">
      <c r="B18" s="10"/>
      <c r="C18" s="13" t="s">
        <v>27</v>
      </c>
      <c r="D18" s="43" t="s">
        <v>28</v>
      </c>
      <c r="E18" s="43"/>
      <c r="F18" s="44"/>
      <c r="G18" s="17">
        <f>+G19+G20</f>
        <v>33635346</v>
      </c>
      <c r="H18" s="17">
        <f aca="true" t="shared" si="2" ref="H18:P18">+H19+H20</f>
        <v>18050181</v>
      </c>
      <c r="I18" s="17">
        <f t="shared" si="2"/>
        <v>0</v>
      </c>
      <c r="J18" s="17">
        <f t="shared" si="2"/>
        <v>1235627</v>
      </c>
      <c r="K18" s="17">
        <f t="shared" si="2"/>
        <v>152</v>
      </c>
      <c r="L18" s="17">
        <f t="shared" si="2"/>
        <v>241547</v>
      </c>
      <c r="M18" s="17">
        <f t="shared" si="2"/>
        <v>63170</v>
      </c>
      <c r="N18" s="17">
        <f t="shared" si="2"/>
        <v>1134621</v>
      </c>
      <c r="O18" s="17">
        <f t="shared" si="2"/>
        <v>11496000</v>
      </c>
      <c r="P18" s="17">
        <f t="shared" si="2"/>
        <v>1414048</v>
      </c>
    </row>
    <row r="19" spans="2:16" ht="12">
      <c r="B19" s="10"/>
      <c r="C19" s="14"/>
      <c r="D19" s="13" t="s">
        <v>29</v>
      </c>
      <c r="E19" s="43" t="s">
        <v>30</v>
      </c>
      <c r="F19" s="44"/>
      <c r="G19" s="17">
        <f>SUM(H19:P19)</f>
        <v>30213048</v>
      </c>
      <c r="H19" s="22">
        <v>15401510</v>
      </c>
      <c r="I19" s="22">
        <v>0</v>
      </c>
      <c r="J19" s="22">
        <v>1198694</v>
      </c>
      <c r="K19" s="22">
        <v>152</v>
      </c>
      <c r="L19" s="22">
        <v>30019</v>
      </c>
      <c r="M19" s="22">
        <v>63170</v>
      </c>
      <c r="N19" s="22">
        <v>1094293</v>
      </c>
      <c r="O19" s="22">
        <v>11496000</v>
      </c>
      <c r="P19" s="22">
        <v>929210</v>
      </c>
    </row>
    <row r="20" spans="2:16" ht="12">
      <c r="B20" s="10"/>
      <c r="C20" s="14"/>
      <c r="D20" s="13" t="s">
        <v>31</v>
      </c>
      <c r="E20" s="43" t="s">
        <v>32</v>
      </c>
      <c r="F20" s="44"/>
      <c r="G20" s="17">
        <f>+G21+G22</f>
        <v>3422298</v>
      </c>
      <c r="H20" s="17">
        <f aca="true" t="shared" si="3" ref="H20:P20">+H21+H22</f>
        <v>2648671</v>
      </c>
      <c r="I20" s="17">
        <f t="shared" si="3"/>
        <v>0</v>
      </c>
      <c r="J20" s="17">
        <f t="shared" si="3"/>
        <v>36933</v>
      </c>
      <c r="K20" s="17">
        <f t="shared" si="3"/>
        <v>0</v>
      </c>
      <c r="L20" s="17">
        <f t="shared" si="3"/>
        <v>211528</v>
      </c>
      <c r="M20" s="17">
        <f t="shared" si="3"/>
        <v>0</v>
      </c>
      <c r="N20" s="17">
        <f t="shared" si="3"/>
        <v>40328</v>
      </c>
      <c r="O20" s="17">
        <f t="shared" si="3"/>
        <v>0</v>
      </c>
      <c r="P20" s="17">
        <f t="shared" si="3"/>
        <v>484838</v>
      </c>
    </row>
    <row r="21" spans="2:16" ht="12">
      <c r="B21" s="10"/>
      <c r="C21" s="14"/>
      <c r="D21" s="14"/>
      <c r="E21" s="13" t="s">
        <v>76</v>
      </c>
      <c r="F21" s="11" t="s">
        <v>22</v>
      </c>
      <c r="G21" s="17">
        <f>SUM(H21:P21)</f>
        <v>2215876</v>
      </c>
      <c r="H21" s="22">
        <v>1887397</v>
      </c>
      <c r="I21" s="22">
        <v>0</v>
      </c>
      <c r="J21" s="22">
        <v>28216</v>
      </c>
      <c r="K21" s="22">
        <v>0</v>
      </c>
      <c r="L21" s="22">
        <v>9645</v>
      </c>
      <c r="M21" s="22">
        <v>0</v>
      </c>
      <c r="N21" s="22">
        <v>16852</v>
      </c>
      <c r="O21" s="22">
        <v>0</v>
      </c>
      <c r="P21" s="22">
        <v>273766</v>
      </c>
    </row>
    <row r="22" spans="2:16" ht="12">
      <c r="B22" s="10"/>
      <c r="C22" s="14"/>
      <c r="D22" s="14"/>
      <c r="E22" s="13" t="s">
        <v>33</v>
      </c>
      <c r="F22" s="11" t="s">
        <v>24</v>
      </c>
      <c r="G22" s="17">
        <f>SUM(H22:P22)</f>
        <v>1206422</v>
      </c>
      <c r="H22" s="22">
        <v>761274</v>
      </c>
      <c r="I22" s="22">
        <v>0</v>
      </c>
      <c r="J22" s="22">
        <v>8717</v>
      </c>
      <c r="K22" s="22">
        <v>0</v>
      </c>
      <c r="L22" s="22">
        <v>201883</v>
      </c>
      <c r="M22" s="22">
        <v>0</v>
      </c>
      <c r="N22" s="22">
        <v>23476</v>
      </c>
      <c r="O22" s="22">
        <v>0</v>
      </c>
      <c r="P22" s="22">
        <v>211072</v>
      </c>
    </row>
    <row r="23" spans="2:16" ht="12">
      <c r="B23" s="10"/>
      <c r="C23" s="13" t="s">
        <v>19</v>
      </c>
      <c r="D23" s="43" t="s">
        <v>34</v>
      </c>
      <c r="E23" s="43"/>
      <c r="F23" s="44"/>
      <c r="G23" s="17">
        <f>+G24+G25</f>
        <v>51877720</v>
      </c>
      <c r="H23" s="24">
        <v>0</v>
      </c>
      <c r="I23" s="22">
        <f>SUM(I24:I25)</f>
        <v>44538</v>
      </c>
      <c r="J23" s="22">
        <f aca="true" t="shared" si="4" ref="J23:P23">SUM(J24:J25)</f>
        <v>4032722</v>
      </c>
      <c r="K23" s="22">
        <f t="shared" si="4"/>
        <v>921335</v>
      </c>
      <c r="L23" s="22">
        <f t="shared" si="4"/>
        <v>303461</v>
      </c>
      <c r="M23" s="22">
        <f t="shared" si="4"/>
        <v>185964</v>
      </c>
      <c r="N23" s="22">
        <f t="shared" si="4"/>
        <v>2393815</v>
      </c>
      <c r="O23" s="22">
        <f t="shared" si="4"/>
        <v>17753000</v>
      </c>
      <c r="P23" s="22">
        <f t="shared" si="4"/>
        <v>26242885</v>
      </c>
    </row>
    <row r="24" spans="2:16" ht="12">
      <c r="B24" s="10"/>
      <c r="C24" s="14"/>
      <c r="D24" s="13" t="s">
        <v>35</v>
      </c>
      <c r="E24" s="43" t="s">
        <v>30</v>
      </c>
      <c r="F24" s="44"/>
      <c r="G24" s="17">
        <f>SUM(H24:P24)</f>
        <v>41509481</v>
      </c>
      <c r="H24" s="24">
        <v>0</v>
      </c>
      <c r="I24" s="22">
        <v>44538</v>
      </c>
      <c r="J24" s="22">
        <v>1857601</v>
      </c>
      <c r="K24" s="22">
        <v>921335</v>
      </c>
      <c r="L24" s="22">
        <v>166139</v>
      </c>
      <c r="M24" s="22">
        <v>67444</v>
      </c>
      <c r="N24" s="22">
        <v>1999482</v>
      </c>
      <c r="O24" s="22">
        <v>17386000</v>
      </c>
      <c r="P24" s="22">
        <v>19066942</v>
      </c>
    </row>
    <row r="25" spans="2:16" ht="12">
      <c r="B25" s="10"/>
      <c r="C25" s="14"/>
      <c r="D25" s="13" t="s">
        <v>31</v>
      </c>
      <c r="E25" s="43" t="s">
        <v>32</v>
      </c>
      <c r="F25" s="44"/>
      <c r="G25" s="17">
        <f>+G26+G27</f>
        <v>10368239</v>
      </c>
      <c r="H25" s="24">
        <f aca="true" t="shared" si="5" ref="H25:O25">SUM(H26:H27)</f>
        <v>0</v>
      </c>
      <c r="I25" s="22">
        <f t="shared" si="5"/>
        <v>0</v>
      </c>
      <c r="J25" s="22">
        <f t="shared" si="5"/>
        <v>2175121</v>
      </c>
      <c r="K25" s="22">
        <f t="shared" si="5"/>
        <v>0</v>
      </c>
      <c r="L25" s="22">
        <f t="shared" si="5"/>
        <v>137322</v>
      </c>
      <c r="M25" s="22">
        <f t="shared" si="5"/>
        <v>118520</v>
      </c>
      <c r="N25" s="22">
        <f t="shared" si="5"/>
        <v>394333</v>
      </c>
      <c r="O25" s="22">
        <f t="shared" si="5"/>
        <v>367000</v>
      </c>
      <c r="P25" s="22">
        <f>SUM(P26:P27)</f>
        <v>7175943</v>
      </c>
    </row>
    <row r="26" spans="2:16" ht="12">
      <c r="B26" s="10"/>
      <c r="C26" s="14"/>
      <c r="D26" s="14"/>
      <c r="E26" s="13" t="s">
        <v>76</v>
      </c>
      <c r="F26" s="11" t="s">
        <v>22</v>
      </c>
      <c r="G26" s="17">
        <f>SUM(H26:P26)</f>
        <v>4074738</v>
      </c>
      <c r="H26" s="24">
        <v>0</v>
      </c>
      <c r="I26" s="22">
        <v>0</v>
      </c>
      <c r="J26" s="22">
        <v>1345379</v>
      </c>
      <c r="K26" s="22">
        <v>0</v>
      </c>
      <c r="L26" s="22">
        <v>137322</v>
      </c>
      <c r="M26" s="22">
        <v>0</v>
      </c>
      <c r="N26" s="22">
        <v>68384</v>
      </c>
      <c r="O26" s="22">
        <v>0</v>
      </c>
      <c r="P26" s="22">
        <v>2523653</v>
      </c>
    </row>
    <row r="27" spans="2:16" ht="12">
      <c r="B27" s="10"/>
      <c r="C27" s="14"/>
      <c r="D27" s="14"/>
      <c r="E27" s="13" t="s">
        <v>33</v>
      </c>
      <c r="F27" s="11" t="s">
        <v>24</v>
      </c>
      <c r="G27" s="17">
        <f>SUM(H27:P27)</f>
        <v>6293501</v>
      </c>
      <c r="H27" s="24">
        <v>0</v>
      </c>
      <c r="I27" s="22">
        <v>0</v>
      </c>
      <c r="J27" s="22">
        <v>829742</v>
      </c>
      <c r="K27" s="22">
        <v>0</v>
      </c>
      <c r="L27" s="22"/>
      <c r="M27" s="22">
        <v>118520</v>
      </c>
      <c r="N27" s="22">
        <v>325949</v>
      </c>
      <c r="O27" s="22">
        <v>367000</v>
      </c>
      <c r="P27" s="22">
        <v>4652290</v>
      </c>
    </row>
    <row r="28" spans="2:16" ht="12">
      <c r="B28" s="10"/>
      <c r="C28" s="13" t="s">
        <v>36</v>
      </c>
      <c r="D28" s="43" t="s">
        <v>37</v>
      </c>
      <c r="E28" s="43"/>
      <c r="F28" s="44"/>
      <c r="G28" s="17">
        <f>SUM(H28:P28)</f>
        <v>13455398</v>
      </c>
      <c r="H28" s="24">
        <v>0</v>
      </c>
      <c r="I28" s="22">
        <v>0</v>
      </c>
      <c r="J28" s="22">
        <v>189690</v>
      </c>
      <c r="K28" s="22">
        <v>0</v>
      </c>
      <c r="L28" s="22">
        <v>0</v>
      </c>
      <c r="M28" s="22">
        <v>0</v>
      </c>
      <c r="N28" s="22">
        <v>0</v>
      </c>
      <c r="O28" s="22">
        <v>9869000</v>
      </c>
      <c r="P28" s="22">
        <v>3396708</v>
      </c>
    </row>
    <row r="29" spans="2:16" ht="12">
      <c r="B29" s="10"/>
      <c r="C29" s="13" t="s">
        <v>38</v>
      </c>
      <c r="D29" s="43" t="s">
        <v>39</v>
      </c>
      <c r="E29" s="43"/>
      <c r="F29" s="44"/>
      <c r="G29" s="17">
        <f>SUM(H29:P29)</f>
        <v>360374</v>
      </c>
      <c r="H29" s="22">
        <v>104895</v>
      </c>
      <c r="I29" s="22">
        <v>0</v>
      </c>
      <c r="J29" s="22">
        <v>0</v>
      </c>
      <c r="K29" s="22">
        <v>0</v>
      </c>
      <c r="L29" s="22">
        <v>0</v>
      </c>
      <c r="M29" s="22">
        <v>0</v>
      </c>
      <c r="N29" s="22">
        <v>13500</v>
      </c>
      <c r="O29" s="22">
        <v>72000</v>
      </c>
      <c r="P29" s="22">
        <v>169979</v>
      </c>
    </row>
    <row r="30" spans="2:16" ht="12">
      <c r="B30" s="10"/>
      <c r="C30" s="13" t="s">
        <v>40</v>
      </c>
      <c r="D30" s="43" t="s">
        <v>41</v>
      </c>
      <c r="E30" s="43"/>
      <c r="F30" s="44"/>
      <c r="G30" s="17">
        <f>+G31+G32</f>
        <v>3389094</v>
      </c>
      <c r="H30" s="17">
        <f aca="true" t="shared" si="6" ref="H30:P30">+H31+H32</f>
        <v>2318845</v>
      </c>
      <c r="I30" s="18"/>
      <c r="J30" s="18"/>
      <c r="K30" s="18">
        <f t="shared" si="6"/>
        <v>0</v>
      </c>
      <c r="L30" s="18">
        <f t="shared" si="6"/>
        <v>0</v>
      </c>
      <c r="M30" s="17">
        <f t="shared" si="6"/>
        <v>1050691</v>
      </c>
      <c r="N30" s="17">
        <f t="shared" si="6"/>
        <v>19558</v>
      </c>
      <c r="O30" s="18"/>
      <c r="P30" s="17">
        <f t="shared" si="6"/>
        <v>0</v>
      </c>
    </row>
    <row r="31" spans="2:16" ht="12">
      <c r="B31" s="10"/>
      <c r="C31" s="14"/>
      <c r="D31" s="13" t="s">
        <v>35</v>
      </c>
      <c r="E31" s="43" t="s">
        <v>28</v>
      </c>
      <c r="F31" s="44"/>
      <c r="G31" s="17">
        <f>SUM(H31:P31)</f>
        <v>2462845</v>
      </c>
      <c r="H31" s="22">
        <v>2318845</v>
      </c>
      <c r="I31" s="24">
        <v>0</v>
      </c>
      <c r="J31" s="24">
        <v>0</v>
      </c>
      <c r="K31" s="24">
        <v>0</v>
      </c>
      <c r="L31" s="24">
        <v>0</v>
      </c>
      <c r="M31" s="22">
        <v>144000</v>
      </c>
      <c r="N31" s="22">
        <v>0</v>
      </c>
      <c r="O31" s="24">
        <v>0</v>
      </c>
      <c r="P31" s="22">
        <v>0</v>
      </c>
    </row>
    <row r="32" spans="2:16" ht="12">
      <c r="B32" s="10"/>
      <c r="C32" s="14"/>
      <c r="D32" s="13" t="s">
        <v>42</v>
      </c>
      <c r="E32" s="43" t="s">
        <v>34</v>
      </c>
      <c r="F32" s="44"/>
      <c r="G32" s="17">
        <f>SUM(H32:P32)</f>
        <v>926249</v>
      </c>
      <c r="H32" s="24">
        <v>0</v>
      </c>
      <c r="I32" s="24">
        <v>0</v>
      </c>
      <c r="J32" s="24">
        <v>0</v>
      </c>
      <c r="K32" s="24">
        <v>0</v>
      </c>
      <c r="L32" s="24">
        <v>0</v>
      </c>
      <c r="M32" s="22">
        <v>906691</v>
      </c>
      <c r="N32" s="22">
        <v>19558</v>
      </c>
      <c r="O32" s="24">
        <v>0</v>
      </c>
      <c r="P32" s="22">
        <v>0</v>
      </c>
    </row>
    <row r="33" spans="2:16" ht="12">
      <c r="B33" s="10" t="s">
        <v>43</v>
      </c>
      <c r="C33" s="43" t="s">
        <v>44</v>
      </c>
      <c r="D33" s="43"/>
      <c r="E33" s="43"/>
      <c r="F33" s="44"/>
      <c r="G33" s="17">
        <f>+G34+G39+G44+G45+G46</f>
        <v>2929977</v>
      </c>
      <c r="H33" s="17">
        <f aca="true" t="shared" si="7" ref="H33:P33">+H34+H39+H44+H45+H46</f>
        <v>1617325</v>
      </c>
      <c r="I33" s="17">
        <f t="shared" si="7"/>
        <v>0</v>
      </c>
      <c r="J33" s="17">
        <f t="shared" si="7"/>
        <v>2662</v>
      </c>
      <c r="K33" s="17">
        <f t="shared" si="7"/>
        <v>0</v>
      </c>
      <c r="L33" s="17">
        <f t="shared" si="7"/>
        <v>0</v>
      </c>
      <c r="M33" s="17">
        <f t="shared" si="7"/>
        <v>0</v>
      </c>
      <c r="N33" s="17">
        <f t="shared" si="7"/>
        <v>52367</v>
      </c>
      <c r="O33" s="17">
        <f t="shared" si="7"/>
        <v>1048000</v>
      </c>
      <c r="P33" s="17">
        <f t="shared" si="7"/>
        <v>209623</v>
      </c>
    </row>
    <row r="34" spans="2:16" ht="12">
      <c r="B34" s="10"/>
      <c r="C34" s="13" t="s">
        <v>45</v>
      </c>
      <c r="D34" s="43" t="s">
        <v>28</v>
      </c>
      <c r="E34" s="43"/>
      <c r="F34" s="44"/>
      <c r="G34" s="17">
        <f>+G35+G36</f>
        <v>2248012</v>
      </c>
      <c r="H34" s="17">
        <f aca="true" t="shared" si="8" ref="H34:P34">+H35+H36</f>
        <v>1617325</v>
      </c>
      <c r="I34" s="17">
        <f t="shared" si="8"/>
        <v>0</v>
      </c>
      <c r="J34" s="17">
        <f t="shared" si="8"/>
        <v>2662</v>
      </c>
      <c r="K34" s="17">
        <f t="shared" si="8"/>
        <v>0</v>
      </c>
      <c r="L34" s="17">
        <f t="shared" si="8"/>
        <v>0</v>
      </c>
      <c r="M34" s="17">
        <f t="shared" si="8"/>
        <v>0</v>
      </c>
      <c r="N34" s="17">
        <f t="shared" si="8"/>
        <v>50467</v>
      </c>
      <c r="O34" s="17">
        <f t="shared" si="8"/>
        <v>561000</v>
      </c>
      <c r="P34" s="17">
        <f t="shared" si="8"/>
        <v>16558</v>
      </c>
    </row>
    <row r="35" spans="2:16" ht="12">
      <c r="B35" s="10"/>
      <c r="C35" s="14"/>
      <c r="D35" s="13" t="s">
        <v>29</v>
      </c>
      <c r="E35" s="43" t="s">
        <v>30</v>
      </c>
      <c r="F35" s="44"/>
      <c r="G35" s="17">
        <f>SUM(H35:P35)</f>
        <v>2055011</v>
      </c>
      <c r="H35" s="22">
        <v>1424324</v>
      </c>
      <c r="I35" s="22">
        <v>0</v>
      </c>
      <c r="J35" s="22">
        <v>2662</v>
      </c>
      <c r="K35" s="22">
        <v>0</v>
      </c>
      <c r="L35" s="22">
        <v>0</v>
      </c>
      <c r="M35" s="22">
        <v>0</v>
      </c>
      <c r="N35" s="22">
        <v>50467</v>
      </c>
      <c r="O35" s="22">
        <v>561000</v>
      </c>
      <c r="P35" s="22">
        <v>16558</v>
      </c>
    </row>
    <row r="36" spans="2:16" ht="12">
      <c r="B36" s="10"/>
      <c r="C36" s="14"/>
      <c r="D36" s="13" t="s">
        <v>31</v>
      </c>
      <c r="E36" s="43" t="s">
        <v>32</v>
      </c>
      <c r="F36" s="44"/>
      <c r="G36" s="17">
        <f>+G37+G38</f>
        <v>193001</v>
      </c>
      <c r="H36" s="17">
        <f aca="true" t="shared" si="9" ref="H36:P36">+H37+H38</f>
        <v>193001</v>
      </c>
      <c r="I36" s="17">
        <f t="shared" si="9"/>
        <v>0</v>
      </c>
      <c r="J36" s="17">
        <f t="shared" si="9"/>
        <v>0</v>
      </c>
      <c r="K36" s="17">
        <f t="shared" si="9"/>
        <v>0</v>
      </c>
      <c r="L36" s="17">
        <f t="shared" si="9"/>
        <v>0</v>
      </c>
      <c r="M36" s="17">
        <f t="shared" si="9"/>
        <v>0</v>
      </c>
      <c r="N36" s="17">
        <f t="shared" si="9"/>
        <v>0</v>
      </c>
      <c r="O36" s="17">
        <f t="shared" si="9"/>
        <v>0</v>
      </c>
      <c r="P36" s="17">
        <f t="shared" si="9"/>
        <v>0</v>
      </c>
    </row>
    <row r="37" spans="2:16" ht="12">
      <c r="B37" s="10"/>
      <c r="C37" s="14"/>
      <c r="D37" s="14"/>
      <c r="E37" s="13" t="s">
        <v>76</v>
      </c>
      <c r="F37" s="11" t="s">
        <v>22</v>
      </c>
      <c r="G37" s="17">
        <f>SUM(H37:P37)</f>
        <v>193001</v>
      </c>
      <c r="H37" s="22">
        <v>193001</v>
      </c>
      <c r="I37" s="22">
        <v>0</v>
      </c>
      <c r="J37" s="22">
        <v>0</v>
      </c>
      <c r="K37" s="22">
        <v>0</v>
      </c>
      <c r="L37" s="22">
        <v>0</v>
      </c>
      <c r="M37" s="22">
        <v>0</v>
      </c>
      <c r="N37" s="22">
        <v>0</v>
      </c>
      <c r="O37" s="22">
        <v>0</v>
      </c>
      <c r="P37" s="22">
        <v>0</v>
      </c>
    </row>
    <row r="38" spans="2:16" ht="12">
      <c r="B38" s="10"/>
      <c r="C38" s="14"/>
      <c r="D38" s="14"/>
      <c r="E38" s="13" t="s">
        <v>33</v>
      </c>
      <c r="F38" s="11" t="s">
        <v>24</v>
      </c>
      <c r="G38" s="17">
        <f>SUM(H38:P38)</f>
        <v>0</v>
      </c>
      <c r="H38" s="22">
        <v>0</v>
      </c>
      <c r="I38" s="22">
        <v>0</v>
      </c>
      <c r="J38" s="22">
        <v>0</v>
      </c>
      <c r="K38" s="22">
        <v>0</v>
      </c>
      <c r="L38" s="22">
        <v>0</v>
      </c>
      <c r="M38" s="22">
        <v>0</v>
      </c>
      <c r="N38" s="22">
        <v>0</v>
      </c>
      <c r="O38" s="22">
        <v>0</v>
      </c>
      <c r="P38" s="22">
        <v>0</v>
      </c>
    </row>
    <row r="39" spans="2:16" ht="12">
      <c r="B39" s="10"/>
      <c r="C39" s="13" t="s">
        <v>19</v>
      </c>
      <c r="D39" s="43" t="s">
        <v>34</v>
      </c>
      <c r="E39" s="43"/>
      <c r="F39" s="44"/>
      <c r="G39" s="17">
        <f>+G40+G41</f>
        <v>187659</v>
      </c>
      <c r="H39" s="24">
        <v>0</v>
      </c>
      <c r="I39" s="22">
        <v>0</v>
      </c>
      <c r="J39" s="22">
        <v>0</v>
      </c>
      <c r="K39" s="22">
        <v>0</v>
      </c>
      <c r="L39" s="22">
        <v>0</v>
      </c>
      <c r="M39" s="22">
        <v>0</v>
      </c>
      <c r="N39" s="22">
        <f>SUM(N40:N41)</f>
        <v>1900</v>
      </c>
      <c r="O39" s="22">
        <f>SUM(O40:O41)</f>
        <v>0</v>
      </c>
      <c r="P39" s="22">
        <f>SUM(P40:P41)</f>
        <v>185759</v>
      </c>
    </row>
    <row r="40" spans="2:16" ht="12">
      <c r="B40" s="10"/>
      <c r="C40" s="14"/>
      <c r="D40" s="13" t="s">
        <v>35</v>
      </c>
      <c r="E40" s="43" t="s">
        <v>30</v>
      </c>
      <c r="F40" s="44"/>
      <c r="G40" s="17">
        <f aca="true" t="shared" si="10" ref="G40:G61">SUM(H40:P40)</f>
        <v>187659</v>
      </c>
      <c r="H40" s="24">
        <v>0</v>
      </c>
      <c r="I40" s="22">
        <v>0</v>
      </c>
      <c r="J40" s="22">
        <v>0</v>
      </c>
      <c r="K40" s="22">
        <v>0</v>
      </c>
      <c r="L40" s="22">
        <v>0</v>
      </c>
      <c r="M40" s="22">
        <v>0</v>
      </c>
      <c r="N40" s="22">
        <v>1900</v>
      </c>
      <c r="O40" s="22">
        <v>0</v>
      </c>
      <c r="P40" s="22">
        <v>185759</v>
      </c>
    </row>
    <row r="41" spans="2:16" ht="12">
      <c r="B41" s="10"/>
      <c r="C41" s="14"/>
      <c r="D41" s="13" t="s">
        <v>31</v>
      </c>
      <c r="E41" s="43" t="s">
        <v>32</v>
      </c>
      <c r="F41" s="44"/>
      <c r="G41" s="17">
        <f>+G42+G43</f>
        <v>0</v>
      </c>
      <c r="H41" s="24">
        <v>0</v>
      </c>
      <c r="I41" s="22">
        <v>0</v>
      </c>
      <c r="J41" s="22">
        <v>0</v>
      </c>
      <c r="K41" s="22">
        <v>0</v>
      </c>
      <c r="L41" s="22">
        <v>0</v>
      </c>
      <c r="M41" s="22">
        <v>0</v>
      </c>
      <c r="N41" s="22">
        <v>0</v>
      </c>
      <c r="O41" s="22">
        <v>0</v>
      </c>
      <c r="P41" s="22">
        <v>0</v>
      </c>
    </row>
    <row r="42" spans="2:16" ht="12">
      <c r="B42" s="10"/>
      <c r="C42" s="14"/>
      <c r="D42" s="14"/>
      <c r="E42" s="13" t="s">
        <v>76</v>
      </c>
      <c r="F42" s="11" t="s">
        <v>22</v>
      </c>
      <c r="G42" s="17">
        <f t="shared" si="10"/>
        <v>0</v>
      </c>
      <c r="H42" s="24">
        <v>0</v>
      </c>
      <c r="I42" s="22">
        <v>0</v>
      </c>
      <c r="J42" s="22">
        <v>0</v>
      </c>
      <c r="K42" s="22">
        <v>0</v>
      </c>
      <c r="L42" s="22">
        <v>0</v>
      </c>
      <c r="M42" s="22">
        <v>0</v>
      </c>
      <c r="N42" s="22">
        <v>0</v>
      </c>
      <c r="O42" s="22">
        <v>0</v>
      </c>
      <c r="P42" s="22">
        <v>0</v>
      </c>
    </row>
    <row r="43" spans="2:16" ht="12">
      <c r="B43" s="10"/>
      <c r="C43" s="14"/>
      <c r="D43" s="14"/>
      <c r="E43" s="13" t="s">
        <v>33</v>
      </c>
      <c r="F43" s="11" t="s">
        <v>24</v>
      </c>
      <c r="G43" s="17">
        <f t="shared" si="10"/>
        <v>0</v>
      </c>
      <c r="H43" s="24">
        <v>0</v>
      </c>
      <c r="I43" s="22">
        <v>0</v>
      </c>
      <c r="J43" s="22">
        <v>0</v>
      </c>
      <c r="K43" s="22">
        <v>0</v>
      </c>
      <c r="L43" s="22">
        <v>0</v>
      </c>
      <c r="M43" s="22">
        <v>0</v>
      </c>
      <c r="N43" s="22">
        <v>0</v>
      </c>
      <c r="O43" s="22">
        <v>0</v>
      </c>
      <c r="P43" s="22">
        <v>0</v>
      </c>
    </row>
    <row r="44" spans="2:16" ht="12">
      <c r="B44" s="10"/>
      <c r="C44" s="13" t="s">
        <v>36</v>
      </c>
      <c r="D44" s="43" t="s">
        <v>37</v>
      </c>
      <c r="E44" s="43"/>
      <c r="F44" s="44"/>
      <c r="G44" s="17">
        <f t="shared" si="10"/>
        <v>494306</v>
      </c>
      <c r="H44" s="24">
        <v>0</v>
      </c>
      <c r="I44" s="22">
        <v>0</v>
      </c>
      <c r="J44" s="22">
        <v>0</v>
      </c>
      <c r="K44" s="22">
        <v>0</v>
      </c>
      <c r="L44" s="22">
        <v>0</v>
      </c>
      <c r="M44" s="22">
        <v>0</v>
      </c>
      <c r="N44" s="22">
        <v>0</v>
      </c>
      <c r="O44" s="22">
        <v>487000</v>
      </c>
      <c r="P44" s="22">
        <v>7306</v>
      </c>
    </row>
    <row r="45" spans="2:16" ht="12">
      <c r="B45" s="10"/>
      <c r="C45" s="13" t="s">
        <v>38</v>
      </c>
      <c r="D45" s="43" t="s">
        <v>39</v>
      </c>
      <c r="E45" s="43"/>
      <c r="F45" s="44"/>
      <c r="G45" s="17">
        <f t="shared" si="10"/>
        <v>0</v>
      </c>
      <c r="H45" s="22">
        <v>0</v>
      </c>
      <c r="I45" s="22">
        <v>0</v>
      </c>
      <c r="J45" s="22">
        <v>0</v>
      </c>
      <c r="K45" s="22">
        <v>0</v>
      </c>
      <c r="L45" s="22">
        <v>0</v>
      </c>
      <c r="M45" s="22">
        <v>0</v>
      </c>
      <c r="N45" s="22">
        <v>0</v>
      </c>
      <c r="O45" s="22">
        <v>0</v>
      </c>
      <c r="P45" s="22">
        <v>0</v>
      </c>
    </row>
    <row r="46" spans="2:16" ht="12">
      <c r="B46" s="10"/>
      <c r="C46" s="13" t="s">
        <v>40</v>
      </c>
      <c r="D46" s="43" t="s">
        <v>41</v>
      </c>
      <c r="E46" s="43"/>
      <c r="F46" s="44"/>
      <c r="G46" s="17">
        <f>+G47+G48</f>
        <v>0</v>
      </c>
      <c r="H46" s="22">
        <v>0</v>
      </c>
      <c r="I46" s="24">
        <v>0</v>
      </c>
      <c r="J46" s="24">
        <v>0</v>
      </c>
      <c r="K46" s="24">
        <v>0</v>
      </c>
      <c r="L46" s="24">
        <v>0</v>
      </c>
      <c r="M46" s="22">
        <v>0</v>
      </c>
      <c r="N46" s="22">
        <v>0</v>
      </c>
      <c r="O46" s="24">
        <v>0</v>
      </c>
      <c r="P46" s="22">
        <v>0</v>
      </c>
    </row>
    <row r="47" spans="2:16" ht="12">
      <c r="B47" s="10"/>
      <c r="C47" s="14"/>
      <c r="D47" s="13" t="s">
        <v>35</v>
      </c>
      <c r="E47" s="43" t="s">
        <v>28</v>
      </c>
      <c r="F47" s="44"/>
      <c r="G47" s="17">
        <f t="shared" si="10"/>
        <v>0</v>
      </c>
      <c r="H47" s="22">
        <v>0</v>
      </c>
      <c r="I47" s="24">
        <v>0</v>
      </c>
      <c r="J47" s="24">
        <v>0</v>
      </c>
      <c r="K47" s="24">
        <v>0</v>
      </c>
      <c r="L47" s="24">
        <v>0</v>
      </c>
      <c r="M47" s="22">
        <v>0</v>
      </c>
      <c r="N47" s="22">
        <v>0</v>
      </c>
      <c r="O47" s="24">
        <v>0</v>
      </c>
      <c r="P47" s="22">
        <v>0</v>
      </c>
    </row>
    <row r="48" spans="2:16" ht="12">
      <c r="B48" s="10"/>
      <c r="C48" s="14"/>
      <c r="D48" s="13" t="s">
        <v>42</v>
      </c>
      <c r="E48" s="43" t="s">
        <v>34</v>
      </c>
      <c r="F48" s="44"/>
      <c r="G48" s="17">
        <f t="shared" si="10"/>
        <v>0</v>
      </c>
      <c r="H48" s="24">
        <v>0</v>
      </c>
      <c r="I48" s="24">
        <v>0</v>
      </c>
      <c r="J48" s="24">
        <v>0</v>
      </c>
      <c r="K48" s="24">
        <v>0</v>
      </c>
      <c r="L48" s="24">
        <v>0</v>
      </c>
      <c r="M48" s="22">
        <v>0</v>
      </c>
      <c r="N48" s="22">
        <v>0</v>
      </c>
      <c r="O48" s="24">
        <v>0</v>
      </c>
      <c r="P48" s="22">
        <v>0</v>
      </c>
    </row>
    <row r="49" spans="2:16" ht="12">
      <c r="B49" s="10" t="s">
        <v>46</v>
      </c>
      <c r="C49" s="43" t="s">
        <v>47</v>
      </c>
      <c r="D49" s="43"/>
      <c r="E49" s="43"/>
      <c r="F49" s="44"/>
      <c r="G49" s="17">
        <f>+G50+G51</f>
        <v>0</v>
      </c>
      <c r="H49" s="17">
        <f aca="true" t="shared" si="11" ref="H49:P49">+H50+H51</f>
        <v>0</v>
      </c>
      <c r="I49" s="17">
        <f t="shared" si="11"/>
        <v>0</v>
      </c>
      <c r="J49" s="17">
        <f t="shared" si="11"/>
        <v>0</v>
      </c>
      <c r="K49" s="17">
        <f t="shared" si="11"/>
        <v>0</v>
      </c>
      <c r="L49" s="17">
        <f t="shared" si="11"/>
        <v>0</v>
      </c>
      <c r="M49" s="17">
        <f t="shared" si="11"/>
        <v>0</v>
      </c>
      <c r="N49" s="17">
        <f t="shared" si="11"/>
        <v>0</v>
      </c>
      <c r="O49" s="17">
        <f t="shared" si="11"/>
        <v>0</v>
      </c>
      <c r="P49" s="17">
        <f t="shared" si="11"/>
        <v>0</v>
      </c>
    </row>
    <row r="50" spans="2:16" ht="12">
      <c r="B50" s="10"/>
      <c r="C50" s="13" t="s">
        <v>48</v>
      </c>
      <c r="D50" s="43" t="s">
        <v>28</v>
      </c>
      <c r="E50" s="43"/>
      <c r="F50" s="44"/>
      <c r="G50" s="17">
        <f t="shared" si="10"/>
        <v>0</v>
      </c>
      <c r="H50" s="22">
        <v>0</v>
      </c>
      <c r="I50" s="22">
        <v>0</v>
      </c>
      <c r="J50" s="22">
        <v>0</v>
      </c>
      <c r="K50" s="22">
        <v>0</v>
      </c>
      <c r="L50" s="22">
        <v>0</v>
      </c>
      <c r="M50" s="22">
        <v>0</v>
      </c>
      <c r="N50" s="22">
        <v>0</v>
      </c>
      <c r="O50" s="22">
        <v>0</v>
      </c>
      <c r="P50" s="22">
        <v>0</v>
      </c>
    </row>
    <row r="51" spans="2:16" ht="12">
      <c r="B51" s="10"/>
      <c r="C51" s="13" t="s">
        <v>49</v>
      </c>
      <c r="D51" s="43" t="s">
        <v>34</v>
      </c>
      <c r="E51" s="43"/>
      <c r="F51" s="44"/>
      <c r="G51" s="17">
        <f t="shared" si="10"/>
        <v>0</v>
      </c>
      <c r="H51" s="24">
        <v>0</v>
      </c>
      <c r="I51" s="22">
        <v>0</v>
      </c>
      <c r="J51" s="22">
        <v>0</v>
      </c>
      <c r="K51" s="22">
        <v>0</v>
      </c>
      <c r="L51" s="22">
        <v>0</v>
      </c>
      <c r="M51" s="22">
        <v>0</v>
      </c>
      <c r="N51" s="22">
        <v>0</v>
      </c>
      <c r="O51" s="22">
        <v>0</v>
      </c>
      <c r="P51" s="22">
        <v>0</v>
      </c>
    </row>
    <row r="52" spans="2:16" ht="12">
      <c r="B52" s="10" t="s">
        <v>50</v>
      </c>
      <c r="C52" s="43" t="s">
        <v>51</v>
      </c>
      <c r="D52" s="43"/>
      <c r="E52" s="43"/>
      <c r="F52" s="44"/>
      <c r="G52" s="17">
        <f t="shared" si="10"/>
        <v>82631712</v>
      </c>
      <c r="H52" s="22">
        <v>0</v>
      </c>
      <c r="I52" s="22">
        <v>1705049</v>
      </c>
      <c r="J52" s="22">
        <v>0</v>
      </c>
      <c r="K52" s="22">
        <v>0</v>
      </c>
      <c r="L52" s="22">
        <v>0</v>
      </c>
      <c r="M52" s="22">
        <v>275388</v>
      </c>
      <c r="N52" s="22">
        <v>0</v>
      </c>
      <c r="O52" s="24">
        <v>0</v>
      </c>
      <c r="P52" s="22">
        <v>80651275</v>
      </c>
    </row>
    <row r="53" spans="2:16" ht="12">
      <c r="B53" s="10" t="s">
        <v>52</v>
      </c>
      <c r="C53" s="43" t="s">
        <v>53</v>
      </c>
      <c r="D53" s="43"/>
      <c r="E53" s="43"/>
      <c r="F53" s="44"/>
      <c r="G53" s="17">
        <f t="shared" si="10"/>
        <v>2901221</v>
      </c>
      <c r="H53" s="22">
        <v>385996</v>
      </c>
      <c r="I53" s="22">
        <v>0</v>
      </c>
      <c r="J53" s="22">
        <v>112095</v>
      </c>
      <c r="K53" s="22">
        <v>180175</v>
      </c>
      <c r="L53" s="22">
        <v>0</v>
      </c>
      <c r="M53" s="22">
        <v>36404</v>
      </c>
      <c r="N53" s="22">
        <v>0</v>
      </c>
      <c r="O53" s="22">
        <v>0</v>
      </c>
      <c r="P53" s="22">
        <v>2186551</v>
      </c>
    </row>
    <row r="54" spans="2:16" ht="12">
      <c r="B54" s="10" t="s">
        <v>54</v>
      </c>
      <c r="C54" s="43" t="s">
        <v>55</v>
      </c>
      <c r="D54" s="43"/>
      <c r="E54" s="43"/>
      <c r="F54" s="44"/>
      <c r="G54" s="17">
        <f t="shared" si="10"/>
        <v>509500</v>
      </c>
      <c r="H54" s="22">
        <v>0</v>
      </c>
      <c r="I54" s="22">
        <v>0</v>
      </c>
      <c r="J54" s="22">
        <v>0</v>
      </c>
      <c r="K54" s="22">
        <v>0</v>
      </c>
      <c r="L54" s="22">
        <v>0</v>
      </c>
      <c r="M54" s="22">
        <v>0</v>
      </c>
      <c r="N54" s="22">
        <v>0</v>
      </c>
      <c r="O54" s="22">
        <v>325000</v>
      </c>
      <c r="P54" s="22">
        <v>184500</v>
      </c>
    </row>
    <row r="55" spans="2:16" ht="12">
      <c r="B55" s="10" t="s">
        <v>56</v>
      </c>
      <c r="C55" s="43" t="s">
        <v>57</v>
      </c>
      <c r="D55" s="43"/>
      <c r="E55" s="43"/>
      <c r="F55" s="44"/>
      <c r="G55" s="17">
        <f t="shared" si="10"/>
        <v>147446653</v>
      </c>
      <c r="H55" s="22">
        <v>6050</v>
      </c>
      <c r="I55" s="22">
        <v>0</v>
      </c>
      <c r="J55" s="22">
        <v>0</v>
      </c>
      <c r="K55" s="22">
        <v>0</v>
      </c>
      <c r="L55" s="22">
        <v>232548</v>
      </c>
      <c r="M55" s="22">
        <v>146807388</v>
      </c>
      <c r="N55" s="22"/>
      <c r="O55" s="22">
        <v>10330</v>
      </c>
      <c r="P55" s="22">
        <v>390337</v>
      </c>
    </row>
    <row r="56" spans="2:16" ht="12">
      <c r="B56" s="10"/>
      <c r="C56" s="47" t="s">
        <v>58</v>
      </c>
      <c r="D56" s="47"/>
      <c r="E56" s="47"/>
      <c r="F56" s="48"/>
      <c r="G56" s="17">
        <f t="shared" si="10"/>
        <v>65000</v>
      </c>
      <c r="H56" s="22">
        <v>0</v>
      </c>
      <c r="I56" s="22">
        <v>0</v>
      </c>
      <c r="J56" s="22">
        <v>0</v>
      </c>
      <c r="K56" s="22">
        <v>0</v>
      </c>
      <c r="L56" s="22">
        <v>0</v>
      </c>
      <c r="M56" s="22">
        <v>65000</v>
      </c>
      <c r="N56" s="22">
        <v>0</v>
      </c>
      <c r="O56" s="22">
        <v>0</v>
      </c>
      <c r="P56" s="22">
        <v>0</v>
      </c>
    </row>
    <row r="57" spans="2:16" ht="12">
      <c r="B57" s="10" t="s">
        <v>59</v>
      </c>
      <c r="C57" s="43" t="s">
        <v>60</v>
      </c>
      <c r="D57" s="43"/>
      <c r="E57" s="43"/>
      <c r="F57" s="44"/>
      <c r="G57" s="17">
        <f t="shared" si="10"/>
        <v>5773385</v>
      </c>
      <c r="H57" s="22">
        <v>0</v>
      </c>
      <c r="I57" s="22">
        <v>0</v>
      </c>
      <c r="J57" s="22">
        <v>0</v>
      </c>
      <c r="K57" s="22">
        <v>0</v>
      </c>
      <c r="L57" s="22">
        <v>2750000</v>
      </c>
      <c r="M57" s="22">
        <v>0</v>
      </c>
      <c r="N57" s="22">
        <v>0</v>
      </c>
      <c r="O57" s="22">
        <v>0</v>
      </c>
      <c r="P57" s="22">
        <v>3023385</v>
      </c>
    </row>
    <row r="58" spans="2:16" ht="12">
      <c r="B58" s="10" t="s">
        <v>61</v>
      </c>
      <c r="C58" s="43" t="s">
        <v>62</v>
      </c>
      <c r="D58" s="43"/>
      <c r="E58" s="43"/>
      <c r="F58" s="44"/>
      <c r="G58" s="17">
        <f t="shared" si="10"/>
        <v>0</v>
      </c>
      <c r="H58" s="24">
        <v>0</v>
      </c>
      <c r="I58" s="24">
        <v>0</v>
      </c>
      <c r="J58" s="24">
        <v>0</v>
      </c>
      <c r="K58" s="24">
        <v>0</v>
      </c>
      <c r="L58" s="24">
        <v>0</v>
      </c>
      <c r="M58" s="24">
        <v>0</v>
      </c>
      <c r="N58" s="24">
        <v>0</v>
      </c>
      <c r="O58" s="24">
        <v>0</v>
      </c>
      <c r="P58" s="22">
        <v>0</v>
      </c>
    </row>
    <row r="59" spans="2:16" ht="12">
      <c r="B59" s="50" t="s">
        <v>0</v>
      </c>
      <c r="C59" s="51"/>
      <c r="D59" s="51"/>
      <c r="E59" s="51"/>
      <c r="F59" s="52"/>
      <c r="G59" s="15">
        <f>+G7+G9+G10+G11+G12+G17+G33+G49+G52+G53+G54+G55+G57+G58</f>
        <v>753237168</v>
      </c>
      <c r="H59" s="15">
        <f aca="true" t="shared" si="12" ref="H59:P59">+H7+H9+H10+H11+H12+H17+H33+H49+H52+H53+H54+H55+H57+H58</f>
        <v>61308721</v>
      </c>
      <c r="I59" s="15">
        <f t="shared" si="12"/>
        <v>12264139</v>
      </c>
      <c r="J59" s="15">
        <f t="shared" si="12"/>
        <v>5973717</v>
      </c>
      <c r="K59" s="15">
        <f t="shared" si="12"/>
        <v>1691685</v>
      </c>
      <c r="L59" s="15">
        <f t="shared" si="12"/>
        <v>4042224</v>
      </c>
      <c r="M59" s="15">
        <f t="shared" si="12"/>
        <v>151469094</v>
      </c>
      <c r="N59" s="15">
        <f t="shared" si="12"/>
        <v>3861971</v>
      </c>
      <c r="O59" s="15">
        <f t="shared" si="12"/>
        <v>47087330</v>
      </c>
      <c r="P59" s="15">
        <f t="shared" si="12"/>
        <v>465538287</v>
      </c>
    </row>
    <row r="60" spans="2:16" ht="12">
      <c r="B60" s="53" t="s">
        <v>77</v>
      </c>
      <c r="C60" s="43"/>
      <c r="D60" s="43"/>
      <c r="E60" s="43"/>
      <c r="F60" s="44"/>
      <c r="G60" s="19">
        <f t="shared" si="10"/>
        <v>0</v>
      </c>
      <c r="H60" s="25">
        <v>8335681</v>
      </c>
      <c r="I60" s="25">
        <v>2043524</v>
      </c>
      <c r="J60" s="25">
        <v>263052</v>
      </c>
      <c r="K60" s="25">
        <v>455028</v>
      </c>
      <c r="L60" s="25">
        <v>14571547</v>
      </c>
      <c r="M60" s="25">
        <v>11383927</v>
      </c>
      <c r="N60" s="25">
        <v>11972306</v>
      </c>
      <c r="O60" s="25">
        <v>20716100</v>
      </c>
      <c r="P60" s="23">
        <v>-69741165</v>
      </c>
    </row>
    <row r="61" spans="2:16" ht="12">
      <c r="B61" s="53" t="s">
        <v>78</v>
      </c>
      <c r="C61" s="43"/>
      <c r="D61" s="43"/>
      <c r="E61" s="43"/>
      <c r="F61" s="44"/>
      <c r="G61" s="27">
        <f t="shared" si="10"/>
        <v>15266112</v>
      </c>
      <c r="H61" s="25"/>
      <c r="I61" s="25">
        <v>0</v>
      </c>
      <c r="J61" s="25">
        <v>950087</v>
      </c>
      <c r="K61" s="25">
        <v>0</v>
      </c>
      <c r="L61" s="25">
        <v>20000</v>
      </c>
      <c r="M61" s="25">
        <v>478630</v>
      </c>
      <c r="N61" s="25"/>
      <c r="O61" s="25">
        <v>24296</v>
      </c>
      <c r="P61" s="23">
        <v>13793099</v>
      </c>
    </row>
    <row r="62" spans="2:16" ht="12">
      <c r="B62" s="54" t="s">
        <v>79</v>
      </c>
      <c r="C62" s="55"/>
      <c r="D62" s="55"/>
      <c r="E62" s="55"/>
      <c r="F62" s="56"/>
      <c r="G62" s="20">
        <f>+G59+G60+G61</f>
        <v>768503280</v>
      </c>
      <c r="H62" s="21">
        <f>+H59+H60+H61</f>
        <v>69644402</v>
      </c>
      <c r="I62" s="21">
        <f aca="true" t="shared" si="13" ref="I62:P62">+I59+I60+I61</f>
        <v>14307663</v>
      </c>
      <c r="J62" s="21">
        <f t="shared" si="13"/>
        <v>7186856</v>
      </c>
      <c r="K62" s="21">
        <f t="shared" si="13"/>
        <v>2146713</v>
      </c>
      <c r="L62" s="21">
        <f t="shared" si="13"/>
        <v>18633771</v>
      </c>
      <c r="M62" s="21">
        <f t="shared" si="13"/>
        <v>163331651</v>
      </c>
      <c r="N62" s="21">
        <f t="shared" si="13"/>
        <v>15834277</v>
      </c>
      <c r="O62" s="21">
        <f t="shared" si="13"/>
        <v>67827726</v>
      </c>
      <c r="P62" s="21">
        <f t="shared" si="13"/>
        <v>409590221</v>
      </c>
    </row>
    <row r="63" spans="2:6" ht="12">
      <c r="B63" s="49"/>
      <c r="C63" s="49"/>
      <c r="D63" s="49"/>
      <c r="E63" s="49"/>
      <c r="F63" s="49"/>
    </row>
    <row r="64" spans="2:7" ht="12">
      <c r="B64" s="7" t="s">
        <v>1</v>
      </c>
      <c r="C64" s="7"/>
      <c r="D64" s="7"/>
      <c r="E64" s="7"/>
      <c r="F64" s="7"/>
      <c r="G64" s="1"/>
    </row>
    <row r="65" spans="2:7" ht="12">
      <c r="B65" s="7" t="s">
        <v>80</v>
      </c>
      <c r="C65" s="7"/>
      <c r="D65" s="7"/>
      <c r="E65" s="7"/>
      <c r="F65" s="7"/>
      <c r="G65" s="7" t="s">
        <v>81</v>
      </c>
    </row>
    <row r="66" spans="2:7" ht="12">
      <c r="B66" s="7" t="s">
        <v>82</v>
      </c>
      <c r="C66" s="7"/>
      <c r="D66" s="7"/>
      <c r="E66" s="7"/>
      <c r="F66" s="7"/>
      <c r="G66" s="7" t="s">
        <v>83</v>
      </c>
    </row>
    <row r="67" spans="2:7" ht="12">
      <c r="B67" s="7" t="s">
        <v>84</v>
      </c>
      <c r="C67" s="7"/>
      <c r="D67" s="7"/>
      <c r="E67" s="7"/>
      <c r="F67" s="7"/>
      <c r="G67" s="7" t="s">
        <v>85</v>
      </c>
    </row>
    <row r="68" spans="2:7" ht="12">
      <c r="B68" s="7" t="s">
        <v>86</v>
      </c>
      <c r="C68" s="7"/>
      <c r="D68" s="7"/>
      <c r="E68" s="7"/>
      <c r="F68" s="7"/>
      <c r="G68" s="7" t="s">
        <v>87</v>
      </c>
    </row>
    <row r="69" spans="2:7" ht="12">
      <c r="B69" s="7" t="s">
        <v>88</v>
      </c>
      <c r="C69" s="7"/>
      <c r="D69" s="7"/>
      <c r="E69" s="7"/>
      <c r="F69" s="7"/>
      <c r="G69" s="7" t="s">
        <v>89</v>
      </c>
    </row>
    <row r="70" spans="2:7" ht="12">
      <c r="B70" s="7" t="s">
        <v>90</v>
      </c>
      <c r="C70" s="7"/>
      <c r="D70" s="7"/>
      <c r="E70" s="7"/>
      <c r="F70" s="7"/>
      <c r="G70" s="7" t="s">
        <v>91</v>
      </c>
    </row>
    <row r="71" spans="2:7" ht="12">
      <c r="B71" s="7" t="s">
        <v>92</v>
      </c>
      <c r="C71" s="7"/>
      <c r="D71" s="7"/>
      <c r="E71" s="7"/>
      <c r="F71" s="7"/>
      <c r="G71" s="7" t="s">
        <v>93</v>
      </c>
    </row>
    <row r="72" spans="2:7" ht="12">
      <c r="B72" s="7" t="s">
        <v>94</v>
      </c>
      <c r="C72" s="7"/>
      <c r="D72" s="7"/>
      <c r="E72" s="7"/>
      <c r="F72" s="7"/>
      <c r="G72" s="7" t="s">
        <v>95</v>
      </c>
    </row>
    <row r="73" spans="2:7" ht="12">
      <c r="B73" s="7" t="s">
        <v>96</v>
      </c>
      <c r="C73" s="7"/>
      <c r="D73" s="7"/>
      <c r="E73" s="7"/>
      <c r="F73" s="7"/>
      <c r="G73" s="7" t="s">
        <v>97</v>
      </c>
    </row>
    <row r="74" spans="2:7" ht="12">
      <c r="B74" s="7" t="s">
        <v>98</v>
      </c>
      <c r="C74" s="7"/>
      <c r="D74" s="7"/>
      <c r="E74" s="7"/>
      <c r="F74" s="7"/>
      <c r="G74" s="7" t="s">
        <v>99</v>
      </c>
    </row>
    <row r="75" spans="2:7" ht="12">
      <c r="B75" s="7" t="s">
        <v>100</v>
      </c>
      <c r="C75" s="7"/>
      <c r="D75" s="7"/>
      <c r="E75" s="7"/>
      <c r="F75" s="7"/>
      <c r="G75" s="7" t="s">
        <v>101</v>
      </c>
    </row>
    <row r="76" spans="2:7" ht="12">
      <c r="B76" s="7" t="s">
        <v>102</v>
      </c>
      <c r="C76" s="7"/>
      <c r="D76" s="7"/>
      <c r="E76" s="7"/>
      <c r="F76" s="7"/>
      <c r="G76" s="7" t="s">
        <v>103</v>
      </c>
    </row>
  </sheetData>
  <mergeCells count="60">
    <mergeCell ref="N3:N6"/>
    <mergeCell ref="O3:O6"/>
    <mergeCell ref="P3:P6"/>
    <mergeCell ref="J3:J6"/>
    <mergeCell ref="K3:K6"/>
    <mergeCell ref="L3:L6"/>
    <mergeCell ref="M3:M6"/>
    <mergeCell ref="B63:F63"/>
    <mergeCell ref="B59:F59"/>
    <mergeCell ref="B60:F60"/>
    <mergeCell ref="B61:F61"/>
    <mergeCell ref="B62:F62"/>
    <mergeCell ref="C55:F55"/>
    <mergeCell ref="C56:F56"/>
    <mergeCell ref="C57:F57"/>
    <mergeCell ref="C58:F58"/>
    <mergeCell ref="D51:F51"/>
    <mergeCell ref="C52:F52"/>
    <mergeCell ref="C53:F53"/>
    <mergeCell ref="C54:F54"/>
    <mergeCell ref="E47:F47"/>
    <mergeCell ref="E48:F48"/>
    <mergeCell ref="C49:F49"/>
    <mergeCell ref="D50:F50"/>
    <mergeCell ref="E41:F41"/>
    <mergeCell ref="D44:F44"/>
    <mergeCell ref="D45:F45"/>
    <mergeCell ref="D46:F46"/>
    <mergeCell ref="E35:F35"/>
    <mergeCell ref="E36:F36"/>
    <mergeCell ref="D39:F39"/>
    <mergeCell ref="E40:F40"/>
    <mergeCell ref="E31:F31"/>
    <mergeCell ref="E32:F32"/>
    <mergeCell ref="C33:F33"/>
    <mergeCell ref="D34:F34"/>
    <mergeCell ref="E25:F25"/>
    <mergeCell ref="D28:F28"/>
    <mergeCell ref="D29:F29"/>
    <mergeCell ref="D30:F30"/>
    <mergeCell ref="E19:F19"/>
    <mergeCell ref="E20:F20"/>
    <mergeCell ref="D23:F23"/>
    <mergeCell ref="E24:F24"/>
    <mergeCell ref="D15:F15"/>
    <mergeCell ref="D16:F16"/>
    <mergeCell ref="C17:F17"/>
    <mergeCell ref="D18:F18"/>
    <mergeCell ref="C11:F11"/>
    <mergeCell ref="C12:F12"/>
    <mergeCell ref="D13:F13"/>
    <mergeCell ref="D14:F14"/>
    <mergeCell ref="C7:F7"/>
    <mergeCell ref="C8:F8"/>
    <mergeCell ref="C9:F9"/>
    <mergeCell ref="C10:F10"/>
    <mergeCell ref="B3:F4"/>
    <mergeCell ref="B5:F6"/>
    <mergeCell ref="G3:G6"/>
    <mergeCell ref="H3:H6"/>
  </mergeCells>
  <printOptions/>
  <pageMargins left="0.7874015748031497" right="0.3937007874015748" top="0.7874015748031497" bottom="0.3937007874015748" header="0.5118110236220472" footer="0.2755905511811024"/>
  <pageSetup fitToHeight="1" fitToWidth="1" horizontalDpi="300" verticalDpi="3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関根</cp:lastModifiedBy>
  <cp:lastPrinted>2005-03-18T01:17:07Z</cp:lastPrinted>
  <dcterms:created xsi:type="dcterms:W3CDTF">1999-09-24T06:03:28Z</dcterms:created>
  <dcterms:modified xsi:type="dcterms:W3CDTF">2009-03-19T00:34:52Z</dcterms:modified>
  <cp:category/>
  <cp:version/>
  <cp:contentType/>
  <cp:contentStatus/>
</cp:coreProperties>
</file>