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'Sheet1'!$B$1:$X$88</definedName>
  </definedNames>
  <calcPr fullCalcOnLoad="1"/>
</workbook>
</file>

<file path=xl/sharedStrings.xml><?xml version="1.0" encoding="utf-8"?>
<sst xmlns="http://schemas.openxmlformats.org/spreadsheetml/2006/main" count="102" uniqueCount="97">
  <si>
    <t>倉渕村</t>
  </si>
  <si>
    <t>榛東村</t>
  </si>
  <si>
    <t>吉岡町</t>
  </si>
  <si>
    <t>中里村</t>
  </si>
  <si>
    <t>板倉町</t>
  </si>
  <si>
    <t>邑楽町</t>
  </si>
  <si>
    <t>県内</t>
  </si>
  <si>
    <t>県外</t>
  </si>
  <si>
    <t>合計</t>
  </si>
  <si>
    <t>（勢）東村</t>
  </si>
  <si>
    <t>北群馬郡</t>
  </si>
  <si>
    <t>．</t>
  </si>
  <si>
    <t>平成１２年度観光消費額推計表</t>
  </si>
  <si>
    <t>（千円）</t>
  </si>
  <si>
    <t>（千円）</t>
  </si>
  <si>
    <t>消費総額</t>
  </si>
  <si>
    <t>日帰り客</t>
  </si>
  <si>
    <t>宿泊客</t>
  </si>
  <si>
    <t>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</si>
  <si>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</si>
  <si>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</si>
  <si>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</si>
  <si>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</si>
  <si>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</si>
  <si>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</si>
  <si>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</si>
  <si>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</si>
  <si>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</si>
  <si>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</si>
  <si>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</si>
  <si>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</si>
  <si>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</si>
  <si>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</si>
  <si>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</si>
  <si>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</si>
  <si>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</si>
  <si>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</si>
  <si>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</si>
  <si>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</si>
  <si>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勢多郡</t>
  </si>
  <si>
    <t>榛名町</t>
  </si>
  <si>
    <t>箕郷町</t>
  </si>
  <si>
    <t>群馬町</t>
  </si>
  <si>
    <t>群馬郡</t>
  </si>
  <si>
    <t>子持村</t>
  </si>
  <si>
    <t>小野上村</t>
  </si>
  <si>
    <t>伊香保町</t>
  </si>
  <si>
    <t>新町</t>
  </si>
  <si>
    <t>鬼石町</t>
  </si>
  <si>
    <t>吉井町</t>
  </si>
  <si>
    <t>万場町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</si>
  <si>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</si>
  <si>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</si>
  <si>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</si>
  <si>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</si>
  <si>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</si>
  <si>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</si>
  <si>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</si>
  <si>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</si>
  <si>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</si>
  <si>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</si>
  <si>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</si>
  <si>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</si>
  <si>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</si>
  <si>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</si>
  <si>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</si>
  <si>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</si>
  <si>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</si>
  <si>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</si>
  <si>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</si>
  <si>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</si>
  <si>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</si>
  <si>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</si>
  <si>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</si>
  <si>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</si>
  <si>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</si>
  <si>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</si>
  <si>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</si>
  <si>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</si>
  <si>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</si>
  <si>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</si>
  <si>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</si>
  <si>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</si>
  <si>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</si>
  <si>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</si>
  <si>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</si>
  <si>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</si>
  <si>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</si>
  <si>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</si>
  <si>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</si>
  <si>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明和町</t>
  </si>
  <si>
    <t>千代田町</t>
  </si>
  <si>
    <t>大泉町</t>
  </si>
  <si>
    <t>邑楽郡</t>
  </si>
  <si>
    <t>合計</t>
  </si>
  <si>
    <t>構成比</t>
  </si>
  <si>
    <t>観光消費額推計表（市町村別）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</si>
</sst>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16" applyAlignment="1">
      <alignment/>
    </xf>
    <xf numFmtId="177" fontId="0" fillId="0" borderId="0" xfId="15" applyNumberFormat="1" applyAlignment="1">
      <alignment/>
    </xf>
    <xf numFmtId="176" fontId="0" fillId="0" borderId="0" xfId="0" applyNumberFormat="1" applyBorder="1" applyAlignment="1">
      <alignment/>
    </xf>
    <xf numFmtId="38" fontId="0" fillId="0" borderId="0" xfId="16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10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5.625" style="0" customWidth="1"/>
    <col min="4" max="4" width="10.375" style="0" hidden="1" customWidth="1"/>
    <col min="5" max="5" width="10.125" style="0" hidden="1" customWidth="1"/>
    <col min="6" max="6" width="11.50390625" style="0" hidden="1" customWidth="1"/>
    <col min="7" max="7" width="11.00390625" style="0" hidden="1" customWidth="1"/>
    <col min="8" max="8" width="12.125" style="0" hidden="1" customWidth="1"/>
    <col min="9" max="9" width="12.875" style="0" hidden="1" customWidth="1"/>
    <col min="10" max="11" width="12.625" style="0" customWidth="1"/>
    <col min="12" max="12" width="3.375" style="0" customWidth="1"/>
    <col min="14" max="14" width="11.625" style="0" bestFit="1" customWidth="1"/>
    <col min="16" max="16" width="15.50390625" style="0" customWidth="1"/>
    <col min="17" max="17" width="0.2421875" style="0" hidden="1" customWidth="1"/>
    <col min="18" max="22" width="9.00390625" style="0" hidden="1" customWidth="1"/>
    <col min="23" max="24" width="12.625" style="0" customWidth="1"/>
    <col min="25" max="25" width="3.25390625" style="0" customWidth="1"/>
  </cols>
  <sheetData>
    <row r="1" spans="2:24" ht="14.25" customHeight="1">
      <c r="B1" s="6" t="s">
        <v>96</v>
      </c>
      <c r="X1" s="5" t="s">
        <v>13</v>
      </c>
    </row>
    <row r="2" spans="2:24" ht="12" customHeight="1">
      <c r="B2" s="7"/>
      <c r="C2" s="7"/>
      <c r="D2" s="7"/>
      <c r="E2" s="7"/>
      <c r="F2" s="7"/>
      <c r="G2" s="7"/>
      <c r="H2" s="7"/>
      <c r="I2" s="7"/>
      <c r="J2" s="7"/>
      <c r="K2" s="7"/>
      <c r="X2" s="5"/>
    </row>
    <row r="3" spans="2:11" ht="12" customHeight="1">
      <c r="B3" s="7" t="s">
        <v>12</v>
      </c>
      <c r="C3" s="7"/>
      <c r="D3" s="7"/>
      <c r="E3" s="7"/>
      <c r="F3" s="7"/>
      <c r="G3" s="7"/>
      <c r="H3" s="7"/>
      <c r="I3" s="7"/>
      <c r="J3" s="7"/>
      <c r="K3" s="8" t="s">
        <v>14</v>
      </c>
    </row>
    <row r="4" spans="2:11" ht="12" customHeight="1">
      <c r="B4" s="9"/>
      <c r="C4" s="36"/>
      <c r="D4" s="37" t="s">
        <v>6</v>
      </c>
      <c r="E4" s="37"/>
      <c r="F4" s="38"/>
      <c r="G4" s="39" t="s">
        <v>7</v>
      </c>
      <c r="H4" s="37"/>
      <c r="I4" s="38"/>
      <c r="J4" s="39" t="s">
        <v>8</v>
      </c>
      <c r="K4" s="38"/>
    </row>
    <row r="5" spans="2:11" ht="12" customHeight="1">
      <c r="B5" s="10"/>
      <c r="C5" s="40" t="s">
        <v>15</v>
      </c>
      <c r="D5" s="41" t="s">
        <v>16</v>
      </c>
      <c r="E5" s="42" t="s">
        <v>17</v>
      </c>
      <c r="F5" s="42" t="s">
        <v>18</v>
      </c>
      <c r="G5" s="42" t="s">
        <v>16</v>
      </c>
      <c r="H5" s="42" t="s">
        <v>17</v>
      </c>
      <c r="I5" s="42" t="s">
        <v>18</v>
      </c>
      <c r="J5" s="42" t="s">
        <v>16</v>
      </c>
      <c r="K5" s="42" t="s">
        <v>17</v>
      </c>
    </row>
    <row r="6" spans="2:13" ht="12" customHeight="1">
      <c r="B6" s="43" t="s">
        <v>19</v>
      </c>
      <c r="C6" s="11">
        <f aca="true" t="shared" si="0" ref="C6:C16">J6+K6</f>
        <v>8382026</v>
      </c>
      <c r="D6" s="12">
        <v>3997982</v>
      </c>
      <c r="E6" s="13"/>
      <c r="F6" s="13">
        <f aca="true" t="shared" si="1" ref="F6:F16">SUM(D6:E6)</f>
        <v>3997982</v>
      </c>
      <c r="G6" s="13">
        <v>1066329</v>
      </c>
      <c r="H6" s="13">
        <v>3317715</v>
      </c>
      <c r="I6" s="13">
        <f aca="true" t="shared" si="2" ref="I6:I16">SUM(G6:H6)</f>
        <v>4384044</v>
      </c>
      <c r="J6" s="13">
        <f aca="true" t="shared" si="3" ref="J6:K12">D6+G6</f>
        <v>5064311</v>
      </c>
      <c r="K6" s="13">
        <f t="shared" si="3"/>
        <v>3317715</v>
      </c>
      <c r="M6" s="2"/>
    </row>
    <row r="7" spans="2:13" ht="12" customHeight="1">
      <c r="B7" s="43" t="s">
        <v>20</v>
      </c>
      <c r="C7" s="11">
        <f t="shared" si="0"/>
        <v>14704512</v>
      </c>
      <c r="D7" s="12">
        <v>10601496</v>
      </c>
      <c r="E7" s="13">
        <v>16997</v>
      </c>
      <c r="F7" s="13">
        <f t="shared" si="1"/>
        <v>10618493</v>
      </c>
      <c r="G7" s="13">
        <v>4083034</v>
      </c>
      <c r="H7" s="13">
        <v>2985</v>
      </c>
      <c r="I7" s="13">
        <f t="shared" si="2"/>
        <v>4086019</v>
      </c>
      <c r="J7" s="13">
        <f t="shared" si="3"/>
        <v>14684530</v>
      </c>
      <c r="K7" s="13">
        <f t="shared" si="3"/>
        <v>19982</v>
      </c>
      <c r="M7" s="2"/>
    </row>
    <row r="8" spans="2:13" ht="12" customHeight="1">
      <c r="B8" s="43" t="s">
        <v>21</v>
      </c>
      <c r="C8" s="11">
        <f t="shared" si="0"/>
        <v>2227153</v>
      </c>
      <c r="D8" s="12">
        <v>996998</v>
      </c>
      <c r="E8" s="13">
        <v>60298</v>
      </c>
      <c r="F8" s="13">
        <f t="shared" si="1"/>
        <v>1057296</v>
      </c>
      <c r="G8" s="13">
        <v>368752</v>
      </c>
      <c r="H8" s="13">
        <v>801105</v>
      </c>
      <c r="I8" s="13">
        <f t="shared" si="2"/>
        <v>1169857</v>
      </c>
      <c r="J8" s="13">
        <f t="shared" si="3"/>
        <v>1365750</v>
      </c>
      <c r="K8" s="13">
        <f t="shared" si="3"/>
        <v>861403</v>
      </c>
      <c r="M8" s="2"/>
    </row>
    <row r="9" spans="2:13" ht="12" customHeight="1">
      <c r="B9" s="43" t="s">
        <v>22</v>
      </c>
      <c r="C9" s="11">
        <f t="shared" si="0"/>
        <v>689353</v>
      </c>
      <c r="D9" s="12">
        <v>514746</v>
      </c>
      <c r="E9" s="13"/>
      <c r="F9" s="13">
        <f t="shared" si="1"/>
        <v>514746</v>
      </c>
      <c r="G9" s="13">
        <v>163687</v>
      </c>
      <c r="H9" s="13">
        <v>10920</v>
      </c>
      <c r="I9" s="13">
        <f t="shared" si="2"/>
        <v>174607</v>
      </c>
      <c r="J9" s="13">
        <f t="shared" si="3"/>
        <v>678433</v>
      </c>
      <c r="K9" s="13">
        <f t="shared" si="3"/>
        <v>10920</v>
      </c>
      <c r="M9" s="2"/>
    </row>
    <row r="10" spans="2:13" ht="12" customHeight="1">
      <c r="B10" s="43" t="s">
        <v>23</v>
      </c>
      <c r="C10" s="11">
        <f t="shared" si="0"/>
        <v>2671008</v>
      </c>
      <c r="D10" s="12">
        <v>1344207</v>
      </c>
      <c r="E10" s="13"/>
      <c r="F10" s="13">
        <f t="shared" si="1"/>
        <v>1344207</v>
      </c>
      <c r="G10" s="13">
        <v>1093459</v>
      </c>
      <c r="H10" s="13">
        <v>233342</v>
      </c>
      <c r="I10" s="13">
        <f t="shared" si="2"/>
        <v>1326801</v>
      </c>
      <c r="J10" s="13">
        <f t="shared" si="3"/>
        <v>2437666</v>
      </c>
      <c r="K10" s="13">
        <f t="shared" si="3"/>
        <v>233342</v>
      </c>
      <c r="M10" s="2"/>
    </row>
    <row r="11" spans="2:13" ht="12" customHeight="1">
      <c r="B11" s="43" t="s">
        <v>24</v>
      </c>
      <c r="C11" s="11">
        <f t="shared" si="0"/>
        <v>2928045</v>
      </c>
      <c r="D11" s="12">
        <v>1111837</v>
      </c>
      <c r="E11" s="13">
        <v>41323</v>
      </c>
      <c r="F11" s="13">
        <f t="shared" si="1"/>
        <v>1153160</v>
      </c>
      <c r="G11" s="13">
        <v>1650909</v>
      </c>
      <c r="H11" s="13">
        <v>123976</v>
      </c>
      <c r="I11" s="13">
        <f t="shared" si="2"/>
        <v>1774885</v>
      </c>
      <c r="J11" s="13">
        <f t="shared" si="3"/>
        <v>2762746</v>
      </c>
      <c r="K11" s="13">
        <f t="shared" si="3"/>
        <v>165299</v>
      </c>
      <c r="M11" s="2"/>
    </row>
    <row r="12" spans="2:13" ht="12" customHeight="1">
      <c r="B12" s="43" t="s">
        <v>25</v>
      </c>
      <c r="C12" s="11">
        <f t="shared" si="0"/>
        <v>1977624</v>
      </c>
      <c r="D12" s="12">
        <v>893024</v>
      </c>
      <c r="E12" s="13">
        <v>50400</v>
      </c>
      <c r="F12" s="13">
        <f t="shared" si="1"/>
        <v>943424</v>
      </c>
      <c r="G12" s="13">
        <v>916600</v>
      </c>
      <c r="H12" s="13">
        <v>117600</v>
      </c>
      <c r="I12" s="13">
        <f t="shared" si="2"/>
        <v>1034200</v>
      </c>
      <c r="J12" s="13">
        <f t="shared" si="3"/>
        <v>1809624</v>
      </c>
      <c r="K12" s="13">
        <f t="shared" si="3"/>
        <v>168000</v>
      </c>
      <c r="M12" s="2"/>
    </row>
    <row r="13" spans="2:13" ht="12" customHeight="1">
      <c r="B13" s="43" t="s">
        <v>26</v>
      </c>
      <c r="C13" s="11">
        <f t="shared" si="0"/>
        <v>1524680</v>
      </c>
      <c r="D13" s="12">
        <v>613650</v>
      </c>
      <c r="E13" s="13"/>
      <c r="F13" s="13">
        <f t="shared" si="1"/>
        <v>613650</v>
      </c>
      <c r="G13" s="13">
        <v>911030</v>
      </c>
      <c r="H13" s="13"/>
      <c r="I13" s="13">
        <f t="shared" si="2"/>
        <v>911030</v>
      </c>
      <c r="J13" s="13">
        <f>D13+G13</f>
        <v>1524680</v>
      </c>
      <c r="K13" s="13"/>
      <c r="M13" s="2"/>
    </row>
    <row r="14" spans="2:13" ht="12" customHeight="1">
      <c r="B14" s="43" t="s">
        <v>27</v>
      </c>
      <c r="C14" s="11">
        <f t="shared" si="0"/>
        <v>1218837</v>
      </c>
      <c r="D14" s="12">
        <v>550159</v>
      </c>
      <c r="E14" s="13">
        <v>235690</v>
      </c>
      <c r="F14" s="13">
        <f t="shared" si="1"/>
        <v>785849</v>
      </c>
      <c r="G14" s="13">
        <v>281473</v>
      </c>
      <c r="H14" s="13">
        <v>151515</v>
      </c>
      <c r="I14" s="13">
        <f t="shared" si="2"/>
        <v>432988</v>
      </c>
      <c r="J14" s="13">
        <f>D14+G14</f>
        <v>831632</v>
      </c>
      <c r="K14" s="13">
        <f>E14+H14</f>
        <v>387205</v>
      </c>
      <c r="M14" s="2"/>
    </row>
    <row r="15" spans="2:13" ht="12" customHeight="1">
      <c r="B15" s="43" t="s">
        <v>28</v>
      </c>
      <c r="C15" s="11">
        <f t="shared" si="0"/>
        <v>2031650</v>
      </c>
      <c r="D15" s="12">
        <v>720789</v>
      </c>
      <c r="E15" s="13">
        <v>440</v>
      </c>
      <c r="F15" s="13">
        <f t="shared" si="1"/>
        <v>721229</v>
      </c>
      <c r="G15" s="13">
        <v>1051424</v>
      </c>
      <c r="H15" s="13">
        <v>258997</v>
      </c>
      <c r="I15" s="13">
        <f t="shared" si="2"/>
        <v>1310421</v>
      </c>
      <c r="J15" s="13">
        <f>D15+G15</f>
        <v>1772213</v>
      </c>
      <c r="K15" s="13">
        <f>E15+H15</f>
        <v>259437</v>
      </c>
      <c r="M15" s="2"/>
    </row>
    <row r="16" spans="2:13" ht="12" customHeight="1" thickBot="1">
      <c r="B16" s="44" t="s">
        <v>29</v>
      </c>
      <c r="C16" s="14">
        <f t="shared" si="0"/>
        <v>3275636</v>
      </c>
      <c r="D16" s="15">
        <v>305455</v>
      </c>
      <c r="E16" s="16">
        <v>541606</v>
      </c>
      <c r="F16" s="16">
        <f t="shared" si="1"/>
        <v>847061</v>
      </c>
      <c r="G16" s="16">
        <v>181755</v>
      </c>
      <c r="H16" s="16">
        <v>2246820</v>
      </c>
      <c r="I16" s="16">
        <f t="shared" si="2"/>
        <v>2428575</v>
      </c>
      <c r="J16" s="16">
        <f>D16+G16</f>
        <v>487210</v>
      </c>
      <c r="K16" s="16">
        <f>E16+H16</f>
        <v>2788426</v>
      </c>
      <c r="M16" s="2"/>
    </row>
    <row r="17" spans="2:13" ht="12" customHeight="1" thickBot="1" thickTop="1">
      <c r="B17" s="45" t="s">
        <v>30</v>
      </c>
      <c r="C17" s="17">
        <f>SUM(C6:C16)</f>
        <v>41630524</v>
      </c>
      <c r="D17" s="18">
        <f aca="true" t="shared" si="4" ref="D17:K17">SUM(D6:D16)</f>
        <v>21650343</v>
      </c>
      <c r="E17" s="19">
        <f t="shared" si="4"/>
        <v>946754</v>
      </c>
      <c r="F17" s="19">
        <f t="shared" si="4"/>
        <v>22597097</v>
      </c>
      <c r="G17" s="19">
        <f t="shared" si="4"/>
        <v>11768452</v>
      </c>
      <c r="H17" s="19">
        <f t="shared" si="4"/>
        <v>7264975</v>
      </c>
      <c r="I17" s="19">
        <f t="shared" si="4"/>
        <v>19033427</v>
      </c>
      <c r="J17" s="19">
        <f t="shared" si="4"/>
        <v>33418795</v>
      </c>
      <c r="K17" s="19">
        <f t="shared" si="4"/>
        <v>8211729</v>
      </c>
      <c r="M17" s="2"/>
    </row>
    <row r="18" spans="2:13" ht="12" customHeight="1">
      <c r="B18" s="46" t="s">
        <v>31</v>
      </c>
      <c r="C18" s="20"/>
      <c r="D18" s="21"/>
      <c r="E18" s="22"/>
      <c r="F18" s="22"/>
      <c r="G18" s="22"/>
      <c r="H18" s="22"/>
      <c r="I18" s="22"/>
      <c r="J18" s="22"/>
      <c r="K18" s="22"/>
      <c r="M18" s="2"/>
    </row>
    <row r="19" spans="2:13" ht="12" customHeight="1">
      <c r="B19" s="43" t="s">
        <v>32</v>
      </c>
      <c r="C19" s="23">
        <f aca="true" t="shared" si="5" ref="C19:C26">J19+K19</f>
        <v>893121</v>
      </c>
      <c r="D19" s="12">
        <v>694881</v>
      </c>
      <c r="E19" s="13">
        <v>70500</v>
      </c>
      <c r="F19" s="13">
        <f aca="true" t="shared" si="6" ref="F19:F26">SUM(D19:E19)</f>
        <v>765381</v>
      </c>
      <c r="G19" s="13">
        <v>75908</v>
      </c>
      <c r="H19" s="13">
        <v>51832</v>
      </c>
      <c r="I19" s="13">
        <f aca="true" t="shared" si="7" ref="I19:I26">SUM(G19:H19)</f>
        <v>127740</v>
      </c>
      <c r="J19" s="13">
        <f aca="true" t="shared" si="8" ref="J19:K22">D19+G19</f>
        <v>770789</v>
      </c>
      <c r="K19" s="13">
        <f t="shared" si="8"/>
        <v>122332</v>
      </c>
      <c r="M19" s="2"/>
    </row>
    <row r="20" spans="2:13" ht="12" customHeight="1">
      <c r="B20" s="43" t="s">
        <v>33</v>
      </c>
      <c r="C20" s="23">
        <f t="shared" si="5"/>
        <v>567562</v>
      </c>
      <c r="D20" s="12">
        <v>35197</v>
      </c>
      <c r="E20" s="13">
        <v>307979</v>
      </c>
      <c r="F20" s="13">
        <f t="shared" si="6"/>
        <v>343176</v>
      </c>
      <c r="G20" s="13">
        <v>26398</v>
      </c>
      <c r="H20" s="13">
        <v>197988</v>
      </c>
      <c r="I20" s="13">
        <f t="shared" si="7"/>
        <v>224386</v>
      </c>
      <c r="J20" s="13">
        <f t="shared" si="8"/>
        <v>61595</v>
      </c>
      <c r="K20" s="13">
        <f t="shared" si="8"/>
        <v>505967</v>
      </c>
      <c r="M20" s="2"/>
    </row>
    <row r="21" spans="2:13" ht="12" customHeight="1">
      <c r="B21" s="43" t="s">
        <v>34</v>
      </c>
      <c r="C21" s="23">
        <f t="shared" si="5"/>
        <v>405083</v>
      </c>
      <c r="D21" s="12">
        <v>300500</v>
      </c>
      <c r="E21" s="13">
        <v>3312</v>
      </c>
      <c r="F21" s="13">
        <f t="shared" si="6"/>
        <v>303812</v>
      </c>
      <c r="G21" s="13">
        <v>71751</v>
      </c>
      <c r="H21" s="13">
        <v>29520</v>
      </c>
      <c r="I21" s="13">
        <f t="shared" si="7"/>
        <v>101271</v>
      </c>
      <c r="J21" s="13">
        <f t="shared" si="8"/>
        <v>372251</v>
      </c>
      <c r="K21" s="13">
        <f t="shared" si="8"/>
        <v>32832</v>
      </c>
      <c r="M21" s="2"/>
    </row>
    <row r="22" spans="2:13" ht="12" customHeight="1">
      <c r="B22" s="43" t="s">
        <v>35</v>
      </c>
      <c r="C22" s="23">
        <f t="shared" si="5"/>
        <v>1864336</v>
      </c>
      <c r="D22" s="12">
        <v>524683</v>
      </c>
      <c r="E22" s="13">
        <v>167178</v>
      </c>
      <c r="F22" s="13">
        <f t="shared" si="6"/>
        <v>691861</v>
      </c>
      <c r="G22" s="13">
        <v>824075</v>
      </c>
      <c r="H22" s="13">
        <v>348400</v>
      </c>
      <c r="I22" s="13">
        <f t="shared" si="7"/>
        <v>1172475</v>
      </c>
      <c r="J22" s="13">
        <f t="shared" si="8"/>
        <v>1348758</v>
      </c>
      <c r="K22" s="13">
        <f t="shared" si="8"/>
        <v>515578</v>
      </c>
      <c r="M22" s="2"/>
    </row>
    <row r="23" spans="2:13" ht="12" customHeight="1">
      <c r="B23" s="43" t="s">
        <v>36</v>
      </c>
      <c r="C23" s="23">
        <f t="shared" si="5"/>
        <v>389169</v>
      </c>
      <c r="D23" s="12">
        <v>313113</v>
      </c>
      <c r="E23" s="13"/>
      <c r="F23" s="13">
        <f t="shared" si="6"/>
        <v>313113</v>
      </c>
      <c r="G23" s="13">
        <v>76056</v>
      </c>
      <c r="H23" s="13"/>
      <c r="I23" s="13">
        <f t="shared" si="7"/>
        <v>76056</v>
      </c>
      <c r="J23" s="13">
        <f>D23+G23</f>
        <v>389169</v>
      </c>
      <c r="K23" s="13"/>
      <c r="M23" s="2"/>
    </row>
    <row r="24" spans="2:13" ht="12" customHeight="1">
      <c r="B24" s="43" t="s">
        <v>37</v>
      </c>
      <c r="C24" s="23">
        <f t="shared" si="5"/>
        <v>311439</v>
      </c>
      <c r="D24" s="12">
        <v>244366</v>
      </c>
      <c r="E24" s="13"/>
      <c r="F24" s="13">
        <f t="shared" si="6"/>
        <v>244366</v>
      </c>
      <c r="G24" s="13">
        <v>67073</v>
      </c>
      <c r="H24" s="13"/>
      <c r="I24" s="13">
        <f t="shared" si="7"/>
        <v>67073</v>
      </c>
      <c r="J24" s="13">
        <f>D24+G24</f>
        <v>311439</v>
      </c>
      <c r="K24" s="13"/>
      <c r="M24" s="2"/>
    </row>
    <row r="25" spans="2:13" ht="12" customHeight="1">
      <c r="B25" s="43" t="s">
        <v>38</v>
      </c>
      <c r="C25" s="23">
        <f t="shared" si="5"/>
        <v>252762</v>
      </c>
      <c r="D25" s="12">
        <v>88890</v>
      </c>
      <c r="E25" s="13">
        <v>33980</v>
      </c>
      <c r="F25" s="13">
        <f t="shared" si="6"/>
        <v>122870</v>
      </c>
      <c r="G25" s="13">
        <v>54449</v>
      </c>
      <c r="H25" s="13">
        <v>75443</v>
      </c>
      <c r="I25" s="13">
        <f t="shared" si="7"/>
        <v>129892</v>
      </c>
      <c r="J25" s="13">
        <f>D25+G25</f>
        <v>143339</v>
      </c>
      <c r="K25" s="13">
        <f>E25+H25</f>
        <v>109423</v>
      </c>
      <c r="M25" s="2"/>
    </row>
    <row r="26" spans="2:13" ht="12" customHeight="1" thickBot="1">
      <c r="B26" s="44" t="s">
        <v>9</v>
      </c>
      <c r="C26" s="24">
        <f t="shared" si="5"/>
        <v>1164562</v>
      </c>
      <c r="D26" s="15">
        <v>322448</v>
      </c>
      <c r="E26" s="16">
        <v>152045</v>
      </c>
      <c r="F26" s="16">
        <f t="shared" si="6"/>
        <v>474493</v>
      </c>
      <c r="G26" s="16">
        <v>599396</v>
      </c>
      <c r="H26" s="16">
        <v>90673</v>
      </c>
      <c r="I26" s="16">
        <f t="shared" si="7"/>
        <v>690069</v>
      </c>
      <c r="J26" s="16">
        <f>D26+G26</f>
        <v>921844</v>
      </c>
      <c r="K26" s="16">
        <f>E26+H26</f>
        <v>242718</v>
      </c>
      <c r="M26" s="2"/>
    </row>
    <row r="27" spans="2:13" ht="12" customHeight="1" thickBot="1" thickTop="1">
      <c r="B27" s="45" t="s">
        <v>39</v>
      </c>
      <c r="C27" s="17">
        <f>SUM(C18:C26)</f>
        <v>5848034</v>
      </c>
      <c r="D27" s="18">
        <f aca="true" t="shared" si="9" ref="D27:K27">SUM(D18:D26)</f>
        <v>2524078</v>
      </c>
      <c r="E27" s="19">
        <f t="shared" si="9"/>
        <v>734994</v>
      </c>
      <c r="F27" s="19">
        <f t="shared" si="9"/>
        <v>3259072</v>
      </c>
      <c r="G27" s="19">
        <f t="shared" si="9"/>
        <v>1795106</v>
      </c>
      <c r="H27" s="19">
        <f t="shared" si="9"/>
        <v>793856</v>
      </c>
      <c r="I27" s="19">
        <f t="shared" si="9"/>
        <v>2588962</v>
      </c>
      <c r="J27" s="19">
        <f t="shared" si="9"/>
        <v>4319184</v>
      </c>
      <c r="K27" s="19">
        <f t="shared" si="9"/>
        <v>1528850</v>
      </c>
      <c r="M27" s="2"/>
    </row>
    <row r="28" spans="2:13" ht="12" customHeight="1">
      <c r="B28" s="46" t="s">
        <v>40</v>
      </c>
      <c r="C28" s="20">
        <f>J28+K28</f>
        <v>6405918</v>
      </c>
      <c r="D28" s="21">
        <v>1811388</v>
      </c>
      <c r="E28" s="22">
        <v>1929981</v>
      </c>
      <c r="F28" s="22">
        <f>SUM(D28:E28)</f>
        <v>3741369</v>
      </c>
      <c r="G28" s="22">
        <v>1274960</v>
      </c>
      <c r="H28" s="22">
        <v>1389589</v>
      </c>
      <c r="I28" s="22">
        <f>SUM(G28:H28)</f>
        <v>2664549</v>
      </c>
      <c r="J28" s="22">
        <f>D28+G28</f>
        <v>3086348</v>
      </c>
      <c r="K28" s="22">
        <f>E28+H28</f>
        <v>3319570</v>
      </c>
      <c r="M28" s="2"/>
    </row>
    <row r="29" spans="2:13" ht="12" customHeight="1">
      <c r="B29" s="43" t="s">
        <v>0</v>
      </c>
      <c r="C29" s="23">
        <f>J29+K29</f>
        <v>434020</v>
      </c>
      <c r="D29" s="25">
        <v>160946</v>
      </c>
      <c r="E29" s="13">
        <v>122541</v>
      </c>
      <c r="F29" s="13">
        <f>SUM(D29:E29)</f>
        <v>283487</v>
      </c>
      <c r="G29" s="13">
        <v>38208</v>
      </c>
      <c r="H29" s="13">
        <v>112325</v>
      </c>
      <c r="I29" s="13">
        <f>SUM(G29:H29)</f>
        <v>150533</v>
      </c>
      <c r="J29" s="13">
        <f>D29+G29</f>
        <v>199154</v>
      </c>
      <c r="K29" s="13">
        <f>E29+H29</f>
        <v>234866</v>
      </c>
      <c r="M29" s="2"/>
    </row>
    <row r="30" spans="2:13" ht="12" customHeight="1">
      <c r="B30" s="43" t="s">
        <v>41</v>
      </c>
      <c r="C30" s="23">
        <f>J30+K30</f>
        <v>16000</v>
      </c>
      <c r="D30" s="12">
        <v>8000</v>
      </c>
      <c r="E30" s="13"/>
      <c r="F30" s="13">
        <f>SUM(D30:E30)</f>
        <v>8000</v>
      </c>
      <c r="G30" s="13">
        <v>8000</v>
      </c>
      <c r="H30" s="13"/>
      <c r="I30" s="13">
        <f>SUM(G30:H30)</f>
        <v>8000</v>
      </c>
      <c r="J30" s="13">
        <f>D30+G30</f>
        <v>16000</v>
      </c>
      <c r="K30" s="13"/>
      <c r="M30" s="2"/>
    </row>
    <row r="31" spans="2:13" ht="12" customHeight="1" thickBot="1">
      <c r="B31" s="44" t="s">
        <v>42</v>
      </c>
      <c r="C31" s="24">
        <f>J31+K31</f>
        <v>790206</v>
      </c>
      <c r="D31" s="15">
        <v>540181</v>
      </c>
      <c r="E31" s="16"/>
      <c r="F31" s="16">
        <f>SUM(D31:E31)</f>
        <v>540181</v>
      </c>
      <c r="G31" s="16">
        <v>250025</v>
      </c>
      <c r="H31" s="16"/>
      <c r="I31" s="16">
        <f>SUM(G31:H31)</f>
        <v>250025</v>
      </c>
      <c r="J31" s="16">
        <f>D31+G31</f>
        <v>790206</v>
      </c>
      <c r="K31" s="16"/>
      <c r="M31" s="2"/>
    </row>
    <row r="32" spans="2:13" ht="12" customHeight="1" thickBot="1" thickTop="1">
      <c r="B32" s="45" t="s">
        <v>43</v>
      </c>
      <c r="C32" s="17">
        <f>SUM(C28:C31)</f>
        <v>7646144</v>
      </c>
      <c r="D32" s="18">
        <f aca="true" t="shared" si="10" ref="D32:K32">SUM(D28:D31)</f>
        <v>2520515</v>
      </c>
      <c r="E32" s="19">
        <f t="shared" si="10"/>
        <v>2052522</v>
      </c>
      <c r="F32" s="19">
        <f t="shared" si="10"/>
        <v>4573037</v>
      </c>
      <c r="G32" s="19">
        <f t="shared" si="10"/>
        <v>1571193</v>
      </c>
      <c r="H32" s="19">
        <f t="shared" si="10"/>
        <v>1501914</v>
      </c>
      <c r="I32" s="19">
        <f t="shared" si="10"/>
        <v>3073107</v>
      </c>
      <c r="J32" s="19">
        <f t="shared" si="10"/>
        <v>4091708</v>
      </c>
      <c r="K32" s="19">
        <f t="shared" si="10"/>
        <v>3554436</v>
      </c>
      <c r="M32" s="2"/>
    </row>
    <row r="33" spans="2:13" ht="12" customHeight="1">
      <c r="B33" s="46" t="s">
        <v>44</v>
      </c>
      <c r="C33" s="20">
        <f>J33+K33</f>
        <v>59660</v>
      </c>
      <c r="D33" s="21">
        <v>45800</v>
      </c>
      <c r="E33" s="22"/>
      <c r="F33" s="22">
        <f>SUM(D33:E33)</f>
        <v>45800</v>
      </c>
      <c r="G33" s="22">
        <v>10360</v>
      </c>
      <c r="H33" s="22">
        <v>3500</v>
      </c>
      <c r="I33" s="22">
        <f>SUM(G33:H33)</f>
        <v>13860</v>
      </c>
      <c r="J33" s="22">
        <f aca="true" t="shared" si="11" ref="J33:K35">D33+G33</f>
        <v>56160</v>
      </c>
      <c r="K33" s="22">
        <f t="shared" si="11"/>
        <v>3500</v>
      </c>
      <c r="M33" s="2"/>
    </row>
    <row r="34" spans="2:13" ht="12" customHeight="1">
      <c r="B34" s="43" t="s">
        <v>45</v>
      </c>
      <c r="C34" s="23">
        <f>J34+K34</f>
        <v>548855</v>
      </c>
      <c r="D34" s="12">
        <v>125669</v>
      </c>
      <c r="E34" s="13">
        <v>215044</v>
      </c>
      <c r="F34" s="13">
        <f>SUM(D34:E34)</f>
        <v>340713</v>
      </c>
      <c r="G34" s="13">
        <v>54187</v>
      </c>
      <c r="H34" s="13">
        <v>153955</v>
      </c>
      <c r="I34" s="13">
        <f>SUM(G34:H34)</f>
        <v>208142</v>
      </c>
      <c r="J34" s="13">
        <f t="shared" si="11"/>
        <v>179856</v>
      </c>
      <c r="K34" s="13">
        <f t="shared" si="11"/>
        <v>368999</v>
      </c>
      <c r="M34" s="2"/>
    </row>
    <row r="35" spans="2:13" ht="12" customHeight="1">
      <c r="B35" s="43" t="s">
        <v>46</v>
      </c>
      <c r="C35" s="23">
        <f>J35+K35</f>
        <v>16981376</v>
      </c>
      <c r="D35" s="12">
        <v>488349</v>
      </c>
      <c r="E35" s="13">
        <v>7153271</v>
      </c>
      <c r="F35" s="13">
        <f>SUM(D35:E35)</f>
        <v>7641620</v>
      </c>
      <c r="G35" s="13">
        <v>596870</v>
      </c>
      <c r="H35" s="13">
        <v>8742886</v>
      </c>
      <c r="I35" s="13">
        <f>SUM(G35:H35)</f>
        <v>9339756</v>
      </c>
      <c r="J35" s="13">
        <f t="shared" si="11"/>
        <v>1085219</v>
      </c>
      <c r="K35" s="13">
        <f t="shared" si="11"/>
        <v>15896157</v>
      </c>
      <c r="M35" s="2"/>
    </row>
    <row r="36" spans="2:13" ht="12" customHeight="1">
      <c r="B36" s="43" t="s">
        <v>1</v>
      </c>
      <c r="C36" s="23">
        <f>J36+K36</f>
        <v>597689</v>
      </c>
      <c r="D36" s="12">
        <v>597689</v>
      </c>
      <c r="E36" s="13"/>
      <c r="F36" s="13">
        <f>SUM(D36:E36)</f>
        <v>597689</v>
      </c>
      <c r="G36" s="13"/>
      <c r="H36" s="13"/>
      <c r="I36" s="13"/>
      <c r="J36" s="13">
        <f>D36+G36</f>
        <v>597689</v>
      </c>
      <c r="K36" s="13"/>
      <c r="M36" s="2"/>
    </row>
    <row r="37" spans="2:13" ht="12" customHeight="1" thickBot="1">
      <c r="B37" s="44" t="s">
        <v>2</v>
      </c>
      <c r="C37" s="24">
        <f>J37+K37</f>
        <v>262708</v>
      </c>
      <c r="D37" s="15">
        <v>235688</v>
      </c>
      <c r="E37" s="16"/>
      <c r="F37" s="16">
        <f>SUM(D37:E37)</f>
        <v>235688</v>
      </c>
      <c r="G37" s="16">
        <v>27020</v>
      </c>
      <c r="H37" s="16"/>
      <c r="I37" s="16">
        <f>SUM(G37:H37)</f>
        <v>27020</v>
      </c>
      <c r="J37" s="16">
        <f>D37+G37</f>
        <v>262708</v>
      </c>
      <c r="K37" s="16"/>
      <c r="M37" s="2"/>
    </row>
    <row r="38" spans="2:13" ht="12" customHeight="1" thickBot="1" thickTop="1">
      <c r="B38" s="45" t="s">
        <v>10</v>
      </c>
      <c r="C38" s="17">
        <f>SUM(C33:C37)</f>
        <v>18450288</v>
      </c>
      <c r="D38" s="18">
        <f aca="true" t="shared" si="12" ref="D38:K38">SUM(D33:D37)</f>
        <v>1493195</v>
      </c>
      <c r="E38" s="19">
        <f t="shared" si="12"/>
        <v>7368315</v>
      </c>
      <c r="F38" s="19">
        <f t="shared" si="12"/>
        <v>8861510</v>
      </c>
      <c r="G38" s="19">
        <f t="shared" si="12"/>
        <v>688437</v>
      </c>
      <c r="H38" s="19">
        <f t="shared" si="12"/>
        <v>8900341</v>
      </c>
      <c r="I38" s="19">
        <f t="shared" si="12"/>
        <v>9588778</v>
      </c>
      <c r="J38" s="19">
        <f t="shared" si="12"/>
        <v>2181632</v>
      </c>
      <c r="K38" s="19">
        <f t="shared" si="12"/>
        <v>16268656</v>
      </c>
      <c r="M38" s="2"/>
    </row>
    <row r="39" spans="2:13" ht="12" customHeight="1">
      <c r="B39" s="46" t="s">
        <v>47</v>
      </c>
      <c r="C39" s="20">
        <f>J39+K39</f>
        <v>5670</v>
      </c>
      <c r="D39" s="21">
        <v>4379</v>
      </c>
      <c r="E39" s="22"/>
      <c r="F39" s="22">
        <f aca="true" t="shared" si="13" ref="F39:F44">SUM(D39:E39)</f>
        <v>4379</v>
      </c>
      <c r="G39" s="22">
        <v>1291</v>
      </c>
      <c r="H39" s="22"/>
      <c r="I39" s="22">
        <f aca="true" t="shared" si="14" ref="I39:I44">SUM(G39:H39)</f>
        <v>1291</v>
      </c>
      <c r="J39" s="22">
        <f aca="true" t="shared" si="15" ref="J39:J44">D39+G39</f>
        <v>5670</v>
      </c>
      <c r="K39" s="22"/>
      <c r="M39" s="2"/>
    </row>
    <row r="40" spans="2:13" ht="12" customHeight="1">
      <c r="B40" s="43" t="s">
        <v>48</v>
      </c>
      <c r="C40" s="23">
        <f>J40+K40</f>
        <v>759611</v>
      </c>
      <c r="D40" s="12">
        <v>154866</v>
      </c>
      <c r="E40" s="13">
        <v>73014</v>
      </c>
      <c r="F40" s="13">
        <f t="shared" si="13"/>
        <v>227880</v>
      </c>
      <c r="G40" s="13">
        <v>361353</v>
      </c>
      <c r="H40" s="13">
        <v>170378</v>
      </c>
      <c r="I40" s="13">
        <f t="shared" si="14"/>
        <v>531731</v>
      </c>
      <c r="J40" s="13">
        <f t="shared" si="15"/>
        <v>516219</v>
      </c>
      <c r="K40" s="13">
        <f>E40+H40</f>
        <v>243392</v>
      </c>
      <c r="M40" s="2"/>
    </row>
    <row r="41" spans="2:13" ht="12" customHeight="1">
      <c r="B41" s="43" t="s">
        <v>49</v>
      </c>
      <c r="C41" s="23">
        <f>SUM(J41:K41)</f>
        <v>1109031</v>
      </c>
      <c r="D41" s="12">
        <v>812837</v>
      </c>
      <c r="E41" s="13">
        <v>39353</v>
      </c>
      <c r="F41" s="13">
        <f t="shared" si="13"/>
        <v>852190</v>
      </c>
      <c r="G41" s="13">
        <v>141190</v>
      </c>
      <c r="H41" s="13">
        <v>115651</v>
      </c>
      <c r="I41" s="13">
        <f t="shared" si="14"/>
        <v>256841</v>
      </c>
      <c r="J41" s="13">
        <f t="shared" si="15"/>
        <v>954027</v>
      </c>
      <c r="K41" s="13">
        <f>E41+H41</f>
        <v>155004</v>
      </c>
      <c r="M41" s="2"/>
    </row>
    <row r="42" spans="2:13" ht="12" customHeight="1">
      <c r="B42" s="43" t="s">
        <v>50</v>
      </c>
      <c r="C42" s="23">
        <f>J42+K42</f>
        <v>315420</v>
      </c>
      <c r="D42" s="12">
        <v>76080</v>
      </c>
      <c r="E42" s="13">
        <v>29580</v>
      </c>
      <c r="F42" s="13">
        <f t="shared" si="13"/>
        <v>105660</v>
      </c>
      <c r="G42" s="13">
        <v>151020</v>
      </c>
      <c r="H42" s="13">
        <v>58740</v>
      </c>
      <c r="I42" s="13">
        <f t="shared" si="14"/>
        <v>209760</v>
      </c>
      <c r="J42" s="13">
        <f t="shared" si="15"/>
        <v>227100</v>
      </c>
      <c r="K42" s="13">
        <f>E42+H42</f>
        <v>88320</v>
      </c>
      <c r="M42" s="2"/>
    </row>
    <row r="43" spans="2:13" ht="12" customHeight="1">
      <c r="B43" s="43" t="s">
        <v>3</v>
      </c>
      <c r="C43" s="23">
        <f>J43+K43</f>
        <v>35028</v>
      </c>
      <c r="D43" s="12">
        <v>10320</v>
      </c>
      <c r="E43" s="13">
        <v>3474</v>
      </c>
      <c r="F43" s="13">
        <f t="shared" si="13"/>
        <v>13794</v>
      </c>
      <c r="G43" s="13">
        <v>13187</v>
      </c>
      <c r="H43" s="13">
        <v>8047</v>
      </c>
      <c r="I43" s="13">
        <f t="shared" si="14"/>
        <v>21234</v>
      </c>
      <c r="J43" s="13">
        <f t="shared" si="15"/>
        <v>23507</v>
      </c>
      <c r="K43" s="13">
        <f>E43+H43</f>
        <v>11521</v>
      </c>
      <c r="M43" s="2"/>
    </row>
    <row r="44" spans="2:13" ht="12" customHeight="1" thickBot="1">
      <c r="B44" s="44" t="s">
        <v>51</v>
      </c>
      <c r="C44" s="24">
        <f>J44+K44</f>
        <v>232945</v>
      </c>
      <c r="D44" s="15">
        <v>58202</v>
      </c>
      <c r="E44" s="16">
        <v>27570</v>
      </c>
      <c r="F44" s="16">
        <f t="shared" si="13"/>
        <v>85772</v>
      </c>
      <c r="G44" s="16">
        <v>93869</v>
      </c>
      <c r="H44" s="16">
        <v>53304</v>
      </c>
      <c r="I44" s="16">
        <f t="shared" si="14"/>
        <v>147173</v>
      </c>
      <c r="J44" s="16">
        <f t="shared" si="15"/>
        <v>152071</v>
      </c>
      <c r="K44" s="16">
        <f>E44+H44</f>
        <v>80874</v>
      </c>
      <c r="M44" s="2"/>
    </row>
    <row r="45" spans="2:13" ht="12" customHeight="1" thickBot="1" thickTop="1">
      <c r="B45" s="45" t="s">
        <v>52</v>
      </c>
      <c r="C45" s="17">
        <f>SUM(C39:C44)</f>
        <v>2457705</v>
      </c>
      <c r="D45" s="18">
        <f aca="true" t="shared" si="16" ref="D45:K45">SUM(D39:D44)</f>
        <v>1116684</v>
      </c>
      <c r="E45" s="19">
        <f t="shared" si="16"/>
        <v>172991</v>
      </c>
      <c r="F45" s="19">
        <f t="shared" si="16"/>
        <v>1289675</v>
      </c>
      <c r="G45" s="19">
        <f t="shared" si="16"/>
        <v>761910</v>
      </c>
      <c r="H45" s="19">
        <f t="shared" si="16"/>
        <v>406120</v>
      </c>
      <c r="I45" s="19">
        <f t="shared" si="16"/>
        <v>1168030</v>
      </c>
      <c r="J45" s="19">
        <f t="shared" si="16"/>
        <v>1878594</v>
      </c>
      <c r="K45" s="19">
        <f t="shared" si="16"/>
        <v>579111</v>
      </c>
      <c r="M45" s="2"/>
    </row>
    <row r="46" spans="2:13" ht="12" customHeight="1">
      <c r="B46" s="46" t="s">
        <v>53</v>
      </c>
      <c r="C46" s="20">
        <f>J46+K46</f>
        <v>217190</v>
      </c>
      <c r="D46" s="21">
        <v>80474</v>
      </c>
      <c r="E46" s="22">
        <v>17149</v>
      </c>
      <c r="F46" s="22">
        <f>SUM(D46:E46)</f>
        <v>97623</v>
      </c>
      <c r="G46" s="22">
        <v>67745</v>
      </c>
      <c r="H46" s="22">
        <v>51822</v>
      </c>
      <c r="I46" s="22">
        <f>SUM(G46:H46)</f>
        <v>119567</v>
      </c>
      <c r="J46" s="22">
        <f aca="true" t="shared" si="17" ref="J46:K49">D46+G46</f>
        <v>148219</v>
      </c>
      <c r="K46" s="22">
        <f t="shared" si="17"/>
        <v>68971</v>
      </c>
      <c r="M46" s="2"/>
    </row>
    <row r="47" spans="2:14" ht="12" customHeight="1">
      <c r="B47" s="43" t="s">
        <v>54</v>
      </c>
      <c r="C47" s="23">
        <f>J47+K47</f>
        <v>465412</v>
      </c>
      <c r="D47" s="12">
        <v>149632</v>
      </c>
      <c r="E47" s="13">
        <v>20651</v>
      </c>
      <c r="F47" s="13">
        <f>SUM(D47:E47)</f>
        <v>170283</v>
      </c>
      <c r="G47" s="13">
        <v>251209</v>
      </c>
      <c r="H47" s="13">
        <v>43920</v>
      </c>
      <c r="I47" s="13">
        <f>SUM(G47:H47)</f>
        <v>295129</v>
      </c>
      <c r="J47" s="13">
        <f t="shared" si="17"/>
        <v>400841</v>
      </c>
      <c r="K47" s="13">
        <f t="shared" si="17"/>
        <v>64571</v>
      </c>
      <c r="M47" s="2"/>
      <c r="N47" s="1"/>
    </row>
    <row r="48" spans="2:14" ht="12" customHeight="1">
      <c r="B48" s="43" t="s">
        <v>55</v>
      </c>
      <c r="C48" s="23">
        <f>J48+K48</f>
        <v>47310</v>
      </c>
      <c r="D48" s="12">
        <v>16130</v>
      </c>
      <c r="E48" s="13">
        <v>10420</v>
      </c>
      <c r="F48" s="13">
        <f>SUM(D48:E48)</f>
        <v>26550</v>
      </c>
      <c r="G48" s="13">
        <v>9570</v>
      </c>
      <c r="H48" s="13">
        <v>11190</v>
      </c>
      <c r="I48" s="13">
        <f>SUM(G48:H48)</f>
        <v>20760</v>
      </c>
      <c r="J48" s="13">
        <f t="shared" si="17"/>
        <v>25700</v>
      </c>
      <c r="K48" s="13">
        <f t="shared" si="17"/>
        <v>21610</v>
      </c>
      <c r="M48" s="2"/>
      <c r="N48" s="3"/>
    </row>
    <row r="49" spans="2:14" ht="12" customHeight="1" thickBot="1">
      <c r="B49" s="44" t="s">
        <v>56</v>
      </c>
      <c r="C49" s="24">
        <f>J49+K49</f>
        <v>444694</v>
      </c>
      <c r="D49" s="15">
        <v>245591</v>
      </c>
      <c r="E49" s="16">
        <v>76251</v>
      </c>
      <c r="F49" s="16">
        <f>SUM(D49:E49)</f>
        <v>321842</v>
      </c>
      <c r="G49" s="16">
        <v>78224</v>
      </c>
      <c r="H49" s="16">
        <v>44628</v>
      </c>
      <c r="I49" s="16">
        <f>SUM(G49:H49)</f>
        <v>122852</v>
      </c>
      <c r="J49" s="16">
        <f t="shared" si="17"/>
        <v>323815</v>
      </c>
      <c r="K49" s="16">
        <f t="shared" si="17"/>
        <v>120879</v>
      </c>
      <c r="M49" s="2"/>
      <c r="N49" s="4"/>
    </row>
    <row r="50" spans="2:14" ht="12" customHeight="1" thickBot="1" thickTop="1">
      <c r="B50" s="45" t="s">
        <v>57</v>
      </c>
      <c r="C50" s="17">
        <f>SUM(C46:C49)</f>
        <v>1174606</v>
      </c>
      <c r="D50" s="18">
        <f aca="true" t="shared" si="18" ref="D50:K50">SUM(D46:D49)</f>
        <v>491827</v>
      </c>
      <c r="E50" s="19">
        <f t="shared" si="18"/>
        <v>124471</v>
      </c>
      <c r="F50" s="19">
        <f t="shared" si="18"/>
        <v>616298</v>
      </c>
      <c r="G50" s="19">
        <f t="shared" si="18"/>
        <v>406748</v>
      </c>
      <c r="H50" s="19">
        <f t="shared" si="18"/>
        <v>151560</v>
      </c>
      <c r="I50" s="19">
        <f t="shared" si="18"/>
        <v>558308</v>
      </c>
      <c r="J50" s="19">
        <f t="shared" si="18"/>
        <v>898575</v>
      </c>
      <c r="K50" s="19">
        <f t="shared" si="18"/>
        <v>276031</v>
      </c>
      <c r="M50" s="2"/>
      <c r="N50" s="3"/>
    </row>
    <row r="51" spans="2:14" ht="12" customHeight="1" thickBot="1">
      <c r="B51" s="47" t="s">
        <v>58</v>
      </c>
      <c r="C51" s="26">
        <f>J51+K51</f>
        <v>353000</v>
      </c>
      <c r="D51" s="27">
        <v>67367</v>
      </c>
      <c r="E51" s="28">
        <v>62010</v>
      </c>
      <c r="F51" s="28">
        <f>SUM(D51:E51)</f>
        <v>129377</v>
      </c>
      <c r="G51" s="28">
        <v>115499</v>
      </c>
      <c r="H51" s="28">
        <v>108124</v>
      </c>
      <c r="I51" s="28">
        <f>SUM(G51:H51)</f>
        <v>223623</v>
      </c>
      <c r="J51" s="28">
        <f>D51+G51</f>
        <v>182866</v>
      </c>
      <c r="K51" s="28">
        <f>E51+H51</f>
        <v>170134</v>
      </c>
      <c r="M51" s="2"/>
      <c r="N51" s="4"/>
    </row>
    <row r="52" spans="2:14" ht="12" customHeight="1" thickBot="1" thickTop="1">
      <c r="B52" s="45" t="s">
        <v>59</v>
      </c>
      <c r="C52" s="17">
        <f>SUM(C51)</f>
        <v>353000</v>
      </c>
      <c r="D52" s="18">
        <f aca="true" t="shared" si="19" ref="D52:K52">SUM(D51)</f>
        <v>67367</v>
      </c>
      <c r="E52" s="19">
        <f t="shared" si="19"/>
        <v>62010</v>
      </c>
      <c r="F52" s="19">
        <f t="shared" si="19"/>
        <v>129377</v>
      </c>
      <c r="G52" s="19">
        <f t="shared" si="19"/>
        <v>115499</v>
      </c>
      <c r="H52" s="19">
        <f t="shared" si="19"/>
        <v>108124</v>
      </c>
      <c r="I52" s="19">
        <f t="shared" si="19"/>
        <v>223623</v>
      </c>
      <c r="J52" s="19">
        <f t="shared" si="19"/>
        <v>182866</v>
      </c>
      <c r="K52" s="19">
        <f t="shared" si="19"/>
        <v>170134</v>
      </c>
      <c r="M52" s="2"/>
      <c r="N52" s="4"/>
    </row>
    <row r="53" spans="2:14" ht="12" customHeight="1">
      <c r="B53" s="46" t="s">
        <v>60</v>
      </c>
      <c r="C53" s="20">
        <f aca="true" t="shared" si="20" ref="C53:C60">J53+K53</f>
        <v>6693091</v>
      </c>
      <c r="D53" s="21">
        <v>294993</v>
      </c>
      <c r="E53" s="22">
        <v>1538672</v>
      </c>
      <c r="F53" s="22">
        <f aca="true" t="shared" si="21" ref="F53:F60">SUM(D53:E53)</f>
        <v>1833665</v>
      </c>
      <c r="G53" s="22">
        <v>267012</v>
      </c>
      <c r="H53" s="22">
        <v>4592414</v>
      </c>
      <c r="I53" s="22">
        <f aca="true" t="shared" si="22" ref="I53:I60">SUM(G53:H53)</f>
        <v>4859426</v>
      </c>
      <c r="J53" s="22">
        <f aca="true" t="shared" si="23" ref="J53:K60">D53+G53</f>
        <v>562005</v>
      </c>
      <c r="K53" s="22">
        <f t="shared" si="23"/>
        <v>6131086</v>
      </c>
      <c r="M53" s="2"/>
      <c r="N53" s="4"/>
    </row>
    <row r="54" spans="2:14" ht="12" customHeight="1">
      <c r="B54" s="43" t="s">
        <v>61</v>
      </c>
      <c r="C54" s="23">
        <f t="shared" si="20"/>
        <v>62643</v>
      </c>
      <c r="D54" s="12">
        <v>38685</v>
      </c>
      <c r="E54" s="13">
        <v>1374</v>
      </c>
      <c r="F54" s="13">
        <f t="shared" si="21"/>
        <v>40059</v>
      </c>
      <c r="G54" s="13">
        <v>19381</v>
      </c>
      <c r="H54" s="13">
        <v>3203</v>
      </c>
      <c r="I54" s="13">
        <f t="shared" si="22"/>
        <v>22584</v>
      </c>
      <c r="J54" s="13">
        <f t="shared" si="23"/>
        <v>58066</v>
      </c>
      <c r="K54" s="13">
        <f t="shared" si="23"/>
        <v>4577</v>
      </c>
      <c r="M54" s="2"/>
      <c r="N54" s="4"/>
    </row>
    <row r="55" spans="2:14" ht="12" customHeight="1">
      <c r="B55" s="43" t="s">
        <v>62</v>
      </c>
      <c r="C55" s="23">
        <f t="shared" si="20"/>
        <v>598210</v>
      </c>
      <c r="D55" s="12">
        <v>102017</v>
      </c>
      <c r="E55" s="13">
        <v>118471</v>
      </c>
      <c r="F55" s="13">
        <f t="shared" si="21"/>
        <v>220488</v>
      </c>
      <c r="G55" s="13">
        <v>43154</v>
      </c>
      <c r="H55" s="13">
        <v>334568</v>
      </c>
      <c r="I55" s="13">
        <f t="shared" si="22"/>
        <v>377722</v>
      </c>
      <c r="J55" s="13">
        <f t="shared" si="23"/>
        <v>145171</v>
      </c>
      <c r="K55" s="13">
        <f t="shared" si="23"/>
        <v>453039</v>
      </c>
      <c r="M55" s="2"/>
      <c r="N55" s="4"/>
    </row>
    <row r="56" spans="2:14" ht="12" customHeight="1">
      <c r="B56" s="43" t="s">
        <v>63</v>
      </c>
      <c r="C56" s="23">
        <f t="shared" si="20"/>
        <v>2404294</v>
      </c>
      <c r="D56" s="12">
        <v>254813</v>
      </c>
      <c r="E56" s="13">
        <v>496510</v>
      </c>
      <c r="F56" s="13">
        <f t="shared" si="21"/>
        <v>751323</v>
      </c>
      <c r="G56" s="13">
        <v>684330</v>
      </c>
      <c r="H56" s="13">
        <v>968641</v>
      </c>
      <c r="I56" s="13">
        <f t="shared" si="22"/>
        <v>1652971</v>
      </c>
      <c r="J56" s="13">
        <f t="shared" si="23"/>
        <v>939143</v>
      </c>
      <c r="K56" s="13">
        <f t="shared" si="23"/>
        <v>1465151</v>
      </c>
      <c r="M56" s="2"/>
      <c r="N56" s="4"/>
    </row>
    <row r="57" spans="2:14" ht="12" customHeight="1">
      <c r="B57" s="43" t="s">
        <v>64</v>
      </c>
      <c r="C57" s="23">
        <f t="shared" si="20"/>
        <v>9364322</v>
      </c>
      <c r="D57" s="12">
        <v>636677</v>
      </c>
      <c r="E57" s="13">
        <v>1141835</v>
      </c>
      <c r="F57" s="13">
        <f t="shared" si="21"/>
        <v>1778512</v>
      </c>
      <c r="G57" s="13">
        <v>1717540</v>
      </c>
      <c r="H57" s="13">
        <v>5868270</v>
      </c>
      <c r="I57" s="13">
        <f t="shared" si="22"/>
        <v>7585810</v>
      </c>
      <c r="J57" s="13">
        <f t="shared" si="23"/>
        <v>2354217</v>
      </c>
      <c r="K57" s="13">
        <f t="shared" si="23"/>
        <v>7010105</v>
      </c>
      <c r="M57" s="2"/>
      <c r="N57" s="4"/>
    </row>
    <row r="58" spans="2:14" ht="12" customHeight="1">
      <c r="B58" s="43" t="s">
        <v>65</v>
      </c>
      <c r="C58" s="23">
        <f t="shared" si="20"/>
        <v>20764462</v>
      </c>
      <c r="D58" s="12">
        <v>1011014</v>
      </c>
      <c r="E58" s="13">
        <v>6537690</v>
      </c>
      <c r="F58" s="13">
        <f t="shared" si="21"/>
        <v>7548704</v>
      </c>
      <c r="G58" s="13">
        <v>1043348</v>
      </c>
      <c r="H58" s="13">
        <v>12172410</v>
      </c>
      <c r="I58" s="13">
        <f t="shared" si="22"/>
        <v>13215758</v>
      </c>
      <c r="J58" s="13">
        <f t="shared" si="23"/>
        <v>2054362</v>
      </c>
      <c r="K58" s="13">
        <f t="shared" si="23"/>
        <v>18710100</v>
      </c>
      <c r="M58" s="2"/>
      <c r="N58" s="4"/>
    </row>
    <row r="59" spans="2:14" ht="12" customHeight="1">
      <c r="B59" s="43" t="s">
        <v>66</v>
      </c>
      <c r="C59" s="23">
        <f t="shared" si="20"/>
        <v>427800</v>
      </c>
      <c r="D59" s="12">
        <v>36600</v>
      </c>
      <c r="E59" s="13">
        <v>91700</v>
      </c>
      <c r="F59" s="13">
        <f t="shared" si="21"/>
        <v>128300</v>
      </c>
      <c r="G59" s="13">
        <v>84600</v>
      </c>
      <c r="H59" s="13">
        <v>214900</v>
      </c>
      <c r="I59" s="13">
        <f t="shared" si="22"/>
        <v>299500</v>
      </c>
      <c r="J59" s="13">
        <f t="shared" si="23"/>
        <v>121200</v>
      </c>
      <c r="K59" s="13">
        <f t="shared" si="23"/>
        <v>306600</v>
      </c>
      <c r="M59" s="2"/>
      <c r="N59" s="3"/>
    </row>
    <row r="60" spans="2:14" ht="12" customHeight="1" thickBot="1">
      <c r="B60" s="44" t="s">
        <v>67</v>
      </c>
      <c r="C60" s="24">
        <f t="shared" si="20"/>
        <v>407417</v>
      </c>
      <c r="D60" s="15">
        <v>184682</v>
      </c>
      <c r="E60" s="16">
        <v>35715</v>
      </c>
      <c r="F60" s="16">
        <f t="shared" si="21"/>
        <v>220397</v>
      </c>
      <c r="G60" s="16">
        <v>78613</v>
      </c>
      <c r="H60" s="16">
        <v>108407</v>
      </c>
      <c r="I60" s="16">
        <f t="shared" si="22"/>
        <v>187020</v>
      </c>
      <c r="J60" s="16">
        <f t="shared" si="23"/>
        <v>263295</v>
      </c>
      <c r="K60" s="16">
        <f t="shared" si="23"/>
        <v>144122</v>
      </c>
      <c r="M60" s="2"/>
      <c r="N60" s="1"/>
    </row>
    <row r="61" spans="2:14" ht="12" customHeight="1" thickBot="1" thickTop="1">
      <c r="B61" s="45" t="s">
        <v>68</v>
      </c>
      <c r="C61" s="17">
        <f>SUM(C53:C60)</f>
        <v>40722239</v>
      </c>
      <c r="D61" s="18">
        <f aca="true" t="shared" si="24" ref="D61:K61">SUM(D53:D60)</f>
        <v>2559481</v>
      </c>
      <c r="E61" s="19">
        <f t="shared" si="24"/>
        <v>9961967</v>
      </c>
      <c r="F61" s="19">
        <f t="shared" si="24"/>
        <v>12521448</v>
      </c>
      <c r="G61" s="19">
        <f t="shared" si="24"/>
        <v>3937978</v>
      </c>
      <c r="H61" s="19">
        <f t="shared" si="24"/>
        <v>24262813</v>
      </c>
      <c r="I61" s="19">
        <f t="shared" si="24"/>
        <v>28200791</v>
      </c>
      <c r="J61" s="19">
        <f t="shared" si="24"/>
        <v>6497459</v>
      </c>
      <c r="K61" s="19">
        <f t="shared" si="24"/>
        <v>34224780</v>
      </c>
      <c r="M61" s="2"/>
      <c r="N61" s="1"/>
    </row>
    <row r="62" spans="2:14" ht="12" customHeight="1">
      <c r="B62" s="46" t="s">
        <v>69</v>
      </c>
      <c r="C62" s="23">
        <f aca="true" t="shared" si="25" ref="C62:C69">J62+K62</f>
        <v>1451914</v>
      </c>
      <c r="D62" s="21">
        <v>951148</v>
      </c>
      <c r="E62" s="22"/>
      <c r="F62" s="22">
        <f aca="true" t="shared" si="26" ref="F62:F69">SUM(D62:E62)</f>
        <v>951148</v>
      </c>
      <c r="G62" s="22">
        <v>500766</v>
      </c>
      <c r="H62" s="22"/>
      <c r="I62" s="22">
        <f aca="true" t="shared" si="27" ref="I62:I69">SUM(G62:H62)</f>
        <v>500766</v>
      </c>
      <c r="J62" s="13">
        <f aca="true" t="shared" si="28" ref="J62:J67">D62+G62</f>
        <v>1451914</v>
      </c>
      <c r="K62" s="22"/>
      <c r="M62" s="2"/>
      <c r="N62" s="1"/>
    </row>
    <row r="63" spans="2:14" ht="12" customHeight="1">
      <c r="B63" s="43" t="s">
        <v>70</v>
      </c>
      <c r="C63" s="23">
        <f t="shared" si="25"/>
        <v>2817125</v>
      </c>
      <c r="D63" s="12">
        <v>265750</v>
      </c>
      <c r="E63" s="13">
        <v>399900</v>
      </c>
      <c r="F63" s="13">
        <f t="shared" si="26"/>
        <v>665650</v>
      </c>
      <c r="G63" s="13">
        <v>437175</v>
      </c>
      <c r="H63" s="13">
        <v>1714300</v>
      </c>
      <c r="I63" s="13">
        <f t="shared" si="27"/>
        <v>2151475</v>
      </c>
      <c r="J63" s="13">
        <f t="shared" si="28"/>
        <v>702925</v>
      </c>
      <c r="K63" s="13">
        <f>E63+H63</f>
        <v>2114200</v>
      </c>
      <c r="M63" s="2"/>
      <c r="N63" s="1"/>
    </row>
    <row r="64" spans="2:14" ht="12" customHeight="1">
      <c r="B64" s="43" t="s">
        <v>71</v>
      </c>
      <c r="C64" s="23">
        <f t="shared" si="25"/>
        <v>6298240</v>
      </c>
      <c r="D64" s="12">
        <v>949518</v>
      </c>
      <c r="E64" s="13">
        <v>547869</v>
      </c>
      <c r="F64" s="13">
        <f t="shared" si="26"/>
        <v>1497387</v>
      </c>
      <c r="G64" s="13">
        <v>2255337</v>
      </c>
      <c r="H64" s="13">
        <v>2545516</v>
      </c>
      <c r="I64" s="13">
        <f t="shared" si="27"/>
        <v>4800853</v>
      </c>
      <c r="J64" s="13">
        <f t="shared" si="28"/>
        <v>3204855</v>
      </c>
      <c r="K64" s="13">
        <f>E64+H64</f>
        <v>3093385</v>
      </c>
      <c r="M64" s="2"/>
      <c r="N64" s="1"/>
    </row>
    <row r="65" spans="2:14" ht="12" customHeight="1">
      <c r="B65" s="43" t="s">
        <v>72</v>
      </c>
      <c r="C65" s="23">
        <f t="shared" si="25"/>
        <v>2282945</v>
      </c>
      <c r="D65" s="12">
        <v>556262</v>
      </c>
      <c r="E65" s="13">
        <v>145563</v>
      </c>
      <c r="F65" s="13">
        <f t="shared" si="26"/>
        <v>701825</v>
      </c>
      <c r="G65" s="13">
        <v>1241465</v>
      </c>
      <c r="H65" s="13">
        <v>339655</v>
      </c>
      <c r="I65" s="13">
        <f t="shared" si="27"/>
        <v>1581120</v>
      </c>
      <c r="J65" s="13">
        <f t="shared" si="28"/>
        <v>1797727</v>
      </c>
      <c r="K65" s="13">
        <f>E65+H65</f>
        <v>485218</v>
      </c>
      <c r="M65" s="2"/>
      <c r="N65" s="1"/>
    </row>
    <row r="66" spans="2:14" ht="12" customHeight="1">
      <c r="B66" s="43" t="s">
        <v>73</v>
      </c>
      <c r="C66" s="23">
        <f t="shared" si="25"/>
        <v>1213600</v>
      </c>
      <c r="D66" s="12">
        <v>174600</v>
      </c>
      <c r="E66" s="13">
        <v>189700</v>
      </c>
      <c r="F66" s="13">
        <f t="shared" si="26"/>
        <v>364300</v>
      </c>
      <c r="G66" s="13">
        <v>407000</v>
      </c>
      <c r="H66" s="13">
        <v>442300</v>
      </c>
      <c r="I66" s="13">
        <f t="shared" si="27"/>
        <v>849300</v>
      </c>
      <c r="J66" s="13">
        <f t="shared" si="28"/>
        <v>581600</v>
      </c>
      <c r="K66" s="13">
        <f>E66+H66</f>
        <v>632000</v>
      </c>
      <c r="M66" s="2"/>
      <c r="N66" s="1"/>
    </row>
    <row r="67" spans="2:14" ht="12" customHeight="1">
      <c r="B67" s="43" t="s">
        <v>74</v>
      </c>
      <c r="C67" s="23">
        <f t="shared" si="25"/>
        <v>14201905</v>
      </c>
      <c r="D67" s="12">
        <v>1071355</v>
      </c>
      <c r="E67" s="13">
        <v>2708680</v>
      </c>
      <c r="F67" s="13">
        <f t="shared" si="26"/>
        <v>3780035</v>
      </c>
      <c r="G67" s="13">
        <v>2092930</v>
      </c>
      <c r="H67" s="13">
        <v>8328940</v>
      </c>
      <c r="I67" s="13">
        <f t="shared" si="27"/>
        <v>10421870</v>
      </c>
      <c r="J67" s="13">
        <f t="shared" si="28"/>
        <v>3164285</v>
      </c>
      <c r="K67" s="13">
        <f>E67+H67</f>
        <v>11037620</v>
      </c>
      <c r="M67" s="2"/>
      <c r="N67" s="1"/>
    </row>
    <row r="68" spans="2:14" ht="12" customHeight="1">
      <c r="B68" s="43" t="s">
        <v>75</v>
      </c>
      <c r="C68" s="23">
        <f t="shared" si="25"/>
        <v>4545799</v>
      </c>
      <c r="D68" s="12"/>
      <c r="E68" s="13"/>
      <c r="F68" s="13">
        <f t="shared" si="26"/>
        <v>0</v>
      </c>
      <c r="G68" s="13"/>
      <c r="H68" s="13"/>
      <c r="I68" s="13">
        <f t="shared" si="27"/>
        <v>0</v>
      </c>
      <c r="J68" s="13">
        <v>1076769</v>
      </c>
      <c r="K68" s="13">
        <v>3469030</v>
      </c>
      <c r="M68" s="2"/>
      <c r="N68" s="3"/>
    </row>
    <row r="69" spans="2:14" ht="12" customHeight="1" thickBot="1">
      <c r="B69" s="44" t="s">
        <v>76</v>
      </c>
      <c r="C69" s="24">
        <f t="shared" si="25"/>
        <v>308702</v>
      </c>
      <c r="D69" s="15">
        <v>191050</v>
      </c>
      <c r="E69" s="16">
        <v>13075</v>
      </c>
      <c r="F69" s="16">
        <f t="shared" si="26"/>
        <v>204125</v>
      </c>
      <c r="G69" s="16">
        <v>38776</v>
      </c>
      <c r="H69" s="16">
        <v>65801</v>
      </c>
      <c r="I69" s="16">
        <f t="shared" si="27"/>
        <v>104577</v>
      </c>
      <c r="J69" s="16">
        <f>D69+G69</f>
        <v>229826</v>
      </c>
      <c r="K69" s="16">
        <f>E69+H69</f>
        <v>78876</v>
      </c>
      <c r="M69" s="2"/>
      <c r="N69" s="4"/>
    </row>
    <row r="70" spans="2:14" ht="12" customHeight="1" thickBot="1" thickTop="1">
      <c r="B70" s="45" t="s">
        <v>77</v>
      </c>
      <c r="C70" s="17">
        <f>SUM(C62:C69)</f>
        <v>33120230</v>
      </c>
      <c r="D70" s="18">
        <f aca="true" t="shared" si="29" ref="D70:K70">SUM(D62:D69)</f>
        <v>4159683</v>
      </c>
      <c r="E70" s="19">
        <f t="shared" si="29"/>
        <v>4004787</v>
      </c>
      <c r="F70" s="19">
        <f t="shared" si="29"/>
        <v>8164470</v>
      </c>
      <c r="G70" s="19">
        <f t="shared" si="29"/>
        <v>6973449</v>
      </c>
      <c r="H70" s="19">
        <f t="shared" si="29"/>
        <v>13436512</v>
      </c>
      <c r="I70" s="19">
        <f t="shared" si="29"/>
        <v>20409961</v>
      </c>
      <c r="J70" s="19">
        <f t="shared" si="29"/>
        <v>12209901</v>
      </c>
      <c r="K70" s="19">
        <f t="shared" si="29"/>
        <v>20910329</v>
      </c>
      <c r="M70" s="2"/>
      <c r="N70" s="4"/>
    </row>
    <row r="71" spans="2:14" ht="12" customHeight="1">
      <c r="B71" s="46" t="s">
        <v>78</v>
      </c>
      <c r="C71" s="20">
        <f>J71+K71</f>
        <v>14000</v>
      </c>
      <c r="D71" s="21">
        <v>10000</v>
      </c>
      <c r="E71" s="22"/>
      <c r="F71" s="22">
        <f>SUM(D71:E71)</f>
        <v>10000</v>
      </c>
      <c r="G71" s="22">
        <v>4000</v>
      </c>
      <c r="H71" s="22"/>
      <c r="I71" s="22">
        <f>SUM(G71:H71)</f>
        <v>4000</v>
      </c>
      <c r="J71" s="22">
        <f>D71+G71</f>
        <v>14000</v>
      </c>
      <c r="K71" s="22"/>
      <c r="M71" s="2"/>
      <c r="N71" s="4"/>
    </row>
    <row r="72" spans="2:14" ht="12" customHeight="1">
      <c r="B72" s="43" t="s">
        <v>79</v>
      </c>
      <c r="C72" s="23">
        <f>J72+K72</f>
        <v>40415</v>
      </c>
      <c r="D72" s="12">
        <v>32415</v>
      </c>
      <c r="E72" s="13"/>
      <c r="F72" s="13">
        <f>SUM(D72:E72)</f>
        <v>32415</v>
      </c>
      <c r="G72" s="13">
        <v>8000</v>
      </c>
      <c r="H72" s="13"/>
      <c r="I72" s="13">
        <f>SUM(G72:H72)</f>
        <v>8000</v>
      </c>
      <c r="J72" s="13">
        <f>D72+G72</f>
        <v>40415</v>
      </c>
      <c r="K72" s="13"/>
      <c r="M72" s="2"/>
      <c r="N72" s="4"/>
    </row>
    <row r="73" spans="2:14" ht="12" customHeight="1">
      <c r="B73" s="43" t="s">
        <v>80</v>
      </c>
      <c r="C73" s="23">
        <f>J73+K73</f>
        <v>161000</v>
      </c>
      <c r="D73" s="12">
        <v>126000</v>
      </c>
      <c r="E73" s="13"/>
      <c r="F73" s="13">
        <f>SUM(D73:E73)</f>
        <v>126000</v>
      </c>
      <c r="G73" s="13">
        <v>35000</v>
      </c>
      <c r="H73" s="13"/>
      <c r="I73" s="13">
        <f>SUM(G73:H73)</f>
        <v>35000</v>
      </c>
      <c r="J73" s="13">
        <f>D73+G73</f>
        <v>161000</v>
      </c>
      <c r="K73" s="13"/>
      <c r="M73" s="2"/>
      <c r="N73" s="3"/>
    </row>
    <row r="74" spans="2:14" ht="12" customHeight="1" thickBot="1">
      <c r="B74" s="44" t="s">
        <v>81</v>
      </c>
      <c r="C74" s="24">
        <f>J74+K74</f>
        <v>39200</v>
      </c>
      <c r="D74" s="15">
        <v>39200</v>
      </c>
      <c r="E74" s="16"/>
      <c r="F74" s="16">
        <f>SUM(D74:E74)</f>
        <v>39200</v>
      </c>
      <c r="G74" s="16"/>
      <c r="H74" s="16"/>
      <c r="I74" s="16"/>
      <c r="J74" s="16">
        <f>D74+G74</f>
        <v>39200</v>
      </c>
      <c r="K74" s="16"/>
      <c r="M74" s="2"/>
      <c r="N74" s="4"/>
    </row>
    <row r="75" spans="2:14" ht="12" customHeight="1" thickBot="1" thickTop="1">
      <c r="B75" s="45" t="s">
        <v>82</v>
      </c>
      <c r="C75" s="17">
        <f>SUM(C71:C74)</f>
        <v>254615</v>
      </c>
      <c r="D75" s="18">
        <f aca="true" t="shared" si="30" ref="D75:J75">SUM(D71:D74)</f>
        <v>207615</v>
      </c>
      <c r="E75" s="19"/>
      <c r="F75" s="19">
        <f t="shared" si="30"/>
        <v>207615</v>
      </c>
      <c r="G75" s="19">
        <f t="shared" si="30"/>
        <v>47000</v>
      </c>
      <c r="H75" s="19"/>
      <c r="I75" s="19">
        <f t="shared" si="30"/>
        <v>47000</v>
      </c>
      <c r="J75" s="19">
        <f t="shared" si="30"/>
        <v>254615</v>
      </c>
      <c r="K75" s="19"/>
      <c r="M75" s="2"/>
      <c r="N75" s="4"/>
    </row>
    <row r="76" spans="2:14" ht="12" customHeight="1">
      <c r="B76" s="46" t="s">
        <v>83</v>
      </c>
      <c r="C76" s="20">
        <f>J76+K76</f>
        <v>6993</v>
      </c>
      <c r="D76" s="29">
        <v>3147</v>
      </c>
      <c r="E76" s="22"/>
      <c r="F76" s="22">
        <f>SUM(D76:E76)</f>
        <v>3147</v>
      </c>
      <c r="G76" s="22">
        <v>3846</v>
      </c>
      <c r="H76" s="22"/>
      <c r="I76" s="22">
        <f>SUM(G76:H76)</f>
        <v>3846</v>
      </c>
      <c r="J76" s="22">
        <f>D76+G76</f>
        <v>6993</v>
      </c>
      <c r="K76" s="22"/>
      <c r="M76" s="2"/>
      <c r="N76" s="4"/>
    </row>
    <row r="77" spans="2:14" ht="12" customHeight="1">
      <c r="B77" s="43" t="s">
        <v>84</v>
      </c>
      <c r="C77" s="23">
        <f>J77+K77</f>
        <v>64100</v>
      </c>
      <c r="D77" s="12">
        <v>43500</v>
      </c>
      <c r="E77" s="13"/>
      <c r="F77" s="13">
        <f>SUM(D77:E77)</f>
        <v>43500</v>
      </c>
      <c r="G77" s="13">
        <v>20600</v>
      </c>
      <c r="H77" s="13"/>
      <c r="I77" s="13">
        <f>SUM(G77:H77)</f>
        <v>20600</v>
      </c>
      <c r="J77" s="13">
        <f>D77+G77</f>
        <v>64100</v>
      </c>
      <c r="K77" s="13"/>
      <c r="M77" s="2"/>
      <c r="N77" s="4"/>
    </row>
    <row r="78" spans="2:14" ht="12" customHeight="1">
      <c r="B78" s="43" t="s">
        <v>85</v>
      </c>
      <c r="C78" s="23">
        <f>J78+K78</f>
        <v>932946</v>
      </c>
      <c r="D78" s="21">
        <v>196338</v>
      </c>
      <c r="E78" s="13">
        <v>296968</v>
      </c>
      <c r="F78" s="13">
        <f>SUM(D78:E78)</f>
        <v>493306</v>
      </c>
      <c r="G78" s="13">
        <v>124626</v>
      </c>
      <c r="H78" s="13">
        <v>315014</v>
      </c>
      <c r="I78" s="13">
        <f>SUM(G78:H78)</f>
        <v>439640</v>
      </c>
      <c r="J78" s="13">
        <f>D78+G78</f>
        <v>320964</v>
      </c>
      <c r="K78" s="13">
        <f>E78+H78</f>
        <v>611982</v>
      </c>
      <c r="M78" s="2"/>
      <c r="N78" s="3"/>
    </row>
    <row r="79" spans="2:14" ht="12" customHeight="1" thickBot="1">
      <c r="B79" s="44" t="s">
        <v>86</v>
      </c>
      <c r="C79" s="24">
        <f>J79+K79</f>
        <v>56450</v>
      </c>
      <c r="D79" s="15">
        <v>50490</v>
      </c>
      <c r="E79" s="16"/>
      <c r="F79" s="16">
        <f>SUM(D79:E79)</f>
        <v>50490</v>
      </c>
      <c r="G79" s="16">
        <v>5960</v>
      </c>
      <c r="H79" s="16"/>
      <c r="I79" s="16">
        <f>SUM(G79:H79)</f>
        <v>5960</v>
      </c>
      <c r="J79" s="13">
        <f>D79+G79</f>
        <v>56450</v>
      </c>
      <c r="K79" s="13"/>
      <c r="M79" s="2"/>
      <c r="N79" s="4"/>
    </row>
    <row r="80" spans="2:14" ht="12" customHeight="1" thickBot="1" thickTop="1">
      <c r="B80" s="45" t="s">
        <v>87</v>
      </c>
      <c r="C80" s="17">
        <f>SUM(C76:C79)</f>
        <v>1060489</v>
      </c>
      <c r="D80" s="18">
        <f aca="true" t="shared" si="31" ref="D80:K80">SUM(D76:D79)</f>
        <v>293475</v>
      </c>
      <c r="E80" s="19">
        <f t="shared" si="31"/>
        <v>296968</v>
      </c>
      <c r="F80" s="19">
        <f t="shared" si="31"/>
        <v>590443</v>
      </c>
      <c r="G80" s="19">
        <f t="shared" si="31"/>
        <v>155032</v>
      </c>
      <c r="H80" s="19">
        <f t="shared" si="31"/>
        <v>315014</v>
      </c>
      <c r="I80" s="19">
        <f t="shared" si="31"/>
        <v>470046</v>
      </c>
      <c r="J80" s="19">
        <f t="shared" si="31"/>
        <v>448507</v>
      </c>
      <c r="K80" s="19">
        <f t="shared" si="31"/>
        <v>611982</v>
      </c>
      <c r="M80" s="2"/>
      <c r="N80" s="3"/>
    </row>
    <row r="81" spans="2:14" ht="12" customHeight="1" thickBot="1">
      <c r="B81" s="47" t="s">
        <v>88</v>
      </c>
      <c r="C81" s="26">
        <f>J81+K81</f>
        <v>278150</v>
      </c>
      <c r="D81" s="27">
        <v>173499</v>
      </c>
      <c r="E81" s="28">
        <v>5057</v>
      </c>
      <c r="F81" s="28">
        <f>SUM(D81:E81)</f>
        <v>178556</v>
      </c>
      <c r="G81" s="28">
        <v>92009</v>
      </c>
      <c r="H81" s="28">
        <v>7585</v>
      </c>
      <c r="I81" s="28">
        <f>SUM(G81:H81)</f>
        <v>99594</v>
      </c>
      <c r="J81" s="28">
        <f>D81+G81</f>
        <v>265508</v>
      </c>
      <c r="K81" s="28">
        <f>E81+H81</f>
        <v>12642</v>
      </c>
      <c r="M81" s="2"/>
      <c r="N81" s="1"/>
    </row>
    <row r="82" spans="2:14" ht="12" customHeight="1" thickBot="1" thickTop="1">
      <c r="B82" s="45" t="s">
        <v>89</v>
      </c>
      <c r="C82" s="17">
        <f>SUM(C81)</f>
        <v>278150</v>
      </c>
      <c r="D82" s="18">
        <f aca="true" t="shared" si="32" ref="D82:K82">SUM(D81)</f>
        <v>173499</v>
      </c>
      <c r="E82" s="19">
        <f t="shared" si="32"/>
        <v>5057</v>
      </c>
      <c r="F82" s="19">
        <f t="shared" si="32"/>
        <v>178556</v>
      </c>
      <c r="G82" s="19">
        <f t="shared" si="32"/>
        <v>92009</v>
      </c>
      <c r="H82" s="19">
        <f t="shared" si="32"/>
        <v>7585</v>
      </c>
      <c r="I82" s="19">
        <f t="shared" si="32"/>
        <v>99594</v>
      </c>
      <c r="J82" s="19">
        <f t="shared" si="32"/>
        <v>265508</v>
      </c>
      <c r="K82" s="19">
        <f t="shared" si="32"/>
        <v>12642</v>
      </c>
      <c r="M82" s="2"/>
      <c r="N82" s="1"/>
    </row>
    <row r="83" spans="2:14" ht="12" customHeight="1">
      <c r="B83" s="46" t="s">
        <v>4</v>
      </c>
      <c r="C83" s="20">
        <f aca="true" t="shared" si="33" ref="C83:C89">J83+K83</f>
        <v>226576</v>
      </c>
      <c r="D83" s="21">
        <v>57032</v>
      </c>
      <c r="E83" s="22"/>
      <c r="F83" s="22">
        <f aca="true" t="shared" si="34" ref="F83:F89">SUM(D83:E83)</f>
        <v>57032</v>
      </c>
      <c r="G83" s="22">
        <v>169544</v>
      </c>
      <c r="H83" s="22"/>
      <c r="I83" s="22">
        <f aca="true" t="shared" si="35" ref="I83:I89">SUM(G83:H83)</f>
        <v>169544</v>
      </c>
      <c r="J83" s="22">
        <f aca="true" t="shared" si="36" ref="J83:J89">D83+G83</f>
        <v>226576</v>
      </c>
      <c r="K83" s="22"/>
      <c r="M83" s="2"/>
      <c r="N83" s="1"/>
    </row>
    <row r="84" spans="2:14" ht="12" customHeight="1">
      <c r="B84" s="43" t="s">
        <v>90</v>
      </c>
      <c r="C84" s="23">
        <f t="shared" si="33"/>
        <v>1200</v>
      </c>
      <c r="D84" s="12">
        <v>1200</v>
      </c>
      <c r="E84" s="13"/>
      <c r="F84" s="13">
        <f t="shared" si="34"/>
        <v>1200</v>
      </c>
      <c r="G84" s="13"/>
      <c r="H84" s="13"/>
      <c r="I84" s="13"/>
      <c r="J84" s="13">
        <f t="shared" si="36"/>
        <v>1200</v>
      </c>
      <c r="K84" s="13"/>
      <c r="M84" s="2"/>
      <c r="N84" s="1"/>
    </row>
    <row r="85" spans="2:14" ht="12" customHeight="1">
      <c r="B85" s="43" t="s">
        <v>91</v>
      </c>
      <c r="C85" s="23">
        <f t="shared" si="33"/>
        <v>17475</v>
      </c>
      <c r="D85" s="12">
        <v>13435</v>
      </c>
      <c r="E85" s="13"/>
      <c r="F85" s="13">
        <f t="shared" si="34"/>
        <v>13435</v>
      </c>
      <c r="G85" s="13">
        <v>4040</v>
      </c>
      <c r="H85" s="13"/>
      <c r="I85" s="13">
        <f t="shared" si="35"/>
        <v>4040</v>
      </c>
      <c r="J85" s="13">
        <f t="shared" si="36"/>
        <v>17475</v>
      </c>
      <c r="K85" s="13"/>
      <c r="M85" s="2"/>
      <c r="N85" s="1"/>
    </row>
    <row r="86" spans="2:14" ht="12" customHeight="1">
      <c r="B86" s="43" t="s">
        <v>92</v>
      </c>
      <c r="C86" s="23">
        <f t="shared" si="33"/>
        <v>240500</v>
      </c>
      <c r="D86" s="12">
        <v>155500</v>
      </c>
      <c r="E86" s="13"/>
      <c r="F86" s="13">
        <f t="shared" si="34"/>
        <v>155500</v>
      </c>
      <c r="G86" s="13">
        <v>85000</v>
      </c>
      <c r="H86" s="13"/>
      <c r="I86" s="13">
        <f t="shared" si="35"/>
        <v>85000</v>
      </c>
      <c r="J86" s="13">
        <f t="shared" si="36"/>
        <v>240500</v>
      </c>
      <c r="K86" s="13"/>
      <c r="M86" s="2"/>
      <c r="N86" s="3"/>
    </row>
    <row r="87" spans="2:14" ht="12" customHeight="1" thickBot="1">
      <c r="B87" s="44" t="s">
        <v>5</v>
      </c>
      <c r="C87" s="24">
        <f t="shared" si="33"/>
        <v>70500</v>
      </c>
      <c r="D87" s="15">
        <v>55700</v>
      </c>
      <c r="E87" s="16"/>
      <c r="F87" s="16">
        <f t="shared" si="34"/>
        <v>55700</v>
      </c>
      <c r="G87" s="16">
        <v>14800</v>
      </c>
      <c r="H87" s="16"/>
      <c r="I87" s="16">
        <f t="shared" si="35"/>
        <v>14800</v>
      </c>
      <c r="J87" s="16">
        <f t="shared" si="36"/>
        <v>70500</v>
      </c>
      <c r="K87" s="16"/>
      <c r="M87" s="2"/>
      <c r="N87" s="3"/>
    </row>
    <row r="88" spans="2:11" ht="12" customHeight="1" thickBot="1" thickTop="1">
      <c r="B88" s="45" t="s">
        <v>93</v>
      </c>
      <c r="C88" s="17">
        <f>SUM(C83:C87)</f>
        <v>556251</v>
      </c>
      <c r="D88" s="18">
        <f aca="true" t="shared" si="37" ref="D88:I88">SUM(D83:D87)</f>
        <v>282867</v>
      </c>
      <c r="E88" s="19"/>
      <c r="F88" s="19">
        <f t="shared" si="37"/>
        <v>282867</v>
      </c>
      <c r="G88" s="19">
        <f t="shared" si="37"/>
        <v>273384</v>
      </c>
      <c r="H88" s="19"/>
      <c r="I88" s="19">
        <f t="shared" si="37"/>
        <v>273384</v>
      </c>
      <c r="J88" s="19">
        <f>SUM(J83:J87)</f>
        <v>556251</v>
      </c>
      <c r="K88" s="19"/>
    </row>
    <row r="89" spans="2:11" ht="12" customHeight="1">
      <c r="B89" s="48" t="s">
        <v>94</v>
      </c>
      <c r="C89" s="30">
        <f t="shared" si="33"/>
        <v>149006476</v>
      </c>
      <c r="D89" s="31">
        <f>D17+D27+D32+D38+D45+D50+D52+D61+D70+D75+D80+D82+D88</f>
        <v>37540629</v>
      </c>
      <c r="E89" s="32">
        <f>E17+E27+E32+E38+E45+E50+E52+E61+E70+E75+E80+E82+E88</f>
        <v>25730836</v>
      </c>
      <c r="F89" s="32">
        <f t="shared" si="34"/>
        <v>63271465</v>
      </c>
      <c r="G89" s="32">
        <f>G17+G27+G32+G38+G45+G50+G52+G61+G70+G75+G80+G82+G88</f>
        <v>28586197</v>
      </c>
      <c r="H89" s="32">
        <f>H17+H27+H32+H38+H45+H50+H52+H61+H70+H75+H80+H82+H88</f>
        <v>57148814</v>
      </c>
      <c r="I89" s="32">
        <f t="shared" si="35"/>
        <v>85735011</v>
      </c>
      <c r="J89" s="32">
        <f t="shared" si="36"/>
        <v>66126826</v>
      </c>
      <c r="K89" s="32">
        <f>E89+H89</f>
        <v>82879650</v>
      </c>
    </row>
    <row r="90" spans="2:11" ht="12" customHeight="1">
      <c r="B90" s="49" t="s">
        <v>95</v>
      </c>
      <c r="C90" s="33"/>
      <c r="D90" s="34">
        <f>D89/F89</f>
        <v>0.5933263754837983</v>
      </c>
      <c r="E90" s="35">
        <f>E89/F89</f>
        <v>0.40667362451620176</v>
      </c>
      <c r="F90" s="35">
        <f>F89/C89</f>
        <v>0.4246222493041175</v>
      </c>
      <c r="G90" s="35">
        <f>G89/I89</f>
        <v>0.33342501116609174</v>
      </c>
      <c r="H90" s="35">
        <f>H89/I89</f>
        <v>0.6665749888339082</v>
      </c>
      <c r="I90" s="35">
        <f>I89/C89</f>
        <v>0.5753777506958825</v>
      </c>
      <c r="J90" s="35">
        <f>J89/C89</f>
        <v>0.4437849130798852</v>
      </c>
      <c r="K90" s="35">
        <f>K89/C89</f>
        <v>0.5562150869201148</v>
      </c>
    </row>
    <row r="4108" ht="13.5">
      <c r="B4108" t="s">
        <v>11</v>
      </c>
    </row>
  </sheetData>
  <mergeCells count="3">
    <mergeCell ref="D4:F4"/>
    <mergeCell ref="G4:I4"/>
    <mergeCell ref="J4:K4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2001-09-06T02:38:52Z</cp:lastPrinted>
  <dcterms:created xsi:type="dcterms:W3CDTF">1997-10-17T05:31:53Z</dcterms:created>
  <dcterms:modified xsi:type="dcterms:W3CDTF">2001-08-01T05:46:58Z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