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10-1(1)(2)" sheetId="1" r:id="rId1"/>
    <sheet name="10-1(3)(4)(5)(6)(7)" sheetId="2" r:id="rId2"/>
  </sheets>
  <definedNames>
    <definedName name="_xlnm.Print_Area" localSheetId="0">'10-1(1)(2)'!$B$1:$O$44</definedName>
  </definedNames>
  <calcPr fullCalcOnLoad="1"/>
</workbook>
</file>

<file path=xl/sharedStrings.xml><?xml version="1.0" encoding="utf-8"?>
<sst xmlns="http://schemas.openxmlformats.org/spreadsheetml/2006/main" count="118" uniqueCount="71">
  <si>
    <t>補修件数</t>
  </si>
  <si>
    <t>事業費　（千円）</t>
  </si>
  <si>
    <t>第１表　環境緑化</t>
  </si>
  <si>
    <t>（１）緑化用樹木生産実績</t>
  </si>
  <si>
    <t>（単位：㎡・人・本）</t>
  </si>
  <si>
    <t>環境森林事務所</t>
  </si>
  <si>
    <t>生産面積</t>
  </si>
  <si>
    <t>生産者数</t>
  </si>
  <si>
    <t>生　　産　　本　　数</t>
  </si>
  <si>
    <t>総数</t>
  </si>
  <si>
    <t>針葉高木</t>
  </si>
  <si>
    <t>広葉高木</t>
  </si>
  <si>
    <t>低木・玉・株・特殊物</t>
  </si>
  <si>
    <t>平成１２年度</t>
  </si>
  <si>
    <t>平成１７年度</t>
  </si>
  <si>
    <t>平成１８年度</t>
  </si>
  <si>
    <t>前橋</t>
  </si>
  <si>
    <t>渋　　川</t>
  </si>
  <si>
    <t>高   崎</t>
  </si>
  <si>
    <t>藤　　岡</t>
  </si>
  <si>
    <t>富　　岡</t>
  </si>
  <si>
    <t>吾妻</t>
  </si>
  <si>
    <t>利根</t>
  </si>
  <si>
    <t>太田</t>
  </si>
  <si>
    <t>桐　　生</t>
  </si>
  <si>
    <t>-</t>
  </si>
  <si>
    <t>〔資料〕　緑づくり推進センター</t>
  </si>
  <si>
    <t>（２）公共施設等への緑化木交付実績</t>
  </si>
  <si>
    <t>（単位：本）</t>
  </si>
  <si>
    <t>総　　数</t>
  </si>
  <si>
    <t>学　　校</t>
  </si>
  <si>
    <t>公園緑地</t>
  </si>
  <si>
    <t>運動場等</t>
  </si>
  <si>
    <t>その他公共施設</t>
  </si>
  <si>
    <t>箇所</t>
  </si>
  <si>
    <t>本　数</t>
  </si>
  <si>
    <t xml:space="preserve"> </t>
  </si>
  <si>
    <t>〔資料〕　緑づくり推進ｾﾝﾀｰ</t>
  </si>
  <si>
    <t>（注）平成１７年度から県有施設にも緑化木を交付</t>
  </si>
  <si>
    <t>補　修　実　施　市　町　村　名</t>
  </si>
  <si>
    <t>館林市</t>
  </si>
  <si>
    <t>沼田市（２）、明和町</t>
  </si>
  <si>
    <t>館林市（２）、桐生市</t>
  </si>
  <si>
    <t>〔資料〕緑づくり推進センター</t>
  </si>
  <si>
    <t>（４）学びの森整備事業</t>
  </si>
  <si>
    <t>事　業　実　施　市　町　村　名</t>
  </si>
  <si>
    <t>箇所数</t>
  </si>
  <si>
    <t>榛名町、神流町、館林市、笠懸町</t>
  </si>
  <si>
    <t>榛名町、神流町、館林市</t>
  </si>
  <si>
    <t>榛名町、神流町</t>
  </si>
  <si>
    <t>〔資料〕緑づくり推進ｾﾝﾀｰ</t>
  </si>
  <si>
    <t>（５）　緑化運動推進事業</t>
  </si>
  <si>
    <t>緑化普及用苗木無償配布</t>
  </si>
  <si>
    <t>実施時期</t>
  </si>
  <si>
    <t>樹　　種</t>
  </si>
  <si>
    <t>本　　数</t>
  </si>
  <si>
    <t>県下１１市1５町１１村の街頭中心</t>
  </si>
  <si>
    <t>ハナミズキ
ナツツバキ　　外</t>
  </si>
  <si>
    <t>県下１１市２０町１１村の街頭中心</t>
  </si>
  <si>
    <t>県下１２市１０町４村の該当中心</t>
  </si>
  <si>
    <t>（６）緑化講座開催実績</t>
  </si>
  <si>
    <t>（単位：回、人）</t>
  </si>
  <si>
    <t>緑化講座</t>
  </si>
  <si>
    <t>日曜緑化講座</t>
  </si>
  <si>
    <t>日曜緑化教室</t>
  </si>
  <si>
    <t>回数</t>
  </si>
  <si>
    <t>延参加者数</t>
  </si>
  <si>
    <t>（３）巨樹・古木保全事業</t>
  </si>
  <si>
    <t>　　　　　　　　　区　分
　年　度</t>
  </si>
  <si>
    <t>－</t>
  </si>
  <si>
    <t>　　　　　　　　　区　分
　年　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</si>
</sst>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;\-#,##0;&quot;-&quot;"/>
    <numFmt numFmtId="185" formatCode="#,##0;[Red]#,##0"/>
    <numFmt numFmtId="186" formatCode="0_);[Red]\(0\)"/>
    <numFmt numFmtId="187" formatCode="#,##0.00;\-#,##0.00;&quot;-&quot;"/>
    <numFmt numFmtId="188" formatCode="[$-411]e\.m\.d"/>
    <numFmt numFmtId="189" formatCode="[$-411]&quot;昭&quot;&quot;和&quot;e\.m\.d"/>
    <numFmt numFmtId="190" formatCode="[$-411]e\.\ m\.\ d"/>
    <numFmt numFmtId="191" formatCode="#,##0;\-#,##0;&quot;－&quot;"/>
    <numFmt numFmtId="192" formatCode="[$-411]ggge&quot;年&quot;m&quot;月&quot;d&quot;日&quot;;@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Ｒゴシック"/>
      <family val="3"/>
    </font>
    <font>
      <b/>
      <sz val="9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4" fontId="4" fillId="0" borderId="1" xfId="17" applyNumberFormat="1" applyFont="1" applyFill="1" applyBorder="1" applyAlignment="1">
      <alignment vertical="center"/>
    </xf>
    <xf numFmtId="184" fontId="4" fillId="0" borderId="0" xfId="17" applyNumberFormat="1" applyFont="1" applyFill="1" applyBorder="1" applyAlignment="1">
      <alignment vertical="center"/>
    </xf>
    <xf numFmtId="184" fontId="4" fillId="0" borderId="2" xfId="17" applyNumberFormat="1" applyFont="1" applyFill="1" applyBorder="1" applyAlignment="1">
      <alignment vertical="center"/>
    </xf>
    <xf numFmtId="184" fontId="4" fillId="0" borderId="3" xfId="17" applyNumberFormat="1" applyFont="1" applyFill="1" applyBorder="1" applyAlignment="1">
      <alignment vertical="center"/>
    </xf>
    <xf numFmtId="184" fontId="7" fillId="0" borderId="1" xfId="17" applyNumberFormat="1" applyFont="1" applyFill="1" applyBorder="1" applyAlignment="1">
      <alignment vertical="center"/>
    </xf>
    <xf numFmtId="184" fontId="7" fillId="0" borderId="4" xfId="17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4" fillId="0" borderId="1" xfId="17" applyNumberFormat="1" applyFont="1" applyFill="1" applyBorder="1" applyAlignment="1">
      <alignment horizontal="right" vertical="center"/>
    </xf>
    <xf numFmtId="184" fontId="4" fillId="0" borderId="4" xfId="17" applyNumberFormat="1" applyFont="1" applyFill="1" applyBorder="1" applyAlignment="1">
      <alignment horizontal="right" vertical="center"/>
    </xf>
    <xf numFmtId="184" fontId="4" fillId="0" borderId="4" xfId="17" applyNumberFormat="1" applyFont="1" applyFill="1" applyBorder="1" applyAlignment="1">
      <alignment vertical="center"/>
    </xf>
    <xf numFmtId="184" fontId="4" fillId="0" borderId="1" xfId="17" applyNumberFormat="1" applyFont="1" applyFill="1" applyBorder="1" applyAlignment="1">
      <alignment horizontal="center" vertical="center"/>
    </xf>
    <xf numFmtId="184" fontId="4" fillId="0" borderId="2" xfId="17" applyNumberFormat="1" applyFont="1" applyFill="1" applyBorder="1" applyAlignment="1">
      <alignment horizontal="center" vertical="center"/>
    </xf>
    <xf numFmtId="184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84" fontId="4" fillId="0" borderId="7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84" fontId="7" fillId="0" borderId="0" xfId="17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vertical="center" shrinkToFit="1"/>
    </xf>
    <xf numFmtId="38" fontId="7" fillId="0" borderId="10" xfId="17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 quotePrefix="1">
      <alignment/>
    </xf>
    <xf numFmtId="184" fontId="15" fillId="0" borderId="12" xfId="17" applyNumberFormat="1" applyFont="1" applyFill="1" applyBorder="1" applyAlignment="1">
      <alignment vertical="center"/>
    </xf>
    <xf numFmtId="184" fontId="15" fillId="0" borderId="13" xfId="17" applyNumberFormat="1" applyFont="1" applyFill="1" applyBorder="1" applyAlignment="1">
      <alignment vertical="center"/>
    </xf>
    <xf numFmtId="184" fontId="9" fillId="0" borderId="17" xfId="17" applyNumberFormat="1" applyFont="1" applyFill="1" applyBorder="1" applyAlignment="1">
      <alignment vertical="center"/>
    </xf>
    <xf numFmtId="184" fontId="9" fillId="0" borderId="18" xfId="17" applyNumberFormat="1" applyFont="1" applyFill="1" applyBorder="1" applyAlignment="1">
      <alignment vertical="center"/>
    </xf>
    <xf numFmtId="0" fontId="17" fillId="0" borderId="19" xfId="0" applyFont="1" applyFill="1" applyBorder="1" applyAlignment="1">
      <alignment/>
    </xf>
    <xf numFmtId="38" fontId="17" fillId="0" borderId="10" xfId="17" applyFont="1" applyFill="1" applyBorder="1" applyAlignment="1">
      <alignment/>
    </xf>
    <xf numFmtId="184" fontId="9" fillId="0" borderId="13" xfId="0" applyNumberFormat="1" applyFont="1" applyFill="1" applyBorder="1" applyAlignment="1">
      <alignment horizontal="right" vertical="center"/>
    </xf>
    <xf numFmtId="184" fontId="9" fillId="0" borderId="4" xfId="0" applyNumberFormat="1" applyFont="1" applyFill="1" applyBorder="1" applyAlignment="1">
      <alignment horizontal="right" vertical="center"/>
    </xf>
    <xf numFmtId="184" fontId="15" fillId="0" borderId="1" xfId="17" applyNumberFormat="1" applyFont="1" applyFill="1" applyBorder="1" applyAlignment="1">
      <alignment vertical="center"/>
    </xf>
    <xf numFmtId="184" fontId="15" fillId="0" borderId="0" xfId="17" applyNumberFormat="1" applyFont="1" applyFill="1" applyBorder="1" applyAlignment="1">
      <alignment vertical="center"/>
    </xf>
    <xf numFmtId="184" fontId="16" fillId="0" borderId="2" xfId="17" applyNumberFormat="1" applyFont="1" applyFill="1" applyBorder="1" applyAlignment="1">
      <alignment horizontal="right" vertical="center"/>
    </xf>
    <xf numFmtId="184" fontId="16" fillId="0" borderId="1" xfId="17" applyNumberFormat="1" applyFont="1" applyFill="1" applyBorder="1" applyAlignment="1">
      <alignment horizontal="right" vertical="center"/>
    </xf>
    <xf numFmtId="184" fontId="15" fillId="0" borderId="3" xfId="17" applyNumberFormat="1" applyFont="1" applyFill="1" applyBorder="1" applyAlignment="1">
      <alignment vertical="center"/>
    </xf>
    <xf numFmtId="184" fontId="16" fillId="0" borderId="6" xfId="17" applyNumberFormat="1" applyFont="1" applyFill="1" applyBorder="1" applyAlignment="1">
      <alignment vertical="center"/>
    </xf>
    <xf numFmtId="184" fontId="16" fillId="0" borderId="7" xfId="17" applyNumberFormat="1" applyFont="1" applyFill="1" applyBorder="1" applyAlignment="1">
      <alignment vertical="center"/>
    </xf>
    <xf numFmtId="184" fontId="16" fillId="0" borderId="8" xfId="17" applyNumberFormat="1" applyFont="1" applyFill="1" applyBorder="1" applyAlignment="1">
      <alignment vertical="center"/>
    </xf>
    <xf numFmtId="184" fontId="16" fillId="0" borderId="6" xfId="17" applyNumberFormat="1" applyFont="1" applyFill="1" applyBorder="1" applyAlignment="1">
      <alignment horizontal="right" vertical="center"/>
    </xf>
    <xf numFmtId="184" fontId="16" fillId="0" borderId="9" xfId="17" applyNumberFormat="1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91" fontId="4" fillId="0" borderId="2" xfId="17" applyNumberFormat="1" applyFont="1" applyFill="1" applyBorder="1" applyAlignment="1">
      <alignment horizontal="right" vertical="center"/>
    </xf>
    <xf numFmtId="191" fontId="4" fillId="0" borderId="14" xfId="17" applyNumberFormat="1" applyFont="1" applyFill="1" applyBorder="1" applyAlignment="1">
      <alignment horizontal="right" vertical="center"/>
    </xf>
    <xf numFmtId="191" fontId="4" fillId="0" borderId="2" xfId="17" applyNumberFormat="1" applyFont="1" applyFill="1" applyBorder="1" applyAlignment="1">
      <alignment vertical="center"/>
    </xf>
    <xf numFmtId="191" fontId="4" fillId="0" borderId="14" xfId="17" applyNumberFormat="1" applyFont="1" applyFill="1" applyBorder="1" applyAlignment="1">
      <alignment vertical="center"/>
    </xf>
    <xf numFmtId="191" fontId="7" fillId="0" borderId="2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distributed" vertical="center"/>
    </xf>
    <xf numFmtId="0" fontId="0" fillId="3" borderId="14" xfId="0" applyFont="1" applyFill="1" applyBorder="1" applyAlignment="1">
      <alignment horizontal="distributed" vertical="center"/>
    </xf>
    <xf numFmtId="0" fontId="7" fillId="3" borderId="5" xfId="0" applyFont="1" applyFill="1" applyBorder="1" applyAlignment="1">
      <alignment horizontal="distributed" vertical="center"/>
    </xf>
    <xf numFmtId="0" fontId="8" fillId="3" borderId="14" xfId="0" applyFont="1" applyFill="1" applyBorder="1" applyAlignment="1">
      <alignment horizontal="distributed" vertical="center"/>
    </xf>
    <xf numFmtId="0" fontId="6" fillId="3" borderId="14" xfId="0" applyFont="1" applyFill="1" applyBorder="1" applyAlignment="1">
      <alignment horizontal="distributed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91" fontId="4" fillId="0" borderId="39" xfId="17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91" fontId="4" fillId="0" borderId="8" xfId="0" applyNumberFormat="1" applyFont="1" applyFill="1" applyBorder="1" applyAlignment="1">
      <alignment vertical="center"/>
    </xf>
    <xf numFmtId="191" fontId="4" fillId="0" borderId="16" xfId="0" applyNumberFormat="1" applyFont="1" applyFill="1" applyBorder="1" applyAlignment="1">
      <alignment vertical="center"/>
    </xf>
    <xf numFmtId="191" fontId="4" fillId="0" borderId="41" xfId="17" applyNumberFormat="1" applyFont="1" applyFill="1" applyBorder="1" applyAlignment="1">
      <alignment vertical="center"/>
    </xf>
    <xf numFmtId="191" fontId="4" fillId="0" borderId="2" xfId="17" applyNumberFormat="1" applyFont="1" applyFill="1" applyBorder="1" applyAlignment="1">
      <alignment horizontal="center" vertical="center"/>
    </xf>
    <xf numFmtId="191" fontId="4" fillId="0" borderId="14" xfId="1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91" fontId="4" fillId="0" borderId="3" xfId="17" applyNumberFormat="1" applyFont="1" applyFill="1" applyBorder="1" applyAlignment="1">
      <alignment horizontal="right" vertical="center"/>
    </xf>
    <xf numFmtId="191" fontId="4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91" fontId="4" fillId="0" borderId="4" xfId="17" applyNumberFormat="1" applyFont="1" applyFill="1" applyBorder="1" applyAlignment="1">
      <alignment vertical="center"/>
    </xf>
    <xf numFmtId="191" fontId="4" fillId="0" borderId="4" xfId="0" applyNumberFormat="1" applyFont="1" applyFill="1" applyBorder="1" applyAlignment="1">
      <alignment vertical="center"/>
    </xf>
    <xf numFmtId="191" fontId="4" fillId="0" borderId="4" xfId="17" applyNumberFormat="1" applyFont="1" applyFill="1" applyBorder="1" applyAlignment="1">
      <alignment horizontal="right" vertical="center"/>
    </xf>
    <xf numFmtId="191" fontId="4" fillId="0" borderId="9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6" fillId="3" borderId="15" xfId="0" applyFont="1" applyFill="1" applyBorder="1" applyAlignment="1" quotePrefix="1">
      <alignment horizontal="center" vertical="center"/>
    </xf>
    <xf numFmtId="0" fontId="16" fillId="3" borderId="16" xfId="0" applyFont="1" applyFill="1" applyBorder="1" applyAlignment="1" quotePrefix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8" xfId="0" applyFont="1" applyFill="1" applyBorder="1" applyAlignment="1">
      <alignment vertical="center" wrapText="1"/>
    </xf>
    <xf numFmtId="0" fontId="10" fillId="3" borderId="49" xfId="0" applyFont="1" applyFill="1" applyBorder="1" applyAlignment="1">
      <alignment vertical="center" wrapText="1"/>
    </xf>
    <xf numFmtId="0" fontId="9" fillId="3" borderId="5" xfId="0" applyFont="1" applyFill="1" applyBorder="1" applyAlignment="1" quotePrefix="1">
      <alignment horizontal="center" vertical="center"/>
    </xf>
    <xf numFmtId="0" fontId="9" fillId="3" borderId="14" xfId="0" applyFont="1" applyFill="1" applyBorder="1" applyAlignment="1" quotePrefix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3" borderId="50" xfId="0" applyFont="1" applyFill="1" applyBorder="1" applyAlignment="1" quotePrefix="1">
      <alignment horizontal="center" vertical="center"/>
    </xf>
    <xf numFmtId="0" fontId="15" fillId="3" borderId="41" xfId="0" applyFont="1" applyFill="1" applyBorder="1" applyAlignment="1" quotePrefix="1">
      <alignment horizontal="center" vertical="center"/>
    </xf>
    <xf numFmtId="0" fontId="15" fillId="3" borderId="5" xfId="0" applyFont="1" applyFill="1" applyBorder="1" applyAlignment="1" quotePrefix="1">
      <alignment horizontal="center" vertical="center"/>
    </xf>
    <xf numFmtId="0" fontId="15" fillId="3" borderId="14" xfId="0" applyFont="1" applyFill="1" applyBorder="1" applyAlignment="1" quotePrefix="1">
      <alignment horizontal="center" vertical="center"/>
    </xf>
    <xf numFmtId="0" fontId="15" fillId="3" borderId="51" xfId="0" applyFont="1" applyFill="1" applyBorder="1" applyAlignment="1" quotePrefix="1">
      <alignment horizontal="center" vertical="center"/>
    </xf>
    <xf numFmtId="0" fontId="15" fillId="3" borderId="36" xfId="0" applyFont="1" applyFill="1" applyBorder="1" applyAlignment="1" quotePrefix="1">
      <alignment horizontal="center" vertical="center"/>
    </xf>
    <xf numFmtId="0" fontId="9" fillId="3" borderId="50" xfId="0" applyFont="1" applyFill="1" applyBorder="1" applyAlignment="1" quotePrefix="1">
      <alignment horizontal="center" vertical="center"/>
    </xf>
    <xf numFmtId="0" fontId="9" fillId="3" borderId="41" xfId="0" applyFont="1" applyFill="1" applyBorder="1" applyAlignment="1" quotePrefix="1">
      <alignment horizontal="center" vertical="center"/>
    </xf>
    <xf numFmtId="0" fontId="9" fillId="3" borderId="51" xfId="0" applyFont="1" applyFill="1" applyBorder="1" applyAlignment="1" quotePrefix="1">
      <alignment horizontal="center" vertical="center"/>
    </xf>
    <xf numFmtId="0" fontId="9" fillId="3" borderId="36" xfId="0" applyFont="1" applyFill="1" applyBorder="1" applyAlignment="1" quotePrefix="1">
      <alignment horizontal="center" vertical="center"/>
    </xf>
    <xf numFmtId="0" fontId="16" fillId="3" borderId="52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16" fillId="0" borderId="42" xfId="0" applyFont="1" applyFill="1" applyBorder="1" applyAlignment="1">
      <alignment horizontal="left"/>
    </xf>
    <xf numFmtId="0" fontId="16" fillId="0" borderId="43" xfId="0" applyFont="1" applyFill="1" applyBorder="1" applyAlignment="1">
      <alignment horizontal="left"/>
    </xf>
    <xf numFmtId="0" fontId="16" fillId="0" borderId="44" xfId="0" applyFont="1" applyFill="1" applyBorder="1" applyAlignment="1">
      <alignment horizontal="left"/>
    </xf>
    <xf numFmtId="0" fontId="15" fillId="3" borderId="53" xfId="0" applyFont="1" applyFill="1" applyBorder="1" applyAlignment="1">
      <alignment vertical="center" wrapText="1"/>
    </xf>
    <xf numFmtId="0" fontId="10" fillId="3" borderId="54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3" borderId="55" xfId="0" applyFont="1" applyFill="1" applyBorder="1" applyAlignment="1">
      <alignment vertical="center" wrapText="1"/>
    </xf>
    <xf numFmtId="0" fontId="10" fillId="3" borderId="56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O44"/>
  <sheetViews>
    <sheetView tabSelected="1" workbookViewId="0" topLeftCell="A1">
      <selection activeCell="D19" sqref="D19:E19"/>
    </sheetView>
  </sheetViews>
  <sheetFormatPr defaultColWidth="9.00390625" defaultRowHeight="13.5"/>
  <cols>
    <col min="1" max="1" width="2.625" style="24" customWidth="1"/>
    <col min="2" max="2" width="5.625" style="24" customWidth="1"/>
    <col min="3" max="3" width="10.625" style="24" customWidth="1"/>
    <col min="4" max="4" width="4.875" style="24" customWidth="1"/>
    <col min="5" max="5" width="9.00390625" style="24" customWidth="1"/>
    <col min="6" max="6" width="4.875" style="24" customWidth="1"/>
    <col min="7" max="7" width="8.375" style="24" customWidth="1"/>
    <col min="8" max="8" width="4.875" style="24" customWidth="1"/>
    <col min="9" max="9" width="8.50390625" style="24" customWidth="1"/>
    <col min="10" max="10" width="4.875" style="24" customWidth="1"/>
    <col min="11" max="11" width="8.375" style="24" customWidth="1"/>
    <col min="12" max="12" width="4.875" style="24" customWidth="1"/>
    <col min="13" max="13" width="8.625" style="24" customWidth="1"/>
    <col min="14" max="14" width="4.875" style="24" customWidth="1"/>
    <col min="15" max="16384" width="9.00390625" style="24" customWidth="1"/>
  </cols>
  <sheetData>
    <row r="1" s="1" customFormat="1" ht="14.25" customHeight="1">
      <c r="B1" s="38" t="s">
        <v>2</v>
      </c>
    </row>
    <row r="2" s="1" customFormat="1" ht="14.25" customHeight="1">
      <c r="B2" s="38"/>
    </row>
    <row r="3" s="1" customFormat="1" ht="14.25">
      <c r="B3" s="39" t="s">
        <v>3</v>
      </c>
    </row>
    <row r="4" spans="3:15" s="1" customFormat="1" ht="12" customHeight="1" thickBot="1">
      <c r="C4" s="2"/>
      <c r="O4" s="3" t="s">
        <v>4</v>
      </c>
    </row>
    <row r="5" spans="2:15" s="1" customFormat="1" ht="12" customHeight="1">
      <c r="B5" s="83" t="s">
        <v>5</v>
      </c>
      <c r="C5" s="84"/>
      <c r="D5" s="98" t="s">
        <v>6</v>
      </c>
      <c r="E5" s="99"/>
      <c r="F5" s="98" t="s">
        <v>7</v>
      </c>
      <c r="G5" s="102"/>
      <c r="H5" s="98" t="s">
        <v>8</v>
      </c>
      <c r="I5" s="99"/>
      <c r="J5" s="99"/>
      <c r="K5" s="99"/>
      <c r="L5" s="99"/>
      <c r="M5" s="99"/>
      <c r="N5" s="99"/>
      <c r="O5" s="104"/>
    </row>
    <row r="6" spans="2:15" s="1" customFormat="1" ht="12" customHeight="1">
      <c r="B6" s="85"/>
      <c r="C6" s="86"/>
      <c r="D6" s="100"/>
      <c r="E6" s="101"/>
      <c r="F6" s="100"/>
      <c r="G6" s="103"/>
      <c r="H6" s="105" t="s">
        <v>9</v>
      </c>
      <c r="I6" s="106"/>
      <c r="J6" s="105" t="s">
        <v>10</v>
      </c>
      <c r="K6" s="106"/>
      <c r="L6" s="105" t="s">
        <v>11</v>
      </c>
      <c r="M6" s="107"/>
      <c r="N6" s="108" t="s">
        <v>12</v>
      </c>
      <c r="O6" s="109"/>
    </row>
    <row r="7" spans="2:15" s="1" customFormat="1" ht="12" customHeight="1">
      <c r="B7" s="87" t="s">
        <v>13</v>
      </c>
      <c r="C7" s="88"/>
      <c r="D7" s="110">
        <v>786800</v>
      </c>
      <c r="E7" s="111"/>
      <c r="F7" s="110">
        <v>52</v>
      </c>
      <c r="G7" s="114"/>
      <c r="H7" s="110">
        <v>589094</v>
      </c>
      <c r="I7" s="114"/>
      <c r="J7" s="110">
        <v>69319</v>
      </c>
      <c r="K7" s="114"/>
      <c r="L7" s="110">
        <v>211807</v>
      </c>
      <c r="M7" s="111"/>
      <c r="N7" s="121">
        <v>307968</v>
      </c>
      <c r="O7" s="120"/>
    </row>
    <row r="8" spans="2:15" s="1" customFormat="1" ht="12" customHeight="1">
      <c r="B8" s="87" t="s">
        <v>14</v>
      </c>
      <c r="C8" s="91"/>
      <c r="D8" s="79">
        <v>628100</v>
      </c>
      <c r="E8" s="82"/>
      <c r="F8" s="79">
        <v>35</v>
      </c>
      <c r="G8" s="80"/>
      <c r="H8" s="79">
        <v>147042</v>
      </c>
      <c r="I8" s="80"/>
      <c r="J8" s="79">
        <v>30516</v>
      </c>
      <c r="K8" s="80"/>
      <c r="L8" s="79">
        <v>50510</v>
      </c>
      <c r="M8" s="82"/>
      <c r="N8" s="121">
        <v>66016</v>
      </c>
      <c r="O8" s="120"/>
    </row>
    <row r="9" spans="2:15" s="4" customFormat="1" ht="12" customHeight="1">
      <c r="B9" s="89" t="s">
        <v>15</v>
      </c>
      <c r="C9" s="90"/>
      <c r="D9" s="81">
        <f>SUM(D11:E19)</f>
        <v>686300</v>
      </c>
      <c r="E9" s="82"/>
      <c r="F9" s="81">
        <f>SUM(F11:G19)</f>
        <v>42</v>
      </c>
      <c r="G9" s="82"/>
      <c r="H9" s="81">
        <f>SUM(H11:I19)</f>
        <v>187558</v>
      </c>
      <c r="I9" s="82"/>
      <c r="J9" s="81">
        <f>SUM(J11:K19)</f>
        <v>41030</v>
      </c>
      <c r="K9" s="82"/>
      <c r="L9" s="81">
        <f>SUM(L11:M19)</f>
        <v>68426</v>
      </c>
      <c r="M9" s="82"/>
      <c r="N9" s="81">
        <f>SUM(N11:O19)</f>
        <v>78102</v>
      </c>
      <c r="O9" s="120"/>
    </row>
    <row r="10" spans="2:15" s="1" customFormat="1" ht="12" customHeight="1">
      <c r="B10" s="44"/>
      <c r="C10" s="45"/>
      <c r="D10" s="79"/>
      <c r="E10" s="82"/>
      <c r="F10" s="79"/>
      <c r="G10" s="80"/>
      <c r="H10" s="79"/>
      <c r="I10" s="80"/>
      <c r="J10" s="79"/>
      <c r="K10" s="80"/>
      <c r="L10" s="79"/>
      <c r="M10" s="82"/>
      <c r="N10" s="121"/>
      <c r="O10" s="120"/>
    </row>
    <row r="11" spans="2:15" s="1" customFormat="1" ht="12" customHeight="1">
      <c r="B11" s="44"/>
      <c r="C11" s="46" t="s">
        <v>16</v>
      </c>
      <c r="D11" s="77">
        <v>19600</v>
      </c>
      <c r="E11" s="78"/>
      <c r="F11" s="77">
        <v>4</v>
      </c>
      <c r="G11" s="78"/>
      <c r="H11" s="77">
        <f aca="true" t="shared" si="0" ref="H11:H19">SUM(J11:O11)</f>
        <v>2535</v>
      </c>
      <c r="I11" s="78"/>
      <c r="J11" s="77">
        <v>372</v>
      </c>
      <c r="K11" s="78"/>
      <c r="L11" s="77">
        <f>846+310</f>
        <v>1156</v>
      </c>
      <c r="M11" s="78"/>
      <c r="N11" s="77">
        <f>878+129</f>
        <v>1007</v>
      </c>
      <c r="O11" s="118"/>
    </row>
    <row r="12" spans="2:15" s="1" customFormat="1" ht="12" customHeight="1">
      <c r="B12" s="44"/>
      <c r="C12" s="46" t="s">
        <v>17</v>
      </c>
      <c r="D12" s="79">
        <v>10000</v>
      </c>
      <c r="E12" s="82"/>
      <c r="F12" s="77">
        <v>3</v>
      </c>
      <c r="G12" s="78"/>
      <c r="H12" s="77">
        <f t="shared" si="0"/>
        <v>1650</v>
      </c>
      <c r="I12" s="78"/>
      <c r="J12" s="77">
        <v>180</v>
      </c>
      <c r="K12" s="78"/>
      <c r="L12" s="77">
        <f>100+720</f>
        <v>820</v>
      </c>
      <c r="M12" s="117"/>
      <c r="N12" s="123">
        <f>570+80</f>
        <v>650</v>
      </c>
      <c r="O12" s="125"/>
    </row>
    <row r="13" spans="2:15" s="1" customFormat="1" ht="12" customHeight="1">
      <c r="B13" s="44"/>
      <c r="C13" s="46" t="s">
        <v>18</v>
      </c>
      <c r="D13" s="79">
        <v>6000</v>
      </c>
      <c r="E13" s="82"/>
      <c r="F13" s="79">
        <v>2</v>
      </c>
      <c r="G13" s="80"/>
      <c r="H13" s="77">
        <f t="shared" si="0"/>
        <v>1283</v>
      </c>
      <c r="I13" s="78"/>
      <c r="J13" s="79">
        <v>103</v>
      </c>
      <c r="K13" s="80"/>
      <c r="L13" s="79">
        <f>273+71</f>
        <v>344</v>
      </c>
      <c r="M13" s="82"/>
      <c r="N13" s="121">
        <f>805+31</f>
        <v>836</v>
      </c>
      <c r="O13" s="120"/>
    </row>
    <row r="14" spans="2:15" s="1" customFormat="1" ht="12" customHeight="1">
      <c r="B14" s="44"/>
      <c r="C14" s="46" t="s">
        <v>19</v>
      </c>
      <c r="D14" s="79">
        <v>28900</v>
      </c>
      <c r="E14" s="82"/>
      <c r="F14" s="79">
        <v>12</v>
      </c>
      <c r="G14" s="80"/>
      <c r="H14" s="77">
        <f t="shared" si="0"/>
        <v>17286</v>
      </c>
      <c r="I14" s="78"/>
      <c r="J14" s="79">
        <v>145</v>
      </c>
      <c r="K14" s="80"/>
      <c r="L14" s="79">
        <f>2985+1700</f>
        <v>4685</v>
      </c>
      <c r="M14" s="82"/>
      <c r="N14" s="122">
        <f>11790+666</f>
        <v>12456</v>
      </c>
      <c r="O14" s="120"/>
    </row>
    <row r="15" spans="2:15" s="1" customFormat="1" ht="12" customHeight="1">
      <c r="B15" s="44"/>
      <c r="C15" s="46" t="s">
        <v>20</v>
      </c>
      <c r="D15" s="79">
        <v>5000</v>
      </c>
      <c r="E15" s="82"/>
      <c r="F15" s="79">
        <v>1</v>
      </c>
      <c r="G15" s="80"/>
      <c r="H15" s="77">
        <f t="shared" si="0"/>
        <v>2702</v>
      </c>
      <c r="I15" s="78"/>
      <c r="J15" s="79">
        <v>87</v>
      </c>
      <c r="K15" s="80"/>
      <c r="L15" s="79">
        <f>1255+1210</f>
        <v>2465</v>
      </c>
      <c r="M15" s="82"/>
      <c r="N15" s="119">
        <f>100+50</f>
        <v>150</v>
      </c>
      <c r="O15" s="120"/>
    </row>
    <row r="16" spans="2:15" s="1" customFormat="1" ht="12" customHeight="1">
      <c r="B16" s="44"/>
      <c r="C16" s="46" t="s">
        <v>21</v>
      </c>
      <c r="D16" s="79">
        <v>471000</v>
      </c>
      <c r="E16" s="82"/>
      <c r="F16" s="79">
        <v>6</v>
      </c>
      <c r="G16" s="80"/>
      <c r="H16" s="77">
        <f t="shared" si="0"/>
        <v>94450</v>
      </c>
      <c r="I16" s="78"/>
      <c r="J16" s="79">
        <v>38760</v>
      </c>
      <c r="K16" s="80"/>
      <c r="L16" s="79">
        <f>760+33370</f>
        <v>34130</v>
      </c>
      <c r="M16" s="82"/>
      <c r="N16" s="121">
        <f>21450+110</f>
        <v>21560</v>
      </c>
      <c r="O16" s="120"/>
    </row>
    <row r="17" spans="2:15" s="1" customFormat="1" ht="12" customHeight="1">
      <c r="B17" s="44"/>
      <c r="C17" s="46" t="s">
        <v>22</v>
      </c>
      <c r="D17" s="77">
        <v>6000</v>
      </c>
      <c r="E17" s="82"/>
      <c r="F17" s="77">
        <v>1</v>
      </c>
      <c r="G17" s="78"/>
      <c r="H17" s="77">
        <f t="shared" si="0"/>
        <v>1610</v>
      </c>
      <c r="I17" s="78"/>
      <c r="J17" s="77">
        <v>118</v>
      </c>
      <c r="K17" s="78"/>
      <c r="L17" s="77">
        <f>200+513</f>
        <v>713</v>
      </c>
      <c r="M17" s="82"/>
      <c r="N17" s="123">
        <f>611+168</f>
        <v>779</v>
      </c>
      <c r="O17" s="120"/>
    </row>
    <row r="18" spans="2:15" s="1" customFormat="1" ht="12" customHeight="1">
      <c r="B18" s="44"/>
      <c r="C18" s="46" t="s">
        <v>23</v>
      </c>
      <c r="D18" s="77">
        <v>127800</v>
      </c>
      <c r="E18" s="78"/>
      <c r="F18" s="77">
        <v>11</v>
      </c>
      <c r="G18" s="78"/>
      <c r="H18" s="77">
        <f t="shared" si="0"/>
        <v>60727</v>
      </c>
      <c r="I18" s="78"/>
      <c r="J18" s="77">
        <v>1265</v>
      </c>
      <c r="K18" s="78"/>
      <c r="L18" s="77">
        <f>6832+14071</f>
        <v>20903</v>
      </c>
      <c r="M18" s="78"/>
      <c r="N18" s="77">
        <f>37379+1180</f>
        <v>38559</v>
      </c>
      <c r="O18" s="118"/>
    </row>
    <row r="19" spans="2:15" s="1" customFormat="1" ht="12" customHeight="1">
      <c r="B19" s="44"/>
      <c r="C19" s="46" t="s">
        <v>24</v>
      </c>
      <c r="D19" s="79">
        <v>12000</v>
      </c>
      <c r="E19" s="82"/>
      <c r="F19" s="79">
        <v>2</v>
      </c>
      <c r="G19" s="80"/>
      <c r="H19" s="77">
        <f t="shared" si="0"/>
        <v>5315</v>
      </c>
      <c r="I19" s="78"/>
      <c r="J19" s="115" t="s">
        <v>25</v>
      </c>
      <c r="K19" s="116"/>
      <c r="L19" s="79">
        <f>2670+540</f>
        <v>3210</v>
      </c>
      <c r="M19" s="82"/>
      <c r="N19" s="121">
        <f>1995+110</f>
        <v>2105</v>
      </c>
      <c r="O19" s="120"/>
    </row>
    <row r="20" spans="2:15" s="1" customFormat="1" ht="12" customHeight="1" thickBot="1">
      <c r="B20" s="47"/>
      <c r="C20" s="48"/>
      <c r="D20" s="112"/>
      <c r="E20" s="113"/>
      <c r="F20" s="112"/>
      <c r="G20" s="113"/>
      <c r="H20" s="112"/>
      <c r="I20" s="113"/>
      <c r="J20" s="112"/>
      <c r="K20" s="113"/>
      <c r="L20" s="112"/>
      <c r="M20" s="113"/>
      <c r="N20" s="112"/>
      <c r="O20" s="124"/>
    </row>
    <row r="21" s="1" customFormat="1" ht="12" customHeight="1"/>
    <row r="22" s="1" customFormat="1" ht="12" customHeight="1">
      <c r="B22" s="5" t="s">
        <v>26</v>
      </c>
    </row>
    <row r="23" s="1" customFormat="1" ht="12" customHeight="1"/>
    <row r="24" s="1" customFormat="1" ht="12" customHeight="1">
      <c r="B24" s="40" t="s">
        <v>27</v>
      </c>
    </row>
    <row r="25" spans="3:13" s="1" customFormat="1" ht="12" customHeight="1" thickBot="1">
      <c r="C25" s="2"/>
      <c r="M25" s="3" t="s">
        <v>28</v>
      </c>
    </row>
    <row r="26" spans="2:13" s="1" customFormat="1" ht="12" customHeight="1">
      <c r="B26" s="83" t="s">
        <v>5</v>
      </c>
      <c r="C26" s="95"/>
      <c r="D26" s="92" t="s">
        <v>29</v>
      </c>
      <c r="E26" s="93"/>
      <c r="F26" s="92" t="s">
        <v>30</v>
      </c>
      <c r="G26" s="93"/>
      <c r="H26" s="92" t="s">
        <v>31</v>
      </c>
      <c r="I26" s="93"/>
      <c r="J26" s="92" t="s">
        <v>32</v>
      </c>
      <c r="K26" s="93"/>
      <c r="L26" s="92" t="s">
        <v>33</v>
      </c>
      <c r="M26" s="94"/>
    </row>
    <row r="27" spans="2:13" s="1" customFormat="1" ht="12" customHeight="1">
      <c r="B27" s="96"/>
      <c r="C27" s="97"/>
      <c r="D27" s="41" t="s">
        <v>34</v>
      </c>
      <c r="E27" s="42" t="s">
        <v>35</v>
      </c>
      <c r="F27" s="41" t="s">
        <v>34</v>
      </c>
      <c r="G27" s="42" t="s">
        <v>35</v>
      </c>
      <c r="H27" s="41" t="s">
        <v>34</v>
      </c>
      <c r="I27" s="42" t="s">
        <v>35</v>
      </c>
      <c r="J27" s="41" t="s">
        <v>34</v>
      </c>
      <c r="K27" s="42" t="s">
        <v>35</v>
      </c>
      <c r="L27" s="41" t="s">
        <v>34</v>
      </c>
      <c r="M27" s="43" t="s">
        <v>35</v>
      </c>
    </row>
    <row r="28" spans="2:13" s="1" customFormat="1" ht="12" customHeight="1">
      <c r="B28" s="87" t="s">
        <v>13</v>
      </c>
      <c r="C28" s="88"/>
      <c r="D28" s="6">
        <v>35</v>
      </c>
      <c r="E28" s="7">
        <v>7831</v>
      </c>
      <c r="F28" s="8">
        <v>3</v>
      </c>
      <c r="G28" s="6">
        <v>990</v>
      </c>
      <c r="H28" s="6">
        <v>13</v>
      </c>
      <c r="I28" s="7">
        <v>2868</v>
      </c>
      <c r="J28" s="8">
        <v>1</v>
      </c>
      <c r="K28" s="6">
        <v>470</v>
      </c>
      <c r="L28" s="6">
        <v>19</v>
      </c>
      <c r="M28" s="9">
        <v>3973</v>
      </c>
    </row>
    <row r="29" spans="2:13" s="1" customFormat="1" ht="12" customHeight="1">
      <c r="B29" s="87" t="s">
        <v>14</v>
      </c>
      <c r="C29" s="91"/>
      <c r="D29" s="6">
        <v>42</v>
      </c>
      <c r="E29" s="7">
        <v>3908</v>
      </c>
      <c r="F29" s="8">
        <v>7</v>
      </c>
      <c r="G29" s="6">
        <v>664</v>
      </c>
      <c r="H29" s="6">
        <v>12</v>
      </c>
      <c r="I29" s="7">
        <v>824</v>
      </c>
      <c r="J29" s="8">
        <v>1</v>
      </c>
      <c r="K29" s="6">
        <v>235</v>
      </c>
      <c r="L29" s="6">
        <v>22</v>
      </c>
      <c r="M29" s="9">
        <v>2185</v>
      </c>
    </row>
    <row r="30" spans="2:13" s="4" customFormat="1" ht="12" customHeight="1">
      <c r="B30" s="89" t="s">
        <v>15</v>
      </c>
      <c r="C30" s="90"/>
      <c r="D30" s="10">
        <f>SUM(D32:D40)</f>
        <v>58</v>
      </c>
      <c r="E30" s="10">
        <f aca="true" t="shared" si="1" ref="E30:M30">SUM(E32:E40)</f>
        <v>4416</v>
      </c>
      <c r="F30" s="10">
        <f t="shared" si="1"/>
        <v>7</v>
      </c>
      <c r="G30" s="10">
        <f t="shared" si="1"/>
        <v>177</v>
      </c>
      <c r="H30" s="10">
        <f t="shared" si="1"/>
        <v>13</v>
      </c>
      <c r="I30" s="10">
        <f t="shared" si="1"/>
        <v>1172</v>
      </c>
      <c r="J30" s="10">
        <f t="shared" si="1"/>
        <v>1</v>
      </c>
      <c r="K30" s="10">
        <f t="shared" si="1"/>
        <v>103</v>
      </c>
      <c r="L30" s="10">
        <f t="shared" si="1"/>
        <v>37</v>
      </c>
      <c r="M30" s="11">
        <f t="shared" si="1"/>
        <v>2964</v>
      </c>
    </row>
    <row r="31" spans="2:13" s="1" customFormat="1" ht="12" customHeight="1">
      <c r="B31" s="44"/>
      <c r="C31" s="45"/>
      <c r="D31" s="6"/>
      <c r="E31" s="7"/>
      <c r="F31" s="8"/>
      <c r="G31" s="6"/>
      <c r="H31" s="6"/>
      <c r="I31" s="7"/>
      <c r="J31" s="8"/>
      <c r="K31" s="6"/>
      <c r="L31" s="6"/>
      <c r="M31" s="9"/>
    </row>
    <row r="32" spans="2:14" s="1" customFormat="1" ht="12" customHeight="1">
      <c r="B32" s="44"/>
      <c r="C32" s="46" t="s">
        <v>16</v>
      </c>
      <c r="D32" s="6">
        <f aca="true" t="shared" si="2" ref="D32:D39">+F32+H32+J32+L32</f>
        <v>7</v>
      </c>
      <c r="E32" s="6">
        <f aca="true" t="shared" si="3" ref="E32:E39">+G32+I32+K32+M32</f>
        <v>1167</v>
      </c>
      <c r="F32" s="8">
        <v>1</v>
      </c>
      <c r="G32" s="6">
        <v>70</v>
      </c>
      <c r="H32" s="6"/>
      <c r="I32" s="7"/>
      <c r="J32" s="8"/>
      <c r="K32" s="6"/>
      <c r="L32" s="6">
        <v>6</v>
      </c>
      <c r="M32" s="9">
        <v>1097</v>
      </c>
      <c r="N32" s="12"/>
    </row>
    <row r="33" spans="2:14" s="1" customFormat="1" ht="12" customHeight="1">
      <c r="B33" s="44"/>
      <c r="C33" s="46" t="s">
        <v>17</v>
      </c>
      <c r="D33" s="6">
        <f t="shared" si="2"/>
        <v>2</v>
      </c>
      <c r="E33" s="6">
        <f t="shared" si="3"/>
        <v>147</v>
      </c>
      <c r="F33" s="8"/>
      <c r="G33" s="6"/>
      <c r="H33" s="8"/>
      <c r="I33" s="6"/>
      <c r="J33" s="8">
        <v>1</v>
      </c>
      <c r="K33" s="6">
        <v>103</v>
      </c>
      <c r="L33" s="6">
        <v>1</v>
      </c>
      <c r="M33" s="9">
        <v>44</v>
      </c>
      <c r="N33" s="12"/>
    </row>
    <row r="34" spans="2:14" s="1" customFormat="1" ht="12" customHeight="1">
      <c r="B34" s="44"/>
      <c r="C34" s="46" t="s">
        <v>18</v>
      </c>
      <c r="D34" s="6">
        <f t="shared" si="2"/>
        <v>1</v>
      </c>
      <c r="E34" s="6">
        <f t="shared" si="3"/>
        <v>6</v>
      </c>
      <c r="F34" s="8"/>
      <c r="G34" s="6"/>
      <c r="H34" s="6"/>
      <c r="I34" s="7"/>
      <c r="J34" s="6"/>
      <c r="K34" s="6"/>
      <c r="L34" s="13">
        <v>1</v>
      </c>
      <c r="M34" s="14">
        <v>6</v>
      </c>
      <c r="N34" s="12"/>
    </row>
    <row r="35" spans="2:14" s="1" customFormat="1" ht="12" customHeight="1">
      <c r="B35" s="44"/>
      <c r="C35" s="46" t="s">
        <v>19</v>
      </c>
      <c r="D35" s="6">
        <f t="shared" si="2"/>
        <v>3</v>
      </c>
      <c r="E35" s="6">
        <f t="shared" si="3"/>
        <v>321</v>
      </c>
      <c r="F35" s="8">
        <v>1</v>
      </c>
      <c r="G35" s="6">
        <v>13</v>
      </c>
      <c r="H35" s="6">
        <v>2</v>
      </c>
      <c r="I35" s="7">
        <v>308</v>
      </c>
      <c r="J35" s="6"/>
      <c r="K35" s="6"/>
      <c r="L35" s="6"/>
      <c r="M35" s="15"/>
      <c r="N35" s="12"/>
    </row>
    <row r="36" spans="2:14" s="1" customFormat="1" ht="12" customHeight="1">
      <c r="B36" s="44"/>
      <c r="C36" s="46" t="s">
        <v>20</v>
      </c>
      <c r="D36" s="6">
        <f t="shared" si="2"/>
        <v>3</v>
      </c>
      <c r="E36" s="6">
        <f t="shared" si="3"/>
        <v>155</v>
      </c>
      <c r="F36" s="8">
        <v>1</v>
      </c>
      <c r="G36" s="6">
        <v>15</v>
      </c>
      <c r="H36" s="6">
        <v>1</v>
      </c>
      <c r="I36" s="6">
        <v>40</v>
      </c>
      <c r="J36" s="6"/>
      <c r="K36" s="6"/>
      <c r="L36" s="6">
        <v>1</v>
      </c>
      <c r="M36" s="15">
        <v>100</v>
      </c>
      <c r="N36" s="12"/>
    </row>
    <row r="37" spans="2:14" s="1" customFormat="1" ht="12" customHeight="1">
      <c r="B37" s="44"/>
      <c r="C37" s="46" t="s">
        <v>21</v>
      </c>
      <c r="D37" s="6">
        <f t="shared" si="2"/>
        <v>23</v>
      </c>
      <c r="E37" s="6">
        <f t="shared" si="3"/>
        <v>878</v>
      </c>
      <c r="F37" s="8"/>
      <c r="G37" s="6"/>
      <c r="H37" s="6">
        <v>4</v>
      </c>
      <c r="I37" s="7">
        <v>368</v>
      </c>
      <c r="J37" s="8"/>
      <c r="K37" s="6"/>
      <c r="L37" s="6">
        <v>19</v>
      </c>
      <c r="M37" s="9">
        <v>510</v>
      </c>
      <c r="N37" s="12"/>
    </row>
    <row r="38" spans="2:15" s="1" customFormat="1" ht="12" customHeight="1">
      <c r="B38" s="44"/>
      <c r="C38" s="46" t="s">
        <v>22</v>
      </c>
      <c r="D38" s="6">
        <f t="shared" si="2"/>
        <v>6</v>
      </c>
      <c r="E38" s="6">
        <f t="shared" si="3"/>
        <v>1417</v>
      </c>
      <c r="F38" s="8">
        <v>1</v>
      </c>
      <c r="G38" s="6">
        <v>20</v>
      </c>
      <c r="H38" s="6">
        <v>3</v>
      </c>
      <c r="I38" s="7">
        <v>306</v>
      </c>
      <c r="J38" s="8"/>
      <c r="K38" s="6"/>
      <c r="L38" s="6">
        <v>2</v>
      </c>
      <c r="M38" s="9">
        <v>1091</v>
      </c>
      <c r="N38" s="12"/>
      <c r="O38" s="12"/>
    </row>
    <row r="39" spans="2:15" s="1" customFormat="1" ht="12" customHeight="1">
      <c r="B39" s="44"/>
      <c r="C39" s="46" t="s">
        <v>23</v>
      </c>
      <c r="D39" s="6">
        <f t="shared" si="2"/>
        <v>13</v>
      </c>
      <c r="E39" s="6">
        <f t="shared" si="3"/>
        <v>325</v>
      </c>
      <c r="F39" s="8">
        <v>3</v>
      </c>
      <c r="G39" s="6">
        <v>59</v>
      </c>
      <c r="H39" s="6">
        <v>3</v>
      </c>
      <c r="I39" s="7">
        <v>150</v>
      </c>
      <c r="J39" s="8"/>
      <c r="K39" s="6"/>
      <c r="L39" s="6">
        <v>7</v>
      </c>
      <c r="M39" s="15">
        <v>116</v>
      </c>
      <c r="N39" s="12"/>
      <c r="O39" s="12"/>
    </row>
    <row r="40" spans="2:15" s="1" customFormat="1" ht="12" customHeight="1">
      <c r="B40" s="44"/>
      <c r="C40" s="46" t="s">
        <v>24</v>
      </c>
      <c r="D40" s="16" t="s">
        <v>25</v>
      </c>
      <c r="E40" s="16" t="s">
        <v>25</v>
      </c>
      <c r="F40" s="16" t="s">
        <v>25</v>
      </c>
      <c r="G40" s="16" t="s">
        <v>25</v>
      </c>
      <c r="H40" s="16" t="s">
        <v>25</v>
      </c>
      <c r="I40" s="16" t="s">
        <v>25</v>
      </c>
      <c r="J40" s="16" t="s">
        <v>25</v>
      </c>
      <c r="K40" s="16" t="s">
        <v>25</v>
      </c>
      <c r="L40" s="16" t="s">
        <v>25</v>
      </c>
      <c r="M40" s="17" t="s">
        <v>25</v>
      </c>
      <c r="N40" s="18"/>
      <c r="O40" s="12"/>
    </row>
    <row r="41" spans="2:13" s="1" customFormat="1" ht="12" customHeight="1" thickBot="1">
      <c r="B41" s="47"/>
      <c r="C41" s="48"/>
      <c r="D41" s="19"/>
      <c r="E41" s="20" t="s">
        <v>36</v>
      </c>
      <c r="F41" s="21"/>
      <c r="G41" s="19"/>
      <c r="H41" s="19"/>
      <c r="I41" s="22"/>
      <c r="J41" s="21"/>
      <c r="K41" s="19"/>
      <c r="L41" s="19"/>
      <c r="M41" s="23"/>
    </row>
    <row r="42" s="1" customFormat="1" ht="12" customHeight="1"/>
    <row r="43" s="1" customFormat="1" ht="12" customHeight="1">
      <c r="B43" s="5" t="s">
        <v>37</v>
      </c>
    </row>
    <row r="44" s="1" customFormat="1" ht="12" customHeight="1">
      <c r="B44" s="5" t="s">
        <v>38</v>
      </c>
    </row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</sheetData>
  <mergeCells count="104">
    <mergeCell ref="N20:O20"/>
    <mergeCell ref="L20:M20"/>
    <mergeCell ref="L15:M15"/>
    <mergeCell ref="N7:O7"/>
    <mergeCell ref="N8:O8"/>
    <mergeCell ref="N9:O9"/>
    <mergeCell ref="N10:O10"/>
    <mergeCell ref="N12:O12"/>
    <mergeCell ref="N19:O19"/>
    <mergeCell ref="N11:O11"/>
    <mergeCell ref="N18:O18"/>
    <mergeCell ref="N15:O15"/>
    <mergeCell ref="N13:O13"/>
    <mergeCell ref="L19:M19"/>
    <mergeCell ref="L13:M13"/>
    <mergeCell ref="L14:M14"/>
    <mergeCell ref="N14:O14"/>
    <mergeCell ref="N17:O17"/>
    <mergeCell ref="N16:O16"/>
    <mergeCell ref="J20:K20"/>
    <mergeCell ref="L7:M7"/>
    <mergeCell ref="L8:M8"/>
    <mergeCell ref="L9:M9"/>
    <mergeCell ref="L10:M10"/>
    <mergeCell ref="L17:M17"/>
    <mergeCell ref="L16:M16"/>
    <mergeCell ref="L12:M12"/>
    <mergeCell ref="J11:K11"/>
    <mergeCell ref="J18:K18"/>
    <mergeCell ref="H20:I20"/>
    <mergeCell ref="J7:K7"/>
    <mergeCell ref="J8:K8"/>
    <mergeCell ref="J9:K9"/>
    <mergeCell ref="J10:K10"/>
    <mergeCell ref="J17:K17"/>
    <mergeCell ref="J16:K16"/>
    <mergeCell ref="J12:K12"/>
    <mergeCell ref="J19:K19"/>
    <mergeCell ref="J13:K13"/>
    <mergeCell ref="F20:G20"/>
    <mergeCell ref="H7:I7"/>
    <mergeCell ref="H8:I8"/>
    <mergeCell ref="H9:I9"/>
    <mergeCell ref="H10:I10"/>
    <mergeCell ref="H17:I17"/>
    <mergeCell ref="H16:I16"/>
    <mergeCell ref="H12:I12"/>
    <mergeCell ref="H19:I19"/>
    <mergeCell ref="H13:I13"/>
    <mergeCell ref="D20:E20"/>
    <mergeCell ref="F7:G7"/>
    <mergeCell ref="F8:G8"/>
    <mergeCell ref="F9:G9"/>
    <mergeCell ref="F10:G10"/>
    <mergeCell ref="F17:G17"/>
    <mergeCell ref="F16:G16"/>
    <mergeCell ref="F12:G12"/>
    <mergeCell ref="F19:G19"/>
    <mergeCell ref="F13:G13"/>
    <mergeCell ref="D19:E19"/>
    <mergeCell ref="D13:E13"/>
    <mergeCell ref="D14:E14"/>
    <mergeCell ref="D15:E15"/>
    <mergeCell ref="D18:E18"/>
    <mergeCell ref="D10:E10"/>
    <mergeCell ref="D17:E17"/>
    <mergeCell ref="D16:E16"/>
    <mergeCell ref="D12:E12"/>
    <mergeCell ref="D11:E11"/>
    <mergeCell ref="B30:C30"/>
    <mergeCell ref="D5:E6"/>
    <mergeCell ref="F5:G6"/>
    <mergeCell ref="H5:O5"/>
    <mergeCell ref="H6:I6"/>
    <mergeCell ref="J6:K6"/>
    <mergeCell ref="L6:M6"/>
    <mergeCell ref="N6:O6"/>
    <mergeCell ref="D7:E7"/>
    <mergeCell ref="D8:E8"/>
    <mergeCell ref="J26:K26"/>
    <mergeCell ref="L26:M26"/>
    <mergeCell ref="B28:C28"/>
    <mergeCell ref="B29:C29"/>
    <mergeCell ref="B26:C27"/>
    <mergeCell ref="D26:E26"/>
    <mergeCell ref="F26:G26"/>
    <mergeCell ref="H26:I26"/>
    <mergeCell ref="D9:E9"/>
    <mergeCell ref="B5:C6"/>
    <mergeCell ref="B7:C7"/>
    <mergeCell ref="B9:C9"/>
    <mergeCell ref="B8:C8"/>
    <mergeCell ref="F11:G11"/>
    <mergeCell ref="F18:G18"/>
    <mergeCell ref="H11:I11"/>
    <mergeCell ref="H18:I18"/>
    <mergeCell ref="F14:G14"/>
    <mergeCell ref="F15:G15"/>
    <mergeCell ref="H14:I14"/>
    <mergeCell ref="H15:I15"/>
    <mergeCell ref="L11:M11"/>
    <mergeCell ref="L18:M18"/>
    <mergeCell ref="J14:K14"/>
    <mergeCell ref="J15:K15"/>
  </mergeCells>
  <printOptions horizontalCentered="1"/>
  <pageMargins left="0.7874015748031497" right="0.5905511811023623" top="0.7874015748031497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L37"/>
  <sheetViews>
    <sheetView workbookViewId="0" topLeftCell="A1">
      <selection activeCell="P13" sqref="P13"/>
    </sheetView>
  </sheetViews>
  <sheetFormatPr defaultColWidth="9.00390625" defaultRowHeight="13.5"/>
  <cols>
    <col min="1" max="1" width="2.625" style="24" customWidth="1"/>
    <col min="2" max="2" width="5.625" style="24" customWidth="1"/>
    <col min="3" max="3" width="10.625" style="24" customWidth="1"/>
    <col min="4" max="4" width="5.625" style="24" customWidth="1"/>
    <col min="5" max="5" width="11.625" style="24" customWidth="1"/>
    <col min="6" max="6" width="5.625" style="24" customWidth="1"/>
    <col min="7" max="7" width="11.625" style="24" customWidth="1"/>
    <col min="8" max="8" width="5.625" style="24" customWidth="1"/>
    <col min="9" max="9" width="11.625" style="24" customWidth="1"/>
    <col min="10" max="10" width="12.125" style="24" customWidth="1"/>
    <col min="11" max="11" width="7.375" style="24" customWidth="1"/>
    <col min="12" max="12" width="8.875" style="24" customWidth="1"/>
    <col min="13" max="16384" width="9.00390625" style="24" customWidth="1"/>
  </cols>
  <sheetData>
    <row r="1" s="25" customFormat="1" ht="14.25">
      <c r="B1" s="49" t="s">
        <v>67</v>
      </c>
    </row>
    <row r="2" s="25" customFormat="1" ht="11.25" customHeight="1" thickBot="1"/>
    <row r="3" spans="2:12" s="25" customFormat="1" ht="11.25" customHeight="1">
      <c r="B3" s="179" t="s">
        <v>70</v>
      </c>
      <c r="C3" s="180"/>
      <c r="D3" s="139" t="s">
        <v>39</v>
      </c>
      <c r="E3" s="140"/>
      <c r="F3" s="140"/>
      <c r="G3" s="141"/>
      <c r="H3" s="141"/>
      <c r="I3" s="141"/>
      <c r="J3" s="142"/>
      <c r="K3" s="69" t="s">
        <v>0</v>
      </c>
      <c r="L3" s="70" t="s">
        <v>1</v>
      </c>
    </row>
    <row r="4" spans="2:12" s="26" customFormat="1" ht="11.25" customHeight="1">
      <c r="B4" s="162">
        <v>16</v>
      </c>
      <c r="C4" s="163"/>
      <c r="D4" s="135" t="s">
        <v>40</v>
      </c>
      <c r="E4" s="136"/>
      <c r="F4" s="136"/>
      <c r="G4" s="137"/>
      <c r="H4" s="137"/>
      <c r="I4" s="137"/>
      <c r="J4" s="138"/>
      <c r="K4" s="51">
        <v>1</v>
      </c>
      <c r="L4" s="52">
        <v>483</v>
      </c>
    </row>
    <row r="5" spans="2:12" s="26" customFormat="1" ht="11.25" customHeight="1">
      <c r="B5" s="164">
        <v>17</v>
      </c>
      <c r="C5" s="165"/>
      <c r="D5" s="185" t="s">
        <v>41</v>
      </c>
      <c r="E5" s="186"/>
      <c r="F5" s="186"/>
      <c r="G5" s="187"/>
      <c r="H5" s="187"/>
      <c r="I5" s="187"/>
      <c r="J5" s="188"/>
      <c r="K5" s="53">
        <v>3</v>
      </c>
      <c r="L5" s="54">
        <v>1365</v>
      </c>
    </row>
    <row r="6" spans="2:12" s="26" customFormat="1" ht="11.25" customHeight="1" thickBot="1">
      <c r="B6" s="168">
        <v>18</v>
      </c>
      <c r="C6" s="169"/>
      <c r="D6" s="172" t="s">
        <v>42</v>
      </c>
      <c r="E6" s="172"/>
      <c r="F6" s="172"/>
      <c r="G6" s="172"/>
      <c r="H6" s="172"/>
      <c r="I6" s="172"/>
      <c r="J6" s="172"/>
      <c r="K6" s="55">
        <v>3</v>
      </c>
      <c r="L6" s="56">
        <v>1417</v>
      </c>
    </row>
    <row r="7" spans="2:9" s="26" customFormat="1" ht="11.25" customHeight="1">
      <c r="B7" s="27"/>
      <c r="C7" s="27"/>
      <c r="D7" s="27"/>
      <c r="E7" s="27"/>
      <c r="F7" s="27"/>
      <c r="G7" s="28"/>
      <c r="H7" s="29"/>
      <c r="I7" s="29"/>
    </row>
    <row r="8" spans="2:7" s="25" customFormat="1" ht="11.25" customHeight="1">
      <c r="B8" s="30" t="s">
        <v>43</v>
      </c>
      <c r="G8" s="1"/>
    </row>
    <row r="9" s="1" customFormat="1" ht="11.25" customHeight="1"/>
    <row r="10" s="25" customFormat="1" ht="14.25">
      <c r="B10" s="49" t="s">
        <v>44</v>
      </c>
    </row>
    <row r="11" s="25" customFormat="1" ht="11.25" customHeight="1" thickBot="1"/>
    <row r="12" spans="2:12" s="25" customFormat="1" ht="11.25" customHeight="1">
      <c r="B12" s="179" t="s">
        <v>68</v>
      </c>
      <c r="C12" s="180"/>
      <c r="D12" s="139" t="s">
        <v>45</v>
      </c>
      <c r="E12" s="140"/>
      <c r="F12" s="140"/>
      <c r="G12" s="141"/>
      <c r="H12" s="141"/>
      <c r="I12" s="141"/>
      <c r="J12" s="142"/>
      <c r="K12" s="71" t="s">
        <v>46</v>
      </c>
      <c r="L12" s="72" t="s">
        <v>1</v>
      </c>
    </row>
    <row r="13" spans="2:12" s="31" customFormat="1" ht="11.25" customHeight="1">
      <c r="B13" s="162">
        <v>16</v>
      </c>
      <c r="C13" s="163"/>
      <c r="D13" s="135" t="s">
        <v>47</v>
      </c>
      <c r="E13" s="136"/>
      <c r="F13" s="136"/>
      <c r="G13" s="137"/>
      <c r="H13" s="137"/>
      <c r="I13" s="137"/>
      <c r="J13" s="138"/>
      <c r="K13" s="51">
        <v>4</v>
      </c>
      <c r="L13" s="52">
        <v>3728</v>
      </c>
    </row>
    <row r="14" spans="2:12" s="31" customFormat="1" ht="11.25" customHeight="1">
      <c r="B14" s="164">
        <v>17</v>
      </c>
      <c r="C14" s="165"/>
      <c r="D14" s="185" t="s">
        <v>48</v>
      </c>
      <c r="E14" s="186"/>
      <c r="F14" s="186"/>
      <c r="G14" s="187"/>
      <c r="H14" s="187"/>
      <c r="I14" s="187"/>
      <c r="J14" s="188"/>
      <c r="K14" s="53">
        <v>3</v>
      </c>
      <c r="L14" s="54">
        <v>2686</v>
      </c>
    </row>
    <row r="15" spans="2:12" s="32" customFormat="1" ht="11.25" customHeight="1" thickBot="1">
      <c r="B15" s="168">
        <v>18</v>
      </c>
      <c r="C15" s="169"/>
      <c r="D15" s="176" t="s">
        <v>49</v>
      </c>
      <c r="E15" s="177"/>
      <c r="F15" s="177"/>
      <c r="G15" s="177"/>
      <c r="H15" s="177"/>
      <c r="I15" s="177"/>
      <c r="J15" s="178"/>
      <c r="K15" s="55">
        <v>2</v>
      </c>
      <c r="L15" s="56">
        <v>3054</v>
      </c>
    </row>
    <row r="16" s="25" customFormat="1" ht="11.25" customHeight="1"/>
    <row r="17" spans="2:7" s="25" customFormat="1" ht="11.25" customHeight="1">
      <c r="B17" s="25" t="s">
        <v>50</v>
      </c>
      <c r="G17" s="33"/>
    </row>
    <row r="18" s="1" customFormat="1" ht="11.25" customHeight="1"/>
    <row r="19" s="25" customFormat="1" ht="14.25">
      <c r="B19" s="50" t="s">
        <v>51</v>
      </c>
    </row>
    <row r="20" s="25" customFormat="1" ht="15" customHeight="1" thickBot="1"/>
    <row r="21" spans="2:10" s="25" customFormat="1" ht="11.25" customHeight="1">
      <c r="B21" s="151" t="s">
        <v>68</v>
      </c>
      <c r="C21" s="152"/>
      <c r="D21" s="139" t="s">
        <v>52</v>
      </c>
      <c r="E21" s="140"/>
      <c r="F21" s="140"/>
      <c r="G21" s="141"/>
      <c r="H21" s="141"/>
      <c r="I21" s="141"/>
      <c r="J21" s="181"/>
    </row>
    <row r="22" spans="2:10" s="25" customFormat="1" ht="11.25" customHeight="1">
      <c r="B22" s="182"/>
      <c r="C22" s="183"/>
      <c r="D22" s="173" t="s">
        <v>53</v>
      </c>
      <c r="E22" s="174"/>
      <c r="F22" s="174"/>
      <c r="G22" s="175"/>
      <c r="H22" s="173" t="s">
        <v>54</v>
      </c>
      <c r="I22" s="184"/>
      <c r="J22" s="73" t="s">
        <v>55</v>
      </c>
    </row>
    <row r="23" spans="2:10" s="26" customFormat="1" ht="11.25" customHeight="1">
      <c r="B23" s="166">
        <v>16</v>
      </c>
      <c r="C23" s="167"/>
      <c r="D23" s="148" t="s">
        <v>56</v>
      </c>
      <c r="E23" s="149"/>
      <c r="F23" s="149"/>
      <c r="G23" s="138"/>
      <c r="H23" s="133" t="s">
        <v>57</v>
      </c>
      <c r="I23" s="134"/>
      <c r="J23" s="57">
        <v>13147</v>
      </c>
    </row>
    <row r="24" spans="2:10" s="26" customFormat="1" ht="11.25" customHeight="1">
      <c r="B24" s="155">
        <v>17</v>
      </c>
      <c r="C24" s="156"/>
      <c r="D24" s="145" t="s">
        <v>58</v>
      </c>
      <c r="E24" s="146"/>
      <c r="F24" s="146"/>
      <c r="G24" s="147"/>
      <c r="H24" s="131" t="s">
        <v>57</v>
      </c>
      <c r="I24" s="132"/>
      <c r="J24" s="58">
        <v>20949</v>
      </c>
    </row>
    <row r="25" spans="2:10" s="26" customFormat="1" ht="11.25" customHeight="1" thickBot="1">
      <c r="B25" s="170">
        <v>18</v>
      </c>
      <c r="C25" s="171"/>
      <c r="D25" s="126" t="s">
        <v>59</v>
      </c>
      <c r="E25" s="127"/>
      <c r="F25" s="127"/>
      <c r="G25" s="128"/>
      <c r="H25" s="129" t="s">
        <v>57</v>
      </c>
      <c r="I25" s="130"/>
      <c r="J25" s="34">
        <v>16647</v>
      </c>
    </row>
    <row r="26" spans="2:9" s="25" customFormat="1" ht="11.25" customHeight="1">
      <c r="B26" s="35"/>
      <c r="C26" s="35"/>
      <c r="D26" s="35"/>
      <c r="E26" s="35"/>
      <c r="F26" s="35"/>
      <c r="G26" s="36"/>
      <c r="H26" s="36"/>
      <c r="I26" s="37"/>
    </row>
    <row r="27" s="25" customFormat="1" ht="11.25" customHeight="1">
      <c r="B27" s="25" t="s">
        <v>50</v>
      </c>
    </row>
    <row r="28" s="1" customFormat="1" ht="24.75" customHeight="1"/>
    <row r="29" s="1" customFormat="1" ht="14.25">
      <c r="B29" s="40" t="s">
        <v>60</v>
      </c>
    </row>
    <row r="30" spans="3:9" s="1" customFormat="1" ht="11.25" customHeight="1" thickBot="1">
      <c r="C30" s="2"/>
      <c r="D30" s="2"/>
      <c r="E30" s="2"/>
      <c r="F30" s="2"/>
      <c r="I30" s="3" t="s">
        <v>61</v>
      </c>
    </row>
    <row r="31" spans="2:9" s="1" customFormat="1" ht="11.25" customHeight="1">
      <c r="B31" s="151" t="s">
        <v>68</v>
      </c>
      <c r="C31" s="152"/>
      <c r="D31" s="139" t="s">
        <v>62</v>
      </c>
      <c r="E31" s="150"/>
      <c r="F31" s="139" t="s">
        <v>63</v>
      </c>
      <c r="G31" s="150"/>
      <c r="H31" s="139" t="s">
        <v>64</v>
      </c>
      <c r="I31" s="157"/>
    </row>
    <row r="32" spans="2:9" s="1" customFormat="1" ht="11.25" customHeight="1">
      <c r="B32" s="153"/>
      <c r="C32" s="154"/>
      <c r="D32" s="74" t="s">
        <v>65</v>
      </c>
      <c r="E32" s="75" t="s">
        <v>66</v>
      </c>
      <c r="F32" s="74" t="s">
        <v>65</v>
      </c>
      <c r="G32" s="75" t="s">
        <v>66</v>
      </c>
      <c r="H32" s="74" t="s">
        <v>65</v>
      </c>
      <c r="I32" s="76" t="s">
        <v>66</v>
      </c>
    </row>
    <row r="33" spans="2:9" s="1" customFormat="1" ht="11.25" customHeight="1">
      <c r="B33" s="158">
        <v>16</v>
      </c>
      <c r="C33" s="159"/>
      <c r="D33" s="59">
        <v>8</v>
      </c>
      <c r="E33" s="60">
        <v>441</v>
      </c>
      <c r="F33" s="61" t="s">
        <v>69</v>
      </c>
      <c r="G33" s="62" t="s">
        <v>69</v>
      </c>
      <c r="H33" s="59">
        <v>3</v>
      </c>
      <c r="I33" s="63">
        <v>57</v>
      </c>
    </row>
    <row r="34" spans="2:9" s="1" customFormat="1" ht="11.25" customHeight="1">
      <c r="B34" s="160">
        <v>17</v>
      </c>
      <c r="C34" s="161"/>
      <c r="D34" s="59">
        <v>8</v>
      </c>
      <c r="E34" s="60">
        <v>418</v>
      </c>
      <c r="F34" s="61" t="s">
        <v>69</v>
      </c>
      <c r="G34" s="62" t="s">
        <v>69</v>
      </c>
      <c r="H34" s="59">
        <v>3</v>
      </c>
      <c r="I34" s="63">
        <v>41</v>
      </c>
    </row>
    <row r="35" spans="2:9" s="4" customFormat="1" ht="11.25" customHeight="1" thickBot="1">
      <c r="B35" s="143">
        <v>18</v>
      </c>
      <c r="C35" s="144"/>
      <c r="D35" s="64">
        <v>8</v>
      </c>
      <c r="E35" s="65">
        <v>358</v>
      </c>
      <c r="F35" s="66">
        <v>2</v>
      </c>
      <c r="G35" s="64">
        <v>70</v>
      </c>
      <c r="H35" s="67" t="s">
        <v>69</v>
      </c>
      <c r="I35" s="68" t="s">
        <v>69</v>
      </c>
    </row>
    <row r="36" spans="8:9" s="1" customFormat="1" ht="11.25" customHeight="1">
      <c r="H36" s="3"/>
      <c r="I36" s="3"/>
    </row>
    <row r="37" s="1" customFormat="1" ht="11.25" customHeight="1">
      <c r="B37" s="25" t="s">
        <v>50</v>
      </c>
    </row>
    <row r="38" s="1" customFormat="1" ht="11.25" customHeight="1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</sheetData>
  <mergeCells count="36">
    <mergeCell ref="B4:C4"/>
    <mergeCell ref="B5:C5"/>
    <mergeCell ref="B3:C3"/>
    <mergeCell ref="D21:J21"/>
    <mergeCell ref="B21:C22"/>
    <mergeCell ref="B12:C12"/>
    <mergeCell ref="H22:I22"/>
    <mergeCell ref="D12:J12"/>
    <mergeCell ref="D5:J5"/>
    <mergeCell ref="D14:J14"/>
    <mergeCell ref="D13:J13"/>
    <mergeCell ref="B6:C6"/>
    <mergeCell ref="D6:J6"/>
    <mergeCell ref="D22:G22"/>
    <mergeCell ref="D15:J15"/>
    <mergeCell ref="B33:C33"/>
    <mergeCell ref="B34:C34"/>
    <mergeCell ref="B13:C13"/>
    <mergeCell ref="B14:C14"/>
    <mergeCell ref="B23:C23"/>
    <mergeCell ref="B15:C15"/>
    <mergeCell ref="B25:C25"/>
    <mergeCell ref="D4:J4"/>
    <mergeCell ref="D3:J3"/>
    <mergeCell ref="B35:C35"/>
    <mergeCell ref="D24:G24"/>
    <mergeCell ref="D23:G23"/>
    <mergeCell ref="F31:G31"/>
    <mergeCell ref="B31:C32"/>
    <mergeCell ref="D31:E31"/>
    <mergeCell ref="B24:C24"/>
    <mergeCell ref="H31:I31"/>
    <mergeCell ref="D25:G25"/>
    <mergeCell ref="H25:I25"/>
    <mergeCell ref="H24:I24"/>
    <mergeCell ref="H23:I23"/>
  </mergeCells>
  <printOptions horizontalCentered="1"/>
  <pageMargins left="0.7874015748031497" right="0.5905511811023623" top="0.7874015748031497" bottom="0.46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2008-01-08T01:17:06Z</dcterms:created>
  <dcterms:modified xsi:type="dcterms:W3CDTF">2008-10-22T08:10:48Z</dcterms:modified>
  <cp:category/>
  <cp:version/>
  <cp:contentType/>
  <cp:contentStatus/>
</cp:coreProperties>
</file>