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5-3単独治山事業 H.18" sheetId="1" r:id="rId1"/>
  </sheets>
  <definedNames>
    <definedName name="_xlnm.Print_Area" localSheetId="0">'5-3単独治山事業 H.18'!$A$1:$AF$65</definedName>
  </definedNames>
  <calcPr fullCalcOnLoad="1"/>
</workbook>
</file>

<file path=xl/sharedStrings.xml><?xml version="1.0" encoding="utf-8"?>
<sst xmlns="http://schemas.openxmlformats.org/spreadsheetml/2006/main" count="104" uniqueCount="78">
  <si>
    <t>山地災害応急</t>
  </si>
  <si>
    <t>H17</t>
  </si>
  <si>
    <t>第３表　単独治山事業（市町村別・事業費）</t>
  </si>
  <si>
    <t>[資料]森林保全課　　　</t>
  </si>
  <si>
    <t>（単位：千円）</t>
  </si>
  <si>
    <t>市町村名</t>
  </si>
  <si>
    <t>豊かな水と森林整備　　　水辺と森整備</t>
  </si>
  <si>
    <t>落石防護壁緩衝材機能回復</t>
  </si>
  <si>
    <t>箇所</t>
  </si>
  <si>
    <t>経費</t>
  </si>
  <si>
    <t>平成１２年度</t>
  </si>
  <si>
    <t>平成１７年度</t>
  </si>
  <si>
    <t>平成１８年度</t>
  </si>
  <si>
    <t>利根上流森林計画区</t>
  </si>
  <si>
    <t>　利根環境森林事務所</t>
  </si>
  <si>
    <t>沼田市</t>
  </si>
  <si>
    <t>片品村</t>
  </si>
  <si>
    <t>川場村</t>
  </si>
  <si>
    <t>昭和村</t>
  </si>
  <si>
    <t>みなかみ町</t>
  </si>
  <si>
    <t>吾妻森林計画区</t>
  </si>
  <si>
    <t>　吾妻環境森林事務所</t>
  </si>
  <si>
    <t>中之条町</t>
  </si>
  <si>
    <t>東吾妻町</t>
  </si>
  <si>
    <t>長野原町</t>
  </si>
  <si>
    <t>嬬恋村</t>
  </si>
  <si>
    <t>草津町</t>
  </si>
  <si>
    <t>六合村</t>
  </si>
  <si>
    <t>高山村</t>
  </si>
  <si>
    <t>利根下流森林計画区</t>
  </si>
  <si>
    <t>　渋川環境森林事務所</t>
  </si>
  <si>
    <t>前橋市</t>
  </si>
  <si>
    <t>渋川市</t>
  </si>
  <si>
    <t>富士見村</t>
  </si>
  <si>
    <t>榛東村</t>
  </si>
  <si>
    <t>吉岡町</t>
  </si>
  <si>
    <t>　桐生環境森林事務所</t>
  </si>
  <si>
    <t>桐生市</t>
  </si>
  <si>
    <t>伊勢崎市</t>
  </si>
  <si>
    <t>太田市</t>
  </si>
  <si>
    <t>館林市</t>
  </si>
  <si>
    <t>みどり市</t>
  </si>
  <si>
    <t>玉村町</t>
  </si>
  <si>
    <t>板倉町</t>
  </si>
  <si>
    <t>明和町</t>
  </si>
  <si>
    <t>千代田町</t>
  </si>
  <si>
    <t>大泉町</t>
  </si>
  <si>
    <t>邑楽町</t>
  </si>
  <si>
    <t>西毛森林計画区</t>
  </si>
  <si>
    <t>　高崎環境森林事務所</t>
  </si>
  <si>
    <t>高崎市</t>
  </si>
  <si>
    <t>安中市</t>
  </si>
  <si>
    <t>　藤岡環境森林事務所</t>
  </si>
  <si>
    <t>藤岡市</t>
  </si>
  <si>
    <t>吉井町</t>
  </si>
  <si>
    <t>上野村</t>
  </si>
  <si>
    <t>神流町</t>
  </si>
  <si>
    <t>　富岡環境森林事務所</t>
  </si>
  <si>
    <t>富岡市</t>
  </si>
  <si>
    <t>下仁田町</t>
  </si>
  <si>
    <t>南牧村</t>
  </si>
  <si>
    <t>甘楽町</t>
  </si>
  <si>
    <t>（注）総数は、山地災害危険地区管理等の事業を含むため、各市町村内訳と一致しない。</t>
  </si>
  <si>
    <t>（注）浅間火山管理の長野原町と嬬恋村は同一箇所</t>
  </si>
  <si>
    <t>（注）県単治山は、災害関連県単治山を含む。</t>
  </si>
  <si>
    <t>総　　　　　数</t>
  </si>
  <si>
    <t>県単治山</t>
  </si>
  <si>
    <t>県地すべり防止</t>
  </si>
  <si>
    <t>治山施設環境改善整備</t>
  </si>
  <si>
    <t>水源かん養治山</t>
  </si>
  <si>
    <t>県単修繕</t>
  </si>
  <si>
    <t>保安林リフレッシュ</t>
  </si>
  <si>
    <t>水源林機能回復</t>
  </si>
  <si>
    <t>山地災害危険地区管理</t>
  </si>
  <si>
    <t>浅間火山管理</t>
  </si>
  <si>
    <t>森の中の治山・林道　　　　施設見学会</t>
  </si>
  <si>
    <t>H12</t>
  </si>
  <si>
    <t>H18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</si>
</sst>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  <numFmt numFmtId="197" formatCode="#,##0.0;#,##0.0"/>
    <numFmt numFmtId="198" formatCode="#,##0;;&quot;-&quot;"/>
    <numFmt numFmtId="199" formatCode="0.0_);[Red]\(0.0\)"/>
    <numFmt numFmtId="200" formatCode="0_ "/>
    <numFmt numFmtId="201" formatCode="0_);[Red]\(0\)"/>
    <numFmt numFmtId="202" formatCode="#,##0.0;\-#,##0.0;&quot;-&quot;"/>
    <numFmt numFmtId="203" formatCode="0;&quot;△ &quot;0"/>
    <numFmt numFmtId="204" formatCode="#,###.0"/>
    <numFmt numFmtId="205" formatCode="#,###.00"/>
    <numFmt numFmtId="206" formatCode="#,##0;&quot;△ &quot;#,##0"/>
    <numFmt numFmtId="207" formatCode="#,##0.0_ "/>
    <numFmt numFmtId="208" formatCode="#,##0.00_ "/>
    <numFmt numFmtId="209" formatCode="#,##0.000_ "/>
    <numFmt numFmtId="210" formatCode="#,###.000"/>
    <numFmt numFmtId="211" formatCode="0.000_ "/>
    <numFmt numFmtId="212" formatCode="0.00_ "/>
    <numFmt numFmtId="213" formatCode="0.0000_ "/>
    <numFmt numFmtId="214" formatCode="0.0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sz val="8"/>
      <name val="ＭＳ Ｐ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3" fontId="5" fillId="0" borderId="0" xfId="17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0" xfId="17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183" fontId="5" fillId="0" borderId="0" xfId="17" applyNumberFormat="1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8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/>
    </xf>
    <xf numFmtId="183" fontId="11" fillId="0" borderId="0" xfId="17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183" fontId="11" fillId="0" borderId="0" xfId="0" applyNumberFormat="1" applyFont="1" applyFill="1" applyBorder="1" applyAlignment="1">
      <alignment horizontal="center" vertical="center" wrapText="1"/>
    </xf>
    <xf numFmtId="183" fontId="1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83" fontId="11" fillId="0" borderId="0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183" fontId="11" fillId="0" borderId="3" xfId="0" applyNumberFormat="1" applyFont="1" applyFill="1" applyBorder="1" applyAlignment="1">
      <alignment/>
    </xf>
    <xf numFmtId="183" fontId="11" fillId="0" borderId="3" xfId="17" applyNumberFormat="1" applyFont="1" applyFill="1" applyBorder="1" applyAlignment="1">
      <alignment/>
    </xf>
    <xf numFmtId="0" fontId="11" fillId="0" borderId="3" xfId="0" applyFont="1" applyFill="1" applyBorder="1" applyAlignment="1">
      <alignment horizontal="right"/>
    </xf>
    <xf numFmtId="180" fontId="11" fillId="0" borderId="2" xfId="0" applyNumberFormat="1" applyFont="1" applyFill="1" applyBorder="1" applyAlignment="1">
      <alignment/>
    </xf>
    <xf numFmtId="180" fontId="11" fillId="0" borderId="2" xfId="17" applyNumberFormat="1" applyFont="1" applyFill="1" applyBorder="1" applyAlignment="1">
      <alignment/>
    </xf>
    <xf numFmtId="180" fontId="11" fillId="0" borderId="1" xfId="0" applyNumberFormat="1" applyFont="1" applyFill="1" applyBorder="1" applyAlignment="1">
      <alignment/>
    </xf>
    <xf numFmtId="180" fontId="11" fillId="0" borderId="4" xfId="17" applyNumberFormat="1" applyFont="1" applyFill="1" applyBorder="1" applyAlignment="1">
      <alignment/>
    </xf>
    <xf numFmtId="180" fontId="11" fillId="0" borderId="5" xfId="17" applyNumberFormat="1" applyFont="1" applyFill="1" applyBorder="1" applyAlignment="1">
      <alignment/>
    </xf>
    <xf numFmtId="0" fontId="11" fillId="0" borderId="6" xfId="0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center" vertical="center"/>
    </xf>
    <xf numFmtId="180" fontId="13" fillId="0" borderId="7" xfId="0" applyNumberFormat="1" applyFont="1" applyFill="1" applyBorder="1" applyAlignment="1">
      <alignment/>
    </xf>
    <xf numFmtId="180" fontId="13" fillId="0" borderId="8" xfId="0" applyNumberFormat="1" applyFont="1" applyFill="1" applyBorder="1" applyAlignment="1">
      <alignment/>
    </xf>
    <xf numFmtId="180" fontId="13" fillId="0" borderId="7" xfId="0" applyNumberFormat="1" applyFont="1" applyFill="1" applyBorder="1" applyAlignment="1">
      <alignment horizontal="right"/>
    </xf>
    <xf numFmtId="180" fontId="13" fillId="0" borderId="9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vertical="center"/>
    </xf>
    <xf numFmtId="180" fontId="13" fillId="0" borderId="0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left" vertical="center"/>
    </xf>
    <xf numFmtId="180" fontId="11" fillId="0" borderId="2" xfId="17" applyNumberFormat="1" applyFont="1" applyFill="1" applyBorder="1" applyAlignment="1" applyProtection="1">
      <alignment shrinkToFit="1"/>
      <protection locked="0"/>
    </xf>
    <xf numFmtId="180" fontId="11" fillId="0" borderId="0" xfId="0" applyNumberFormat="1" applyFont="1" applyFill="1" applyBorder="1" applyAlignment="1">
      <alignment/>
    </xf>
    <xf numFmtId="180" fontId="11" fillId="0" borderId="2" xfId="0" applyNumberFormat="1" applyFont="1" applyFill="1" applyBorder="1" applyAlignment="1">
      <alignment horizontal="right"/>
    </xf>
    <xf numFmtId="180" fontId="11" fillId="0" borderId="4" xfId="0" applyNumberFormat="1" applyFont="1" applyFill="1" applyBorder="1" applyAlignment="1">
      <alignment/>
    </xf>
    <xf numFmtId="180" fontId="11" fillId="0" borderId="5" xfId="0" applyNumberFormat="1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180" fontId="13" fillId="0" borderId="12" xfId="0" applyNumberFormat="1" applyFont="1" applyFill="1" applyBorder="1" applyAlignment="1">
      <alignment/>
    </xf>
    <xf numFmtId="180" fontId="11" fillId="0" borderId="12" xfId="17" applyNumberFormat="1" applyFont="1" applyFill="1" applyBorder="1" applyAlignment="1">
      <alignment/>
    </xf>
    <xf numFmtId="180" fontId="11" fillId="0" borderId="12" xfId="0" applyNumberFormat="1" applyFont="1" applyFill="1" applyBorder="1" applyAlignment="1">
      <alignment/>
    </xf>
    <xf numFmtId="180" fontId="11" fillId="0" borderId="13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180" fontId="13" fillId="0" borderId="4" xfId="0" applyNumberFormat="1" applyFont="1" applyFill="1" applyBorder="1" applyAlignment="1">
      <alignment/>
    </xf>
    <xf numFmtId="180" fontId="13" fillId="0" borderId="5" xfId="0" applyNumberFormat="1" applyFont="1" applyFill="1" applyBorder="1" applyAlignment="1">
      <alignment/>
    </xf>
    <xf numFmtId="180" fontId="11" fillId="0" borderId="2" xfId="17" applyNumberFormat="1" applyFont="1" applyFill="1" applyBorder="1" applyAlignment="1" applyProtection="1">
      <alignment shrinkToFit="1"/>
      <protection/>
    </xf>
    <xf numFmtId="0" fontId="13" fillId="0" borderId="6" xfId="0" applyFont="1" applyFill="1" applyBorder="1" applyAlignment="1">
      <alignment vertical="center"/>
    </xf>
    <xf numFmtId="180" fontId="11" fillId="0" borderId="13" xfId="17" applyNumberFormat="1" applyFont="1" applyFill="1" applyBorder="1" applyAlignment="1">
      <alignment/>
    </xf>
    <xf numFmtId="180" fontId="11" fillId="0" borderId="14" xfId="17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/>
    </xf>
    <xf numFmtId="38" fontId="11" fillId="0" borderId="8" xfId="0" applyNumberFormat="1" applyFont="1" applyFill="1" applyBorder="1" applyAlignment="1">
      <alignment/>
    </xf>
    <xf numFmtId="183" fontId="11" fillId="0" borderId="8" xfId="0" applyNumberFormat="1" applyFont="1" applyFill="1" applyBorder="1" applyAlignment="1">
      <alignment/>
    </xf>
    <xf numFmtId="38" fontId="11" fillId="0" borderId="8" xfId="17" applyFont="1" applyFill="1" applyBorder="1" applyAlignment="1">
      <alignment/>
    </xf>
    <xf numFmtId="183" fontId="11" fillId="0" borderId="8" xfId="17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38" fontId="11" fillId="0" borderId="0" xfId="17" applyFont="1" applyFill="1" applyBorder="1" applyAlignment="1">
      <alignment/>
    </xf>
    <xf numFmtId="183" fontId="11" fillId="0" borderId="0" xfId="17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distributed" vertical="center" wrapText="1"/>
    </xf>
    <xf numFmtId="0" fontId="12" fillId="2" borderId="17" xfId="0" applyFont="1" applyFill="1" applyBorder="1" applyAlignment="1">
      <alignment horizontal="distributed" vertical="center" wrapText="1"/>
    </xf>
    <xf numFmtId="0" fontId="12" fillId="2" borderId="18" xfId="0" applyFont="1" applyFill="1" applyBorder="1" applyAlignment="1">
      <alignment horizontal="distributed" vertical="center" wrapText="1"/>
    </xf>
    <xf numFmtId="0" fontId="12" fillId="2" borderId="19" xfId="0" applyFont="1" applyFill="1" applyBorder="1" applyAlignment="1">
      <alignment horizontal="distributed" vertical="center" wrapText="1"/>
    </xf>
    <xf numFmtId="0" fontId="11" fillId="2" borderId="11" xfId="0" applyFont="1" applyFill="1" applyBorder="1" applyAlignment="1">
      <alignment horizontal="distributed" vertical="center" wrapText="1"/>
    </xf>
    <xf numFmtId="0" fontId="11" fillId="2" borderId="20" xfId="0" applyFont="1" applyFill="1" applyBorder="1" applyAlignment="1">
      <alignment horizontal="distributed" vertical="center" wrapText="1"/>
    </xf>
    <xf numFmtId="183" fontId="11" fillId="2" borderId="20" xfId="0" applyNumberFormat="1" applyFont="1" applyFill="1" applyBorder="1" applyAlignment="1">
      <alignment horizontal="distributed" vertical="center" wrapText="1"/>
    </xf>
    <xf numFmtId="183" fontId="11" fillId="2" borderId="20" xfId="17" applyNumberFormat="1" applyFont="1" applyFill="1" applyBorder="1" applyAlignment="1">
      <alignment horizontal="distributed" vertical="center" wrapText="1"/>
    </xf>
    <xf numFmtId="0" fontId="11" fillId="2" borderId="21" xfId="0" applyFont="1" applyFill="1" applyBorder="1" applyAlignment="1">
      <alignment horizontal="distributed" vertical="center" wrapText="1"/>
    </xf>
    <xf numFmtId="183" fontId="11" fillId="2" borderId="22" xfId="17" applyNumberFormat="1" applyFont="1" applyFill="1" applyBorder="1" applyAlignment="1">
      <alignment horizontal="distributed" vertical="center" wrapText="1"/>
    </xf>
    <xf numFmtId="183" fontId="11" fillId="2" borderId="23" xfId="17" applyNumberFormat="1" applyFont="1" applyFill="1" applyBorder="1" applyAlignment="1">
      <alignment horizontal="distributed" vertical="center" wrapText="1"/>
    </xf>
    <xf numFmtId="0" fontId="11" fillId="2" borderId="15" xfId="0" applyFont="1" applyFill="1" applyBorder="1" applyAlignment="1">
      <alignment horizontal="distributed" vertical="center" wrapText="1"/>
    </xf>
    <xf numFmtId="0" fontId="11" fillId="3" borderId="24" xfId="0" applyFont="1" applyFill="1" applyBorder="1" applyAlignment="1">
      <alignment horizontal="distributed" vertical="center" wrapText="1"/>
    </xf>
    <xf numFmtId="0" fontId="12" fillId="3" borderId="25" xfId="0" applyFont="1" applyFill="1" applyBorder="1" applyAlignment="1">
      <alignment horizontal="distributed"/>
    </xf>
    <xf numFmtId="0" fontId="12" fillId="3" borderId="26" xfId="0" applyFont="1" applyFill="1" applyBorder="1" applyAlignment="1">
      <alignment horizontal="distributed"/>
    </xf>
    <xf numFmtId="0" fontId="12" fillId="3" borderId="27" xfId="0" applyFont="1" applyFill="1" applyBorder="1" applyAlignment="1">
      <alignment horizontal="distributed"/>
    </xf>
    <xf numFmtId="0" fontId="11" fillId="3" borderId="28" xfId="0" applyFont="1" applyFill="1" applyBorder="1" applyAlignment="1">
      <alignment horizontal="distributed" vertical="center"/>
    </xf>
    <xf numFmtId="0" fontId="12" fillId="3" borderId="1" xfId="0" applyFont="1" applyFill="1" applyBorder="1" applyAlignment="1">
      <alignment horizontal="distributed" vertical="center"/>
    </xf>
    <xf numFmtId="0" fontId="11" fillId="3" borderId="1" xfId="0" applyFont="1" applyFill="1" applyBorder="1" applyAlignment="1">
      <alignment horizontal="distributed" vertical="center"/>
    </xf>
    <xf numFmtId="0" fontId="13" fillId="3" borderId="26" xfId="0" applyFont="1" applyFill="1" applyBorder="1" applyAlignment="1">
      <alignment horizontal="distributed" vertical="center"/>
    </xf>
    <xf numFmtId="0" fontId="13" fillId="3" borderId="27" xfId="0" applyFont="1" applyFill="1" applyBorder="1" applyAlignment="1">
      <alignment horizontal="distributed" vertical="center"/>
    </xf>
    <xf numFmtId="0" fontId="13" fillId="3" borderId="24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vertical="center"/>
    </xf>
    <xf numFmtId="0" fontId="13" fillId="3" borderId="28" xfId="0" applyFont="1" applyFill="1" applyBorder="1" applyAlignment="1">
      <alignment horizontal="distributed" vertical="center"/>
    </xf>
    <xf numFmtId="0" fontId="13" fillId="3" borderId="1" xfId="0" applyFont="1" applyFill="1" applyBorder="1" applyAlignment="1">
      <alignment horizontal="distributed" vertical="center"/>
    </xf>
    <xf numFmtId="0" fontId="11" fillId="3" borderId="28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distributed" vertical="center"/>
    </xf>
    <xf numFmtId="0" fontId="11" fillId="3" borderId="26" xfId="0" applyFont="1" applyFill="1" applyBorder="1" applyAlignment="1">
      <alignment vertical="center"/>
    </xf>
    <xf numFmtId="0" fontId="11" fillId="3" borderId="27" xfId="0" applyFont="1" applyFill="1" applyBorder="1" applyAlignment="1">
      <alignment vertical="center"/>
    </xf>
    <xf numFmtId="0" fontId="13" fillId="3" borderId="28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73"/>
  <sheetViews>
    <sheetView tabSelected="1" view="pageBreakPreview" zoomScaleSheetLayoutView="100" workbookViewId="0" topLeftCell="A1">
      <selection activeCell="M12" sqref="M12"/>
    </sheetView>
  </sheetViews>
  <sheetFormatPr defaultColWidth="9.00390625" defaultRowHeight="13.5"/>
  <cols>
    <col min="1" max="1" width="2.625" style="3" customWidth="1"/>
    <col min="2" max="2" width="5.625" style="3" customWidth="1"/>
    <col min="3" max="3" width="12.625" style="26" customWidth="1"/>
    <col min="4" max="4" width="5.625" style="3" customWidth="1"/>
    <col min="5" max="5" width="14.625" style="27" customWidth="1"/>
    <col min="6" max="6" width="5.625" style="3" customWidth="1"/>
    <col min="7" max="7" width="14.625" style="27" customWidth="1"/>
    <col min="8" max="8" width="5.625" style="3" customWidth="1"/>
    <col min="9" max="9" width="14.625" style="27" customWidth="1"/>
    <col min="10" max="10" width="5.625" style="3" customWidth="1"/>
    <col min="11" max="11" width="14.625" style="27" customWidth="1"/>
    <col min="12" max="12" width="5.625" style="3" customWidth="1"/>
    <col min="13" max="13" width="14.625" style="28" customWidth="1"/>
    <col min="14" max="14" width="5.625" style="3" customWidth="1"/>
    <col min="15" max="15" width="12.625" style="27" customWidth="1"/>
    <col min="16" max="16" width="5.625" style="3" customWidth="1"/>
    <col min="17" max="17" width="12.625" style="28" customWidth="1"/>
    <col min="18" max="18" width="5.625" style="3" customWidth="1"/>
    <col min="19" max="19" width="12.625" style="28" customWidth="1"/>
    <col min="20" max="20" width="5.625" style="3" customWidth="1"/>
    <col min="21" max="21" width="12.625" style="28" customWidth="1"/>
    <col min="22" max="22" width="5.875" style="3" customWidth="1"/>
    <col min="23" max="23" width="12.625" style="27" customWidth="1"/>
    <col min="24" max="24" width="5.625" style="3" customWidth="1"/>
    <col min="25" max="25" width="12.625" style="28" customWidth="1"/>
    <col min="26" max="26" width="5.625" style="3" customWidth="1"/>
    <col min="27" max="27" width="12.625" style="28" customWidth="1"/>
    <col min="28" max="28" width="5.625" style="3" customWidth="1"/>
    <col min="29" max="29" width="12.625" style="28" customWidth="1"/>
    <col min="30" max="30" width="5.625" style="3" customWidth="1"/>
    <col min="31" max="31" width="12.625" style="28" customWidth="1"/>
    <col min="32" max="32" width="5.50390625" style="29" customWidth="1"/>
    <col min="33" max="34" width="9.00390625" style="24" customWidth="1"/>
    <col min="35" max="16384" width="9.00390625" style="3" customWidth="1"/>
  </cols>
  <sheetData>
    <row r="1" spans="2:34" ht="21">
      <c r="B1" s="30" t="s">
        <v>2</v>
      </c>
      <c r="C1" s="31"/>
      <c r="D1" s="32"/>
      <c r="E1" s="33"/>
      <c r="F1" s="34"/>
      <c r="G1" s="35"/>
      <c r="H1" s="34"/>
      <c r="I1" s="35"/>
      <c r="J1" s="32"/>
      <c r="K1" s="36"/>
      <c r="L1" s="32"/>
      <c r="M1" s="37"/>
      <c r="N1" s="32"/>
      <c r="O1" s="36"/>
      <c r="P1" s="32"/>
      <c r="Q1" s="37"/>
      <c r="R1" s="32"/>
      <c r="S1" s="37"/>
      <c r="T1" s="32"/>
      <c r="U1" s="37"/>
      <c r="V1" s="32"/>
      <c r="W1" s="36"/>
      <c r="X1" s="32"/>
      <c r="Y1" s="37"/>
      <c r="Z1" s="32"/>
      <c r="AA1" s="37"/>
      <c r="AB1" s="32"/>
      <c r="AC1" s="37"/>
      <c r="AD1" s="32"/>
      <c r="AE1" s="37"/>
      <c r="AF1" s="38"/>
      <c r="AG1" s="2"/>
      <c r="AH1" s="2"/>
    </row>
    <row r="2" spans="2:34" ht="14.25" thickBot="1">
      <c r="B2" s="39" t="s">
        <v>3</v>
      </c>
      <c r="C2" s="34"/>
      <c r="D2" s="40"/>
      <c r="E2" s="41"/>
      <c r="F2" s="40"/>
      <c r="G2" s="42"/>
      <c r="H2" s="40"/>
      <c r="I2" s="41"/>
      <c r="J2" s="43"/>
      <c r="K2" s="44"/>
      <c r="L2" s="32"/>
      <c r="M2" s="37"/>
      <c r="N2" s="45"/>
      <c r="O2" s="46"/>
      <c r="P2" s="45"/>
      <c r="Q2" s="47"/>
      <c r="R2" s="45"/>
      <c r="S2" s="47"/>
      <c r="T2" s="45"/>
      <c r="U2" s="47"/>
      <c r="V2" s="45"/>
      <c r="W2" s="46"/>
      <c r="X2" s="45"/>
      <c r="Y2" s="47"/>
      <c r="Z2" s="45"/>
      <c r="AA2" s="47"/>
      <c r="AB2" s="32"/>
      <c r="AC2" s="47"/>
      <c r="AD2" s="32"/>
      <c r="AE2" s="47"/>
      <c r="AF2" s="48" t="s">
        <v>4</v>
      </c>
      <c r="AG2" s="2"/>
      <c r="AH2" s="2"/>
    </row>
    <row r="3" spans="2:62" s="9" customFormat="1" ht="27" customHeight="1">
      <c r="B3" s="110" t="s">
        <v>5</v>
      </c>
      <c r="C3" s="111"/>
      <c r="D3" s="98" t="s">
        <v>65</v>
      </c>
      <c r="E3" s="99"/>
      <c r="F3" s="98" t="s">
        <v>66</v>
      </c>
      <c r="G3" s="99"/>
      <c r="H3" s="98" t="s">
        <v>67</v>
      </c>
      <c r="I3" s="99"/>
      <c r="J3" s="98" t="s">
        <v>68</v>
      </c>
      <c r="K3" s="99"/>
      <c r="L3" s="98" t="s">
        <v>69</v>
      </c>
      <c r="M3" s="99"/>
      <c r="N3" s="98" t="s">
        <v>70</v>
      </c>
      <c r="O3" s="99"/>
      <c r="P3" s="98" t="s">
        <v>71</v>
      </c>
      <c r="Q3" s="99"/>
      <c r="R3" s="98" t="s">
        <v>6</v>
      </c>
      <c r="S3" s="99"/>
      <c r="T3" s="98" t="s">
        <v>72</v>
      </c>
      <c r="U3" s="99"/>
      <c r="V3" s="98" t="s">
        <v>73</v>
      </c>
      <c r="W3" s="99"/>
      <c r="X3" s="98" t="s">
        <v>74</v>
      </c>
      <c r="Y3" s="99"/>
      <c r="Z3" s="98" t="s">
        <v>75</v>
      </c>
      <c r="AA3" s="99"/>
      <c r="AB3" s="98" t="s">
        <v>0</v>
      </c>
      <c r="AC3" s="100"/>
      <c r="AD3" s="98" t="s">
        <v>7</v>
      </c>
      <c r="AE3" s="101"/>
      <c r="AF3" s="102"/>
      <c r="AG3" s="7"/>
      <c r="AH3" s="7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2:68" s="9" customFormat="1" ht="14.25" customHeight="1" thickBot="1">
      <c r="B4" s="112"/>
      <c r="C4" s="113"/>
      <c r="D4" s="103" t="s">
        <v>8</v>
      </c>
      <c r="E4" s="104" t="s">
        <v>9</v>
      </c>
      <c r="F4" s="103" t="s">
        <v>8</v>
      </c>
      <c r="G4" s="104" t="s">
        <v>9</v>
      </c>
      <c r="H4" s="103" t="s">
        <v>8</v>
      </c>
      <c r="I4" s="104" t="s">
        <v>9</v>
      </c>
      <c r="J4" s="103" t="s">
        <v>8</v>
      </c>
      <c r="K4" s="104" t="s">
        <v>9</v>
      </c>
      <c r="L4" s="103" t="s">
        <v>8</v>
      </c>
      <c r="M4" s="105" t="s">
        <v>9</v>
      </c>
      <c r="N4" s="103" t="s">
        <v>8</v>
      </c>
      <c r="O4" s="104" t="s">
        <v>9</v>
      </c>
      <c r="P4" s="103" t="s">
        <v>8</v>
      </c>
      <c r="Q4" s="105" t="s">
        <v>9</v>
      </c>
      <c r="R4" s="106" t="s">
        <v>8</v>
      </c>
      <c r="S4" s="107" t="s">
        <v>9</v>
      </c>
      <c r="T4" s="103" t="s">
        <v>8</v>
      </c>
      <c r="U4" s="107" t="s">
        <v>9</v>
      </c>
      <c r="V4" s="103" t="s">
        <v>8</v>
      </c>
      <c r="W4" s="104" t="s">
        <v>9</v>
      </c>
      <c r="X4" s="103" t="s">
        <v>8</v>
      </c>
      <c r="Y4" s="107" t="s">
        <v>9</v>
      </c>
      <c r="Z4" s="103" t="s">
        <v>8</v>
      </c>
      <c r="AA4" s="107" t="s">
        <v>9</v>
      </c>
      <c r="AB4" s="103" t="s">
        <v>8</v>
      </c>
      <c r="AC4" s="107" t="s">
        <v>9</v>
      </c>
      <c r="AD4" s="103" t="s">
        <v>8</v>
      </c>
      <c r="AE4" s="108" t="s">
        <v>9</v>
      </c>
      <c r="AF4" s="109"/>
      <c r="AG4" s="7"/>
      <c r="AH4" s="7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10"/>
      <c r="BM4" s="11"/>
      <c r="BN4" s="11"/>
      <c r="BP4" s="11"/>
    </row>
    <row r="5" spans="2:62" ht="20.25" customHeight="1">
      <c r="B5" s="114" t="s">
        <v>10</v>
      </c>
      <c r="C5" s="115"/>
      <c r="D5" s="49">
        <v>263</v>
      </c>
      <c r="E5" s="49">
        <v>1536286.092</v>
      </c>
      <c r="F5" s="50">
        <v>163</v>
      </c>
      <c r="G5" s="50">
        <v>1139268</v>
      </c>
      <c r="H5" s="50">
        <v>12</v>
      </c>
      <c r="I5" s="50">
        <v>90321</v>
      </c>
      <c r="J5" s="50">
        <v>1</v>
      </c>
      <c r="K5" s="50">
        <v>9030</v>
      </c>
      <c r="L5" s="49">
        <v>6</v>
      </c>
      <c r="M5" s="50">
        <v>42609</v>
      </c>
      <c r="N5" s="50">
        <v>26</v>
      </c>
      <c r="O5" s="50">
        <v>68785.5</v>
      </c>
      <c r="P5" s="49">
        <v>24</v>
      </c>
      <c r="Q5" s="50">
        <v>56343</v>
      </c>
      <c r="R5" s="51">
        <v>5</v>
      </c>
      <c r="S5" s="52">
        <v>64984.5</v>
      </c>
      <c r="T5" s="49">
        <v>7</v>
      </c>
      <c r="U5" s="52">
        <v>33295.5</v>
      </c>
      <c r="V5" s="50">
        <v>1</v>
      </c>
      <c r="W5" s="50">
        <v>15918</v>
      </c>
      <c r="X5" s="49">
        <v>1</v>
      </c>
      <c r="Y5" s="52">
        <v>6362.138</v>
      </c>
      <c r="Z5" s="49">
        <v>7</v>
      </c>
      <c r="AA5" s="52">
        <v>1315.954</v>
      </c>
      <c r="AB5" s="49">
        <v>10</v>
      </c>
      <c r="AC5" s="52">
        <v>8053.5</v>
      </c>
      <c r="AD5" s="49">
        <v>0</v>
      </c>
      <c r="AE5" s="53">
        <v>0</v>
      </c>
      <c r="AF5" s="54" t="s">
        <v>76</v>
      </c>
      <c r="AG5" s="2"/>
      <c r="AH5" s="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2:62" ht="20.25" customHeight="1">
      <c r="B6" s="114" t="s">
        <v>11</v>
      </c>
      <c r="C6" s="116"/>
      <c r="D6" s="49">
        <v>271</v>
      </c>
      <c r="E6" s="51">
        <v>1559595</v>
      </c>
      <c r="F6" s="50">
        <v>180</v>
      </c>
      <c r="G6" s="50">
        <v>1272521</v>
      </c>
      <c r="H6" s="50">
        <v>1</v>
      </c>
      <c r="I6" s="50">
        <v>1995</v>
      </c>
      <c r="J6" s="50">
        <v>0</v>
      </c>
      <c r="K6" s="50">
        <v>0</v>
      </c>
      <c r="L6" s="49">
        <v>0</v>
      </c>
      <c r="M6" s="50">
        <v>0</v>
      </c>
      <c r="N6" s="50">
        <v>20</v>
      </c>
      <c r="O6" s="50">
        <v>62030</v>
      </c>
      <c r="P6" s="49">
        <v>48</v>
      </c>
      <c r="Q6" s="50">
        <v>135762</v>
      </c>
      <c r="R6" s="51">
        <v>0</v>
      </c>
      <c r="S6" s="52">
        <v>0</v>
      </c>
      <c r="T6" s="49">
        <v>10</v>
      </c>
      <c r="U6" s="52">
        <v>46087</v>
      </c>
      <c r="V6" s="50">
        <v>1</v>
      </c>
      <c r="W6" s="50">
        <v>8463</v>
      </c>
      <c r="X6" s="49">
        <v>1</v>
      </c>
      <c r="Y6" s="52">
        <v>858</v>
      </c>
      <c r="Z6" s="49"/>
      <c r="AA6" s="52"/>
      <c r="AB6" s="49">
        <v>5</v>
      </c>
      <c r="AC6" s="52">
        <v>2174</v>
      </c>
      <c r="AD6" s="49">
        <v>5</v>
      </c>
      <c r="AE6" s="52">
        <v>29705</v>
      </c>
      <c r="AF6" s="54" t="s">
        <v>1</v>
      </c>
      <c r="AG6" s="2"/>
      <c r="AH6" s="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2:62" s="15" customFormat="1" ht="20.25" customHeight="1" thickBot="1">
      <c r="B7" s="117" t="s">
        <v>12</v>
      </c>
      <c r="C7" s="118"/>
      <c r="D7" s="55">
        <f aca="true" t="shared" si="0" ref="D7:E14">+F7+H7+J7+L7+N7+P7+R7+T7+V7+X7+Z7+AB7+AD7</f>
        <v>243</v>
      </c>
      <c r="E7" s="56">
        <f t="shared" si="0"/>
        <v>1447574</v>
      </c>
      <c r="F7" s="55">
        <f>F8+F16+F26+F47</f>
        <v>168</v>
      </c>
      <c r="G7" s="55">
        <f>G8+G16+G26+G47</f>
        <v>1188196</v>
      </c>
      <c r="H7" s="55">
        <f>H47</f>
        <v>0</v>
      </c>
      <c r="I7" s="55">
        <f>I47</f>
        <v>0</v>
      </c>
      <c r="J7" s="55">
        <v>0</v>
      </c>
      <c r="K7" s="55">
        <v>0</v>
      </c>
      <c r="L7" s="55">
        <v>0</v>
      </c>
      <c r="M7" s="55">
        <v>0</v>
      </c>
      <c r="N7" s="55">
        <f>N8+N16+N26+N47</f>
        <v>13</v>
      </c>
      <c r="O7" s="55">
        <f>O8+O16+O26+O47</f>
        <v>53522</v>
      </c>
      <c r="P7" s="55">
        <f>P8+P16+P26+P47</f>
        <v>39</v>
      </c>
      <c r="Q7" s="55">
        <f>Q8+Q16+Q26+Q47</f>
        <v>114455</v>
      </c>
      <c r="R7" s="55">
        <v>0</v>
      </c>
      <c r="S7" s="55">
        <v>0</v>
      </c>
      <c r="T7" s="55">
        <f>T8+T16+T26+T47</f>
        <v>10</v>
      </c>
      <c r="U7" s="55">
        <f>U8+U16+U26+U47</f>
        <v>47261</v>
      </c>
      <c r="V7" s="55">
        <v>1</v>
      </c>
      <c r="W7" s="55">
        <v>9188</v>
      </c>
      <c r="X7" s="55">
        <v>1</v>
      </c>
      <c r="Y7" s="55">
        <f>Y16</f>
        <v>1054</v>
      </c>
      <c r="Z7" s="55"/>
      <c r="AA7" s="55"/>
      <c r="AB7" s="55">
        <f>AB8+AB16+AB26+AB47</f>
        <v>6</v>
      </c>
      <c r="AC7" s="55">
        <f>AC8+AC16+AC26+AC47</f>
        <v>3509</v>
      </c>
      <c r="AD7" s="55">
        <f>AD8+AD16+AD26+AD47</f>
        <v>5</v>
      </c>
      <c r="AE7" s="55">
        <f>AE8+AE16+AE26+AE47</f>
        <v>30389</v>
      </c>
      <c r="AF7" s="57" t="s">
        <v>77</v>
      </c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2:62" s="15" customFormat="1" ht="20.25" customHeight="1">
      <c r="B8" s="119" t="s">
        <v>13</v>
      </c>
      <c r="C8" s="120"/>
      <c r="D8" s="58">
        <f t="shared" si="0"/>
        <v>39</v>
      </c>
      <c r="E8" s="59">
        <f t="shared" si="0"/>
        <v>226310</v>
      </c>
      <c r="F8" s="58">
        <f aca="true" t="shared" si="1" ref="F8:N8">+F9</f>
        <v>23</v>
      </c>
      <c r="G8" s="58">
        <f t="shared" si="1"/>
        <v>191847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 t="shared" si="1"/>
        <v>3</v>
      </c>
      <c r="O8" s="58">
        <f>O9</f>
        <v>4180</v>
      </c>
      <c r="P8" s="58">
        <f aca="true" t="shared" si="2" ref="P8:AE8">+P9</f>
        <v>11</v>
      </c>
      <c r="Q8" s="58">
        <f t="shared" si="2"/>
        <v>24980</v>
      </c>
      <c r="R8" s="58">
        <f t="shared" si="2"/>
        <v>0</v>
      </c>
      <c r="S8" s="58">
        <f t="shared" si="2"/>
        <v>0</v>
      </c>
      <c r="T8" s="58">
        <f t="shared" si="2"/>
        <v>1</v>
      </c>
      <c r="U8" s="58">
        <f t="shared" si="2"/>
        <v>4998</v>
      </c>
      <c r="V8" s="60">
        <f t="shared" si="2"/>
        <v>0</v>
      </c>
      <c r="W8" s="60">
        <f t="shared" si="2"/>
        <v>0</v>
      </c>
      <c r="X8" s="58">
        <f t="shared" si="2"/>
        <v>0</v>
      </c>
      <c r="Y8" s="58">
        <f t="shared" si="2"/>
        <v>0</v>
      </c>
      <c r="Z8" s="58">
        <f t="shared" si="2"/>
        <v>0</v>
      </c>
      <c r="AA8" s="58">
        <f t="shared" si="2"/>
        <v>0</v>
      </c>
      <c r="AB8" s="58">
        <f t="shared" si="2"/>
        <v>1</v>
      </c>
      <c r="AC8" s="61">
        <f t="shared" si="2"/>
        <v>305</v>
      </c>
      <c r="AD8" s="58">
        <f t="shared" si="2"/>
        <v>0</v>
      </c>
      <c r="AE8" s="62">
        <f t="shared" si="2"/>
        <v>0</v>
      </c>
      <c r="AF8" s="63"/>
      <c r="AG8" s="13"/>
      <c r="AH8" s="13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2:62" s="15" customFormat="1" ht="20.25" customHeight="1">
      <c r="B9" s="121" t="s">
        <v>14</v>
      </c>
      <c r="C9" s="122"/>
      <c r="D9" s="55">
        <f t="shared" si="0"/>
        <v>39</v>
      </c>
      <c r="E9" s="64">
        <f t="shared" si="0"/>
        <v>226310</v>
      </c>
      <c r="F9" s="55">
        <f>SUM(F10:F14)</f>
        <v>23</v>
      </c>
      <c r="G9" s="55">
        <f>SUM(G10:G14)</f>
        <v>191847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f>SUM(N10:N14)</f>
        <v>3</v>
      </c>
      <c r="O9" s="55">
        <f>SUM(O10:O14)</f>
        <v>4180</v>
      </c>
      <c r="P9" s="55">
        <f>SUM(P10:P14)</f>
        <v>11</v>
      </c>
      <c r="Q9" s="55">
        <f>SUM(Q10:Q14)</f>
        <v>24980</v>
      </c>
      <c r="R9" s="55">
        <v>0</v>
      </c>
      <c r="S9" s="55">
        <v>0</v>
      </c>
      <c r="T9" s="55">
        <f>SUM(T10:T14)</f>
        <v>1</v>
      </c>
      <c r="U9" s="55">
        <f>SUM(U10:U14)</f>
        <v>4998</v>
      </c>
      <c r="V9" s="55">
        <f>SUM(V10:V14)</f>
        <v>0</v>
      </c>
      <c r="W9" s="55">
        <f>SUM(W10:W14)</f>
        <v>0</v>
      </c>
      <c r="X9" s="55">
        <f>SUM(X10:X14)</f>
        <v>0</v>
      </c>
      <c r="Y9" s="55">
        <v>0</v>
      </c>
      <c r="Z9" s="55">
        <v>0</v>
      </c>
      <c r="AA9" s="55">
        <v>0</v>
      </c>
      <c r="AB9" s="55">
        <f>SUM(AB10:AB14)</f>
        <v>1</v>
      </c>
      <c r="AC9" s="55">
        <f>SUM(AC10:AC14)</f>
        <v>305</v>
      </c>
      <c r="AD9" s="55">
        <f>SUM(AD10:AD14)</f>
        <v>0</v>
      </c>
      <c r="AE9" s="55">
        <f>SUM(AE10:AE14)</f>
        <v>0</v>
      </c>
      <c r="AF9" s="65"/>
      <c r="AG9" s="13"/>
      <c r="AH9" s="13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2:34" s="5" customFormat="1" ht="20.25" customHeight="1">
      <c r="B10" s="123">
        <v>1</v>
      </c>
      <c r="C10" s="124" t="s">
        <v>15</v>
      </c>
      <c r="D10" s="55">
        <f t="shared" si="0"/>
        <v>10</v>
      </c>
      <c r="E10" s="64">
        <f t="shared" si="0"/>
        <v>83055</v>
      </c>
      <c r="F10" s="66">
        <v>6</v>
      </c>
      <c r="G10" s="67">
        <v>74445</v>
      </c>
      <c r="H10" s="50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4</v>
      </c>
      <c r="Q10" s="49">
        <v>8610</v>
      </c>
      <c r="R10" s="49">
        <v>0</v>
      </c>
      <c r="S10" s="49">
        <v>0</v>
      </c>
      <c r="T10" s="49">
        <v>0</v>
      </c>
      <c r="U10" s="49">
        <v>0</v>
      </c>
      <c r="V10" s="68">
        <v>0</v>
      </c>
      <c r="W10" s="68">
        <v>0</v>
      </c>
      <c r="X10" s="49">
        <v>0</v>
      </c>
      <c r="Y10" s="49">
        <v>0</v>
      </c>
      <c r="Z10" s="49">
        <v>0</v>
      </c>
      <c r="AA10" s="49">
        <v>0</v>
      </c>
      <c r="AB10" s="49"/>
      <c r="AC10" s="69"/>
      <c r="AD10" s="49"/>
      <c r="AE10" s="70"/>
      <c r="AF10" s="71">
        <v>1</v>
      </c>
      <c r="AG10" s="16"/>
      <c r="AH10" s="16"/>
    </row>
    <row r="11" spans="2:34" s="12" customFormat="1" ht="20.25" customHeight="1">
      <c r="B11" s="123">
        <v>2</v>
      </c>
      <c r="C11" s="124" t="s">
        <v>16</v>
      </c>
      <c r="D11" s="55">
        <f t="shared" si="0"/>
        <v>8</v>
      </c>
      <c r="E11" s="64">
        <f t="shared" si="0"/>
        <v>28193</v>
      </c>
      <c r="F11" s="66">
        <v>5</v>
      </c>
      <c r="G11" s="67">
        <v>23594</v>
      </c>
      <c r="H11" s="50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1</v>
      </c>
      <c r="O11" s="49">
        <v>189</v>
      </c>
      <c r="P11" s="49">
        <v>2</v>
      </c>
      <c r="Q11" s="49">
        <v>4410</v>
      </c>
      <c r="R11" s="49">
        <v>0</v>
      </c>
      <c r="S11" s="49">
        <v>0</v>
      </c>
      <c r="T11" s="49">
        <v>0</v>
      </c>
      <c r="U11" s="49">
        <v>0</v>
      </c>
      <c r="V11" s="68">
        <v>0</v>
      </c>
      <c r="W11" s="68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69">
        <v>0</v>
      </c>
      <c r="AD11" s="49">
        <v>0</v>
      </c>
      <c r="AE11" s="70">
        <v>0</v>
      </c>
      <c r="AF11" s="71">
        <v>2</v>
      </c>
      <c r="AG11" s="16"/>
      <c r="AH11" s="16"/>
    </row>
    <row r="12" spans="2:34" s="12" customFormat="1" ht="20.25" customHeight="1">
      <c r="B12" s="123">
        <v>3</v>
      </c>
      <c r="C12" s="124" t="s">
        <v>17</v>
      </c>
      <c r="D12" s="55">
        <f t="shared" si="0"/>
        <v>3</v>
      </c>
      <c r="E12" s="64">
        <f t="shared" si="0"/>
        <v>16958</v>
      </c>
      <c r="F12" s="66">
        <v>1</v>
      </c>
      <c r="G12" s="67">
        <v>8568</v>
      </c>
      <c r="H12" s="50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50">
        <v>0</v>
      </c>
      <c r="O12" s="49">
        <v>0</v>
      </c>
      <c r="P12" s="49">
        <v>2</v>
      </c>
      <c r="Q12" s="49">
        <v>8390</v>
      </c>
      <c r="R12" s="49">
        <v>0</v>
      </c>
      <c r="S12" s="49">
        <v>0</v>
      </c>
      <c r="T12" s="49">
        <v>0</v>
      </c>
      <c r="U12" s="49">
        <v>0</v>
      </c>
      <c r="V12" s="68">
        <v>0</v>
      </c>
      <c r="W12" s="68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71">
        <v>3</v>
      </c>
      <c r="AG12" s="16"/>
      <c r="AH12" s="16"/>
    </row>
    <row r="13" spans="2:34" s="12" customFormat="1" ht="20.25" customHeight="1">
      <c r="B13" s="123">
        <v>4</v>
      </c>
      <c r="C13" s="124" t="s">
        <v>18</v>
      </c>
      <c r="D13" s="55">
        <f>+F13+H13+J13+L13+N13+P13+R13+T13+V13+X13+Z13+AB13+AD13</f>
        <v>6</v>
      </c>
      <c r="E13" s="64">
        <f>+G13+I13+K13+M13+O13+Q13+S13+U13+W13+Y13+AA13+AC13+AE13</f>
        <v>17358</v>
      </c>
      <c r="F13" s="66">
        <v>2</v>
      </c>
      <c r="G13" s="67">
        <v>11876</v>
      </c>
      <c r="H13" s="50">
        <v>0</v>
      </c>
      <c r="I13" s="49">
        <v>0</v>
      </c>
      <c r="J13" s="50">
        <v>0</v>
      </c>
      <c r="K13" s="49">
        <v>0</v>
      </c>
      <c r="L13" s="49">
        <v>0</v>
      </c>
      <c r="M13" s="49">
        <v>0</v>
      </c>
      <c r="N13" s="49">
        <v>1</v>
      </c>
      <c r="O13" s="49">
        <v>2615</v>
      </c>
      <c r="P13" s="49">
        <v>2</v>
      </c>
      <c r="Q13" s="49">
        <v>2562</v>
      </c>
      <c r="R13" s="49">
        <v>0</v>
      </c>
      <c r="S13" s="49">
        <v>0</v>
      </c>
      <c r="T13" s="49">
        <v>0</v>
      </c>
      <c r="U13" s="49">
        <v>0</v>
      </c>
      <c r="V13" s="68">
        <v>0</v>
      </c>
      <c r="W13" s="68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1</v>
      </c>
      <c r="AC13" s="49">
        <v>305</v>
      </c>
      <c r="AD13" s="49">
        <v>0</v>
      </c>
      <c r="AE13" s="49">
        <v>0</v>
      </c>
      <c r="AF13" s="71">
        <v>4</v>
      </c>
      <c r="AG13" s="16"/>
      <c r="AH13" s="16"/>
    </row>
    <row r="14" spans="2:34" s="12" customFormat="1" ht="20.25" customHeight="1">
      <c r="B14" s="123">
        <v>5</v>
      </c>
      <c r="C14" s="124" t="s">
        <v>19</v>
      </c>
      <c r="D14" s="55">
        <f t="shared" si="0"/>
        <v>12</v>
      </c>
      <c r="E14" s="64">
        <f t="shared" si="0"/>
        <v>80746</v>
      </c>
      <c r="F14" s="66">
        <v>9</v>
      </c>
      <c r="G14" s="67">
        <v>73364</v>
      </c>
      <c r="H14" s="50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50">
        <v>1</v>
      </c>
      <c r="O14" s="49">
        <v>1376</v>
      </c>
      <c r="P14" s="49">
        <v>1</v>
      </c>
      <c r="Q14" s="49">
        <v>1008</v>
      </c>
      <c r="R14" s="49">
        <v>0</v>
      </c>
      <c r="S14" s="49">
        <v>0</v>
      </c>
      <c r="T14" s="49">
        <v>1</v>
      </c>
      <c r="U14" s="49">
        <v>4998</v>
      </c>
      <c r="V14" s="68">
        <v>0</v>
      </c>
      <c r="W14" s="68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71">
        <v>5</v>
      </c>
      <c r="AG14" s="16"/>
      <c r="AH14" s="16"/>
    </row>
    <row r="15" spans="2:34" s="12" customFormat="1" ht="20.25" customHeight="1" thickBot="1">
      <c r="B15" s="125"/>
      <c r="C15" s="126"/>
      <c r="D15" s="72"/>
      <c r="E15" s="72"/>
      <c r="F15" s="73"/>
      <c r="G15" s="74"/>
      <c r="H15" s="73"/>
      <c r="I15" s="74"/>
      <c r="J15" s="73"/>
      <c r="K15" s="74"/>
      <c r="L15" s="74"/>
      <c r="M15" s="74"/>
      <c r="N15" s="73"/>
      <c r="O15" s="74"/>
      <c r="P15" s="74"/>
      <c r="Q15" s="74"/>
      <c r="R15" s="74"/>
      <c r="S15" s="74"/>
      <c r="T15" s="74"/>
      <c r="U15" s="74"/>
      <c r="V15" s="73"/>
      <c r="W15" s="73"/>
      <c r="X15" s="74"/>
      <c r="Y15" s="74"/>
      <c r="Z15" s="74"/>
      <c r="AA15" s="74"/>
      <c r="AB15" s="74"/>
      <c r="AC15" s="75"/>
      <c r="AD15" s="74"/>
      <c r="AE15" s="76"/>
      <c r="AF15" s="77"/>
      <c r="AG15" s="16"/>
      <c r="AH15" s="16"/>
    </row>
    <row r="16" spans="2:34" s="14" customFormat="1" ht="20.25" customHeight="1">
      <c r="B16" s="127" t="s">
        <v>20</v>
      </c>
      <c r="C16" s="128"/>
      <c r="D16" s="55">
        <f aca="true" t="shared" si="3" ref="D16:D24">+F16+H16+J16+L16+N16+P16+R16+T16+V16+X16+Z16+AB16+AD16</f>
        <v>39</v>
      </c>
      <c r="E16" s="64">
        <f aca="true" t="shared" si="4" ref="E16:E24">+G16+I16+K16+M16+O16+Q16+S16+U16+W16+Y16+AA16+AC16+AE16</f>
        <v>232466</v>
      </c>
      <c r="F16" s="55">
        <f aca="true" t="shared" si="5" ref="F16:AE16">+F17</f>
        <v>27</v>
      </c>
      <c r="G16" s="55">
        <f t="shared" si="5"/>
        <v>182365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3</v>
      </c>
      <c r="O16" s="55">
        <f t="shared" si="5"/>
        <v>12170</v>
      </c>
      <c r="P16" s="55">
        <f t="shared" si="5"/>
        <v>5</v>
      </c>
      <c r="Q16" s="55">
        <f t="shared" si="5"/>
        <v>25767</v>
      </c>
      <c r="R16" s="55">
        <f t="shared" si="5"/>
        <v>0</v>
      </c>
      <c r="S16" s="55">
        <f t="shared" si="5"/>
        <v>0</v>
      </c>
      <c r="T16" s="55">
        <f t="shared" si="5"/>
        <v>1</v>
      </c>
      <c r="U16" s="55">
        <f t="shared" si="5"/>
        <v>9975</v>
      </c>
      <c r="V16" s="68">
        <f t="shared" si="5"/>
        <v>0</v>
      </c>
      <c r="W16" s="68">
        <f t="shared" si="5"/>
        <v>0</v>
      </c>
      <c r="X16" s="55">
        <f t="shared" si="5"/>
        <v>1</v>
      </c>
      <c r="Y16" s="55">
        <f t="shared" si="5"/>
        <v>1054</v>
      </c>
      <c r="Z16" s="55">
        <f t="shared" si="5"/>
        <v>0</v>
      </c>
      <c r="AA16" s="55">
        <f t="shared" si="5"/>
        <v>0</v>
      </c>
      <c r="AB16" s="55">
        <f t="shared" si="5"/>
        <v>2</v>
      </c>
      <c r="AC16" s="78">
        <f t="shared" si="5"/>
        <v>1135</v>
      </c>
      <c r="AD16" s="55">
        <f t="shared" si="5"/>
        <v>0</v>
      </c>
      <c r="AE16" s="79">
        <f t="shared" si="5"/>
        <v>0</v>
      </c>
      <c r="AF16" s="65"/>
      <c r="AG16" s="17"/>
      <c r="AH16" s="17"/>
    </row>
    <row r="17" spans="2:34" s="14" customFormat="1" ht="20.25" customHeight="1">
      <c r="B17" s="121" t="s">
        <v>21</v>
      </c>
      <c r="C17" s="122"/>
      <c r="D17" s="55">
        <f t="shared" si="3"/>
        <v>39</v>
      </c>
      <c r="E17" s="64">
        <f t="shared" si="4"/>
        <v>232466</v>
      </c>
      <c r="F17" s="55">
        <f aca="true" t="shared" si="6" ref="F17:W17">SUM(F18:F24)</f>
        <v>27</v>
      </c>
      <c r="G17" s="55">
        <f t="shared" si="6"/>
        <v>182365</v>
      </c>
      <c r="H17" s="55">
        <f t="shared" si="6"/>
        <v>0</v>
      </c>
      <c r="I17" s="55">
        <f t="shared" si="6"/>
        <v>0</v>
      </c>
      <c r="J17" s="55">
        <f t="shared" si="6"/>
        <v>0</v>
      </c>
      <c r="K17" s="55">
        <f t="shared" si="6"/>
        <v>0</v>
      </c>
      <c r="L17" s="55">
        <f t="shared" si="6"/>
        <v>0</v>
      </c>
      <c r="M17" s="55">
        <f t="shared" si="6"/>
        <v>0</v>
      </c>
      <c r="N17" s="55">
        <f t="shared" si="6"/>
        <v>3</v>
      </c>
      <c r="O17" s="55">
        <f t="shared" si="6"/>
        <v>12170</v>
      </c>
      <c r="P17" s="55">
        <f t="shared" si="6"/>
        <v>5</v>
      </c>
      <c r="Q17" s="55">
        <f t="shared" si="6"/>
        <v>25767</v>
      </c>
      <c r="R17" s="55">
        <f t="shared" si="6"/>
        <v>0</v>
      </c>
      <c r="S17" s="55">
        <f t="shared" si="6"/>
        <v>0</v>
      </c>
      <c r="T17" s="55">
        <f t="shared" si="6"/>
        <v>1</v>
      </c>
      <c r="U17" s="55">
        <f t="shared" si="6"/>
        <v>9975</v>
      </c>
      <c r="V17" s="55">
        <f t="shared" si="6"/>
        <v>0</v>
      </c>
      <c r="W17" s="55">
        <f t="shared" si="6"/>
        <v>0</v>
      </c>
      <c r="X17" s="55">
        <v>1</v>
      </c>
      <c r="Y17" s="55">
        <f>SUM(Y18:Y24)</f>
        <v>1054</v>
      </c>
      <c r="Z17" s="49">
        <v>0</v>
      </c>
      <c r="AA17" s="49">
        <v>0</v>
      </c>
      <c r="AB17" s="55">
        <f>SUM(AB18:AB24)</f>
        <v>2</v>
      </c>
      <c r="AC17" s="55">
        <f>SUM(AC18:AC24)</f>
        <v>1135</v>
      </c>
      <c r="AD17" s="55">
        <f>SUM(AD18:AD24)</f>
        <v>0</v>
      </c>
      <c r="AE17" s="55">
        <f>SUM(AE18:AE24)</f>
        <v>0</v>
      </c>
      <c r="AF17" s="65"/>
      <c r="AG17" s="17"/>
      <c r="AH17" s="17"/>
    </row>
    <row r="18" spans="2:34" s="12" customFormat="1" ht="20.25" customHeight="1">
      <c r="B18" s="123">
        <v>6</v>
      </c>
      <c r="C18" s="124" t="s">
        <v>22</v>
      </c>
      <c r="D18" s="55">
        <f t="shared" si="3"/>
        <v>9</v>
      </c>
      <c r="E18" s="64">
        <f t="shared" si="4"/>
        <v>42663</v>
      </c>
      <c r="F18" s="50">
        <v>6</v>
      </c>
      <c r="G18" s="67">
        <v>32498</v>
      </c>
      <c r="H18" s="50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1</v>
      </c>
      <c r="O18" s="49">
        <v>2048</v>
      </c>
      <c r="P18" s="49">
        <v>1</v>
      </c>
      <c r="Q18" s="49">
        <v>7119</v>
      </c>
      <c r="R18" s="49">
        <v>0</v>
      </c>
      <c r="S18" s="49">
        <v>0</v>
      </c>
      <c r="T18" s="49">
        <v>0</v>
      </c>
      <c r="U18" s="49">
        <v>0</v>
      </c>
      <c r="V18" s="68">
        <v>0</v>
      </c>
      <c r="W18" s="68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1</v>
      </c>
      <c r="AC18" s="49">
        <v>998</v>
      </c>
      <c r="AD18" s="49">
        <v>0</v>
      </c>
      <c r="AE18" s="49">
        <v>0</v>
      </c>
      <c r="AF18" s="71">
        <v>6</v>
      </c>
      <c r="AG18" s="16"/>
      <c r="AH18" s="16"/>
    </row>
    <row r="19" spans="2:34" s="12" customFormat="1" ht="20.25" customHeight="1">
      <c r="B19" s="123">
        <v>7</v>
      </c>
      <c r="C19" s="124" t="s">
        <v>23</v>
      </c>
      <c r="D19" s="55">
        <f t="shared" si="3"/>
        <v>11</v>
      </c>
      <c r="E19" s="64">
        <f t="shared" si="4"/>
        <v>84441</v>
      </c>
      <c r="F19" s="50">
        <v>8</v>
      </c>
      <c r="G19" s="67">
        <v>68481</v>
      </c>
      <c r="H19" s="50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</v>
      </c>
      <c r="O19" s="49">
        <v>5754</v>
      </c>
      <c r="P19" s="49">
        <v>2</v>
      </c>
      <c r="Q19" s="49">
        <v>10206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71">
        <v>7</v>
      </c>
      <c r="AG19" s="16"/>
      <c r="AH19" s="16"/>
    </row>
    <row r="20" spans="2:34" s="12" customFormat="1" ht="20.25" customHeight="1">
      <c r="B20" s="123">
        <v>8</v>
      </c>
      <c r="C20" s="124" t="s">
        <v>24</v>
      </c>
      <c r="D20" s="55">
        <f t="shared" si="3"/>
        <v>3</v>
      </c>
      <c r="E20" s="64">
        <f t="shared" si="4"/>
        <v>9211</v>
      </c>
      <c r="F20" s="50">
        <v>2</v>
      </c>
      <c r="G20" s="67">
        <v>8684</v>
      </c>
      <c r="H20" s="50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80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68">
        <v>0</v>
      </c>
      <c r="W20" s="68">
        <v>0</v>
      </c>
      <c r="X20" s="49">
        <v>1</v>
      </c>
      <c r="Y20" s="49">
        <v>527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71">
        <v>8</v>
      </c>
      <c r="AG20" s="16"/>
      <c r="AH20" s="16"/>
    </row>
    <row r="21" spans="2:34" s="12" customFormat="1" ht="20.25" customHeight="1">
      <c r="B21" s="123">
        <v>9</v>
      </c>
      <c r="C21" s="124" t="s">
        <v>25</v>
      </c>
      <c r="D21" s="55">
        <f t="shared" si="3"/>
        <v>7</v>
      </c>
      <c r="E21" s="64">
        <f t="shared" si="4"/>
        <v>35472</v>
      </c>
      <c r="F21" s="50">
        <v>4</v>
      </c>
      <c r="G21" s="67">
        <v>30146</v>
      </c>
      <c r="H21" s="50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80">
        <v>0</v>
      </c>
      <c r="O21" s="49">
        <v>0</v>
      </c>
      <c r="P21" s="49">
        <v>1</v>
      </c>
      <c r="Q21" s="49">
        <v>4662</v>
      </c>
      <c r="R21" s="49">
        <v>0</v>
      </c>
      <c r="S21" s="49">
        <v>0</v>
      </c>
      <c r="T21" s="49">
        <v>0</v>
      </c>
      <c r="U21" s="49">
        <v>0</v>
      </c>
      <c r="V21" s="68">
        <v>0</v>
      </c>
      <c r="W21" s="68">
        <v>0</v>
      </c>
      <c r="X21" s="49">
        <v>1</v>
      </c>
      <c r="Y21" s="49">
        <v>527</v>
      </c>
      <c r="Z21" s="49">
        <v>0</v>
      </c>
      <c r="AA21" s="49">
        <v>0</v>
      </c>
      <c r="AB21" s="49">
        <v>1</v>
      </c>
      <c r="AC21" s="49">
        <v>137</v>
      </c>
      <c r="AD21" s="49">
        <v>0</v>
      </c>
      <c r="AE21" s="49">
        <v>0</v>
      </c>
      <c r="AF21" s="71">
        <v>9</v>
      </c>
      <c r="AG21" s="16"/>
      <c r="AH21" s="16"/>
    </row>
    <row r="22" spans="2:34" s="12" customFormat="1" ht="20.25" customHeight="1">
      <c r="B22" s="123">
        <v>10</v>
      </c>
      <c r="C22" s="124" t="s">
        <v>26</v>
      </c>
      <c r="D22" s="55">
        <f t="shared" si="3"/>
        <v>0</v>
      </c>
      <c r="E22" s="64">
        <f t="shared" si="4"/>
        <v>0</v>
      </c>
      <c r="F22" s="50">
        <v>0</v>
      </c>
      <c r="G22" s="67"/>
      <c r="H22" s="50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80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68">
        <v>0</v>
      </c>
      <c r="W22" s="68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71">
        <v>10</v>
      </c>
      <c r="AG22" s="16"/>
      <c r="AH22" s="16"/>
    </row>
    <row r="23" spans="2:34" s="12" customFormat="1" ht="20.25" customHeight="1">
      <c r="B23" s="123">
        <v>11</v>
      </c>
      <c r="C23" s="124" t="s">
        <v>27</v>
      </c>
      <c r="D23" s="55">
        <f t="shared" si="3"/>
        <v>6</v>
      </c>
      <c r="E23" s="64">
        <f t="shared" si="4"/>
        <v>23971</v>
      </c>
      <c r="F23" s="50">
        <v>5</v>
      </c>
      <c r="G23" s="67">
        <v>19603</v>
      </c>
      <c r="H23" s="50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80">
        <v>1</v>
      </c>
      <c r="O23" s="49">
        <v>4368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68">
        <v>0</v>
      </c>
      <c r="W23" s="68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71">
        <v>11</v>
      </c>
      <c r="AG23" s="16"/>
      <c r="AH23" s="16"/>
    </row>
    <row r="24" spans="2:34" s="12" customFormat="1" ht="20.25" customHeight="1">
      <c r="B24" s="123">
        <v>12</v>
      </c>
      <c r="C24" s="124" t="s">
        <v>28</v>
      </c>
      <c r="D24" s="55">
        <f t="shared" si="3"/>
        <v>4</v>
      </c>
      <c r="E24" s="64">
        <f t="shared" si="4"/>
        <v>36708</v>
      </c>
      <c r="F24" s="50">
        <v>2</v>
      </c>
      <c r="G24" s="67">
        <v>22953</v>
      </c>
      <c r="H24" s="50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80">
        <v>0</v>
      </c>
      <c r="O24" s="49">
        <v>0</v>
      </c>
      <c r="P24" s="49">
        <v>1</v>
      </c>
      <c r="Q24" s="49">
        <v>3780</v>
      </c>
      <c r="R24" s="49">
        <v>0</v>
      </c>
      <c r="S24" s="49">
        <v>0</v>
      </c>
      <c r="T24" s="49">
        <v>1</v>
      </c>
      <c r="U24" s="49">
        <v>9975</v>
      </c>
      <c r="V24" s="68">
        <v>0</v>
      </c>
      <c r="W24" s="68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71">
        <v>12</v>
      </c>
      <c r="AG24" s="16"/>
      <c r="AH24" s="16"/>
    </row>
    <row r="25" spans="2:34" s="12" customFormat="1" ht="20.25" customHeight="1" thickBot="1">
      <c r="B25" s="123"/>
      <c r="C25" s="129"/>
      <c r="D25" s="55"/>
      <c r="E25" s="55"/>
      <c r="F25" s="50"/>
      <c r="G25" s="49"/>
      <c r="H25" s="50"/>
      <c r="I25" s="49"/>
      <c r="J25" s="50"/>
      <c r="K25" s="49"/>
      <c r="L25" s="49"/>
      <c r="M25" s="49"/>
      <c r="N25" s="50"/>
      <c r="O25" s="49"/>
      <c r="P25" s="49"/>
      <c r="Q25" s="49"/>
      <c r="R25" s="49"/>
      <c r="S25" s="49"/>
      <c r="T25" s="49"/>
      <c r="U25" s="49"/>
      <c r="V25" s="50"/>
      <c r="W25" s="50"/>
      <c r="X25" s="49"/>
      <c r="Y25" s="49"/>
      <c r="Z25" s="49"/>
      <c r="AA25" s="49"/>
      <c r="AB25" s="49"/>
      <c r="AC25" s="69"/>
      <c r="AD25" s="49"/>
      <c r="AE25" s="70"/>
      <c r="AF25" s="71"/>
      <c r="AG25" s="16"/>
      <c r="AH25" s="16"/>
    </row>
    <row r="26" spans="2:34" s="14" customFormat="1" ht="20.25" customHeight="1">
      <c r="B26" s="119" t="s">
        <v>29</v>
      </c>
      <c r="C26" s="120"/>
      <c r="D26" s="58">
        <f aca="true" t="shared" si="7" ref="D26:E32">+F26+H26+J26+L26+N26+P26+R26+T26+V26+X26+Z26+AB26+AD26</f>
        <v>63</v>
      </c>
      <c r="E26" s="59">
        <f t="shared" si="7"/>
        <v>417758</v>
      </c>
      <c r="F26" s="58">
        <f>F27+F34</f>
        <v>47</v>
      </c>
      <c r="G26" s="58">
        <f>G27+G34</f>
        <v>372131</v>
      </c>
      <c r="H26" s="58"/>
      <c r="I26" s="58"/>
      <c r="J26" s="58"/>
      <c r="K26" s="58"/>
      <c r="L26" s="58"/>
      <c r="M26" s="58"/>
      <c r="N26" s="58">
        <f>N27+N34</f>
        <v>1</v>
      </c>
      <c r="O26" s="58">
        <f>O27+O34</f>
        <v>5240</v>
      </c>
      <c r="P26" s="58">
        <f>P27+P34</f>
        <v>10</v>
      </c>
      <c r="Q26" s="58">
        <f>Q27+Q34</f>
        <v>21727</v>
      </c>
      <c r="R26" s="58">
        <v>0</v>
      </c>
      <c r="S26" s="58">
        <v>0</v>
      </c>
      <c r="T26" s="58">
        <f>T27+T34</f>
        <v>1</v>
      </c>
      <c r="U26" s="58">
        <f>U27+U34</f>
        <v>6699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f>AB27+AB34</f>
        <v>2</v>
      </c>
      <c r="AC26" s="58">
        <f>AC27+AC34</f>
        <v>1775</v>
      </c>
      <c r="AD26" s="58">
        <f>AD27+AD34</f>
        <v>2</v>
      </c>
      <c r="AE26" s="58">
        <f>AE27+AE34</f>
        <v>10186</v>
      </c>
      <c r="AF26" s="63"/>
      <c r="AG26" s="17"/>
      <c r="AH26" s="17"/>
    </row>
    <row r="27" spans="2:34" s="14" customFormat="1" ht="20.25" customHeight="1">
      <c r="B27" s="121" t="s">
        <v>30</v>
      </c>
      <c r="C27" s="122"/>
      <c r="D27" s="55">
        <f t="shared" si="7"/>
        <v>38</v>
      </c>
      <c r="E27" s="64">
        <f t="shared" si="7"/>
        <v>229208</v>
      </c>
      <c r="F27" s="55">
        <f aca="true" t="shared" si="8" ref="F27:AE27">SUM(F28:F32)</f>
        <v>28</v>
      </c>
      <c r="G27" s="55">
        <f t="shared" si="8"/>
        <v>190796</v>
      </c>
      <c r="H27" s="55">
        <f t="shared" si="8"/>
        <v>0</v>
      </c>
      <c r="I27" s="55">
        <f t="shared" si="8"/>
        <v>0</v>
      </c>
      <c r="J27" s="55">
        <f t="shared" si="8"/>
        <v>0</v>
      </c>
      <c r="K27" s="55">
        <f t="shared" si="8"/>
        <v>0</v>
      </c>
      <c r="L27" s="55">
        <f t="shared" si="8"/>
        <v>0</v>
      </c>
      <c r="M27" s="55">
        <f t="shared" si="8"/>
        <v>0</v>
      </c>
      <c r="N27" s="55">
        <f t="shared" si="8"/>
        <v>1</v>
      </c>
      <c r="O27" s="55">
        <f t="shared" si="8"/>
        <v>5240</v>
      </c>
      <c r="P27" s="55">
        <f t="shared" si="8"/>
        <v>7</v>
      </c>
      <c r="Q27" s="55">
        <f t="shared" si="8"/>
        <v>18734</v>
      </c>
      <c r="R27" s="55">
        <f t="shared" si="8"/>
        <v>0</v>
      </c>
      <c r="S27" s="55">
        <f t="shared" si="8"/>
        <v>0</v>
      </c>
      <c r="T27" s="55">
        <f t="shared" si="8"/>
        <v>1</v>
      </c>
      <c r="U27" s="55">
        <f t="shared" si="8"/>
        <v>6699</v>
      </c>
      <c r="V27" s="55">
        <f t="shared" si="8"/>
        <v>0</v>
      </c>
      <c r="W27" s="55">
        <f t="shared" si="8"/>
        <v>0</v>
      </c>
      <c r="X27" s="55">
        <f t="shared" si="8"/>
        <v>0</v>
      </c>
      <c r="Y27" s="55">
        <f t="shared" si="8"/>
        <v>0</v>
      </c>
      <c r="Z27" s="55">
        <f t="shared" si="8"/>
        <v>0</v>
      </c>
      <c r="AA27" s="55">
        <f t="shared" si="8"/>
        <v>0</v>
      </c>
      <c r="AB27" s="55">
        <f t="shared" si="8"/>
        <v>0</v>
      </c>
      <c r="AC27" s="55">
        <f t="shared" si="8"/>
        <v>0</v>
      </c>
      <c r="AD27" s="55">
        <f t="shared" si="8"/>
        <v>1</v>
      </c>
      <c r="AE27" s="55">
        <f t="shared" si="8"/>
        <v>7739</v>
      </c>
      <c r="AF27" s="81"/>
      <c r="AG27" s="17"/>
      <c r="AH27" s="17"/>
    </row>
    <row r="28" spans="2:34" s="5" customFormat="1" ht="20.25" customHeight="1">
      <c r="B28" s="123">
        <v>13</v>
      </c>
      <c r="C28" s="124" t="s">
        <v>31</v>
      </c>
      <c r="D28" s="55">
        <f t="shared" si="7"/>
        <v>12</v>
      </c>
      <c r="E28" s="64">
        <f t="shared" si="7"/>
        <v>102691</v>
      </c>
      <c r="F28" s="66">
        <v>9</v>
      </c>
      <c r="G28" s="67">
        <v>84137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/>
      <c r="O28" s="49"/>
      <c r="P28" s="49">
        <v>2</v>
      </c>
      <c r="Q28" s="49">
        <v>11855</v>
      </c>
      <c r="R28" s="49">
        <v>0</v>
      </c>
      <c r="S28" s="49">
        <v>0</v>
      </c>
      <c r="T28" s="49">
        <v>1</v>
      </c>
      <c r="U28" s="49">
        <v>6699</v>
      </c>
      <c r="V28" s="68">
        <v>0</v>
      </c>
      <c r="W28" s="68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69">
        <v>0</v>
      </c>
      <c r="AD28" s="49">
        <v>0</v>
      </c>
      <c r="AE28" s="70">
        <v>0</v>
      </c>
      <c r="AF28" s="71">
        <v>13</v>
      </c>
      <c r="AG28" s="16"/>
      <c r="AH28" s="16"/>
    </row>
    <row r="29" spans="2:34" s="5" customFormat="1" ht="20.25" customHeight="1">
      <c r="B29" s="123">
        <v>14</v>
      </c>
      <c r="C29" s="124" t="s">
        <v>32</v>
      </c>
      <c r="D29" s="55">
        <f t="shared" si="7"/>
        <v>19</v>
      </c>
      <c r="E29" s="64">
        <f t="shared" si="7"/>
        <v>92454</v>
      </c>
      <c r="F29" s="66">
        <v>15</v>
      </c>
      <c r="G29" s="67">
        <v>76881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1</v>
      </c>
      <c r="O29" s="49">
        <v>5240</v>
      </c>
      <c r="P29" s="49">
        <v>2</v>
      </c>
      <c r="Q29" s="49">
        <v>2594</v>
      </c>
      <c r="R29" s="49">
        <v>0</v>
      </c>
      <c r="S29" s="49">
        <v>0</v>
      </c>
      <c r="T29" s="49">
        <v>0</v>
      </c>
      <c r="U29" s="49">
        <v>0</v>
      </c>
      <c r="V29" s="68">
        <v>0</v>
      </c>
      <c r="W29" s="68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69">
        <v>0</v>
      </c>
      <c r="AD29" s="49">
        <v>1</v>
      </c>
      <c r="AE29" s="70">
        <v>7739</v>
      </c>
      <c r="AF29" s="71">
        <v>14</v>
      </c>
      <c r="AG29" s="16"/>
      <c r="AH29" s="16"/>
    </row>
    <row r="30" spans="2:34" s="5" customFormat="1" ht="20.25" customHeight="1">
      <c r="B30" s="123">
        <v>15</v>
      </c>
      <c r="C30" s="124" t="s">
        <v>33</v>
      </c>
      <c r="D30" s="55">
        <f t="shared" si="7"/>
        <v>3</v>
      </c>
      <c r="E30" s="64">
        <f t="shared" si="7"/>
        <v>9408</v>
      </c>
      <c r="F30" s="66">
        <v>2</v>
      </c>
      <c r="G30" s="67">
        <v>8358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/>
      <c r="O30" s="49"/>
      <c r="P30" s="49">
        <v>1</v>
      </c>
      <c r="Q30" s="49">
        <v>1050</v>
      </c>
      <c r="R30" s="49">
        <v>0</v>
      </c>
      <c r="S30" s="49">
        <v>0</v>
      </c>
      <c r="T30" s="49">
        <v>0</v>
      </c>
      <c r="U30" s="49">
        <v>0</v>
      </c>
      <c r="V30" s="68">
        <v>0</v>
      </c>
      <c r="W30" s="68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69">
        <v>0</v>
      </c>
      <c r="AD30" s="49">
        <v>0</v>
      </c>
      <c r="AE30" s="70">
        <v>0</v>
      </c>
      <c r="AF30" s="71">
        <v>15</v>
      </c>
      <c r="AG30" s="16"/>
      <c r="AH30" s="16"/>
    </row>
    <row r="31" spans="2:34" s="12" customFormat="1" ht="20.25" customHeight="1">
      <c r="B31" s="123">
        <v>16</v>
      </c>
      <c r="C31" s="124" t="s">
        <v>34</v>
      </c>
      <c r="D31" s="55">
        <f t="shared" si="7"/>
        <v>1</v>
      </c>
      <c r="E31" s="64">
        <f t="shared" si="7"/>
        <v>2006</v>
      </c>
      <c r="F31" s="66">
        <v>0</v>
      </c>
      <c r="G31" s="67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50">
        <v>0</v>
      </c>
      <c r="O31" s="49">
        <v>0</v>
      </c>
      <c r="P31" s="49">
        <v>1</v>
      </c>
      <c r="Q31" s="49">
        <v>2006</v>
      </c>
      <c r="R31" s="49">
        <v>0</v>
      </c>
      <c r="S31" s="49">
        <v>0</v>
      </c>
      <c r="T31" s="49">
        <v>0</v>
      </c>
      <c r="U31" s="49">
        <v>0</v>
      </c>
      <c r="V31" s="68">
        <v>0</v>
      </c>
      <c r="W31" s="68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69">
        <v>0</v>
      </c>
      <c r="AD31" s="49">
        <v>0</v>
      </c>
      <c r="AE31" s="70">
        <v>0</v>
      </c>
      <c r="AF31" s="71">
        <v>16</v>
      </c>
      <c r="AG31" s="16"/>
      <c r="AH31" s="16"/>
    </row>
    <row r="32" spans="2:34" s="12" customFormat="1" ht="20.25" customHeight="1">
      <c r="B32" s="123">
        <v>17</v>
      </c>
      <c r="C32" s="124" t="s">
        <v>35</v>
      </c>
      <c r="D32" s="55">
        <f t="shared" si="7"/>
        <v>3</v>
      </c>
      <c r="E32" s="64">
        <f t="shared" si="7"/>
        <v>22649</v>
      </c>
      <c r="F32" s="66">
        <v>2</v>
      </c>
      <c r="G32" s="67">
        <v>21420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50">
        <v>0</v>
      </c>
      <c r="O32" s="49">
        <v>0</v>
      </c>
      <c r="P32" s="49">
        <v>1</v>
      </c>
      <c r="Q32" s="49">
        <v>1229</v>
      </c>
      <c r="R32" s="49">
        <v>0</v>
      </c>
      <c r="S32" s="49">
        <v>0</v>
      </c>
      <c r="T32" s="49">
        <v>0</v>
      </c>
      <c r="U32" s="49">
        <v>0</v>
      </c>
      <c r="V32" s="68">
        <v>0</v>
      </c>
      <c r="W32" s="68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69">
        <v>0</v>
      </c>
      <c r="AD32" s="49">
        <v>0</v>
      </c>
      <c r="AE32" s="70">
        <v>0</v>
      </c>
      <c r="AF32" s="71">
        <v>17</v>
      </c>
      <c r="AG32" s="16"/>
      <c r="AH32" s="16"/>
    </row>
    <row r="33" spans="2:34" s="12" customFormat="1" ht="20.25" customHeight="1">
      <c r="B33" s="123"/>
      <c r="C33" s="129"/>
      <c r="D33" s="55"/>
      <c r="E33" s="55"/>
      <c r="F33" s="50"/>
      <c r="G33" s="49"/>
      <c r="H33" s="50"/>
      <c r="I33" s="49"/>
      <c r="J33" s="50"/>
      <c r="K33" s="49"/>
      <c r="L33" s="49"/>
      <c r="M33" s="49"/>
      <c r="N33" s="50"/>
      <c r="O33" s="49"/>
      <c r="P33" s="49"/>
      <c r="Q33" s="49"/>
      <c r="R33" s="49"/>
      <c r="S33" s="49"/>
      <c r="T33" s="49"/>
      <c r="U33" s="49"/>
      <c r="V33" s="50"/>
      <c r="W33" s="50"/>
      <c r="X33" s="49"/>
      <c r="Y33" s="49"/>
      <c r="Z33" s="49"/>
      <c r="AA33" s="49"/>
      <c r="AB33" s="49"/>
      <c r="AC33" s="69"/>
      <c r="AD33" s="49"/>
      <c r="AE33" s="70"/>
      <c r="AF33" s="71"/>
      <c r="AG33" s="16"/>
      <c r="AH33" s="16"/>
    </row>
    <row r="34" spans="2:34" s="14" customFormat="1" ht="20.25" customHeight="1">
      <c r="B34" s="121" t="s">
        <v>36</v>
      </c>
      <c r="C34" s="122"/>
      <c r="D34" s="55">
        <f aca="true" t="shared" si="9" ref="D34:D45">+F34+H34+J34+L34+N34+P34+R34+T34+V34+X34+Z34+AB34+AD34</f>
        <v>25</v>
      </c>
      <c r="E34" s="64">
        <f aca="true" t="shared" si="10" ref="E34:E45">+G34+I34+K34+M34+O34+Q34+S34+U34+W34+Y34+AA34+AC34+AE34</f>
        <v>188550</v>
      </c>
      <c r="F34" s="55">
        <f aca="true" t="shared" si="11" ref="F34:AE34">SUM(F35:F45)</f>
        <v>19</v>
      </c>
      <c r="G34" s="55">
        <f t="shared" si="11"/>
        <v>181335</v>
      </c>
      <c r="H34" s="55">
        <f t="shared" si="11"/>
        <v>0</v>
      </c>
      <c r="I34" s="55">
        <f t="shared" si="11"/>
        <v>0</v>
      </c>
      <c r="J34" s="55">
        <f t="shared" si="11"/>
        <v>0</v>
      </c>
      <c r="K34" s="55">
        <f t="shared" si="11"/>
        <v>0</v>
      </c>
      <c r="L34" s="55">
        <f t="shared" si="11"/>
        <v>0</v>
      </c>
      <c r="M34" s="55">
        <f t="shared" si="11"/>
        <v>0</v>
      </c>
      <c r="N34" s="55">
        <f t="shared" si="11"/>
        <v>0</v>
      </c>
      <c r="O34" s="55">
        <f t="shared" si="11"/>
        <v>0</v>
      </c>
      <c r="P34" s="55">
        <f t="shared" si="11"/>
        <v>3</v>
      </c>
      <c r="Q34" s="55">
        <f t="shared" si="11"/>
        <v>2993</v>
      </c>
      <c r="R34" s="55">
        <f t="shared" si="11"/>
        <v>0</v>
      </c>
      <c r="S34" s="55">
        <f t="shared" si="11"/>
        <v>0</v>
      </c>
      <c r="T34" s="55">
        <f t="shared" si="11"/>
        <v>0</v>
      </c>
      <c r="U34" s="55">
        <f t="shared" si="11"/>
        <v>0</v>
      </c>
      <c r="V34" s="55">
        <f t="shared" si="11"/>
        <v>0</v>
      </c>
      <c r="W34" s="55">
        <f t="shared" si="11"/>
        <v>0</v>
      </c>
      <c r="X34" s="55">
        <f t="shared" si="11"/>
        <v>0</v>
      </c>
      <c r="Y34" s="55">
        <f t="shared" si="11"/>
        <v>0</v>
      </c>
      <c r="Z34" s="55">
        <f t="shared" si="11"/>
        <v>0</v>
      </c>
      <c r="AA34" s="55">
        <f t="shared" si="11"/>
        <v>0</v>
      </c>
      <c r="AB34" s="55">
        <f t="shared" si="11"/>
        <v>2</v>
      </c>
      <c r="AC34" s="55">
        <f t="shared" si="11"/>
        <v>1775</v>
      </c>
      <c r="AD34" s="55">
        <f t="shared" si="11"/>
        <v>1</v>
      </c>
      <c r="AE34" s="55">
        <f t="shared" si="11"/>
        <v>2447</v>
      </c>
      <c r="AF34" s="65"/>
      <c r="AG34" s="17"/>
      <c r="AH34" s="17"/>
    </row>
    <row r="35" spans="2:34" s="5" customFormat="1" ht="20.25" customHeight="1">
      <c r="B35" s="123">
        <v>18</v>
      </c>
      <c r="C35" s="124" t="s">
        <v>37</v>
      </c>
      <c r="D35" s="55">
        <f t="shared" si="9"/>
        <v>15</v>
      </c>
      <c r="E35" s="64">
        <f t="shared" si="10"/>
        <v>126778</v>
      </c>
      <c r="F35" s="66">
        <v>13</v>
      </c>
      <c r="G35" s="67">
        <v>124740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50"/>
      <c r="O35" s="49"/>
      <c r="P35" s="49">
        <v>1</v>
      </c>
      <c r="Q35" s="49">
        <v>515</v>
      </c>
      <c r="R35" s="49">
        <v>0</v>
      </c>
      <c r="S35" s="49">
        <v>0</v>
      </c>
      <c r="T35" s="49"/>
      <c r="U35" s="49"/>
      <c r="V35" s="68">
        <v>0</v>
      </c>
      <c r="W35" s="68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1</v>
      </c>
      <c r="AC35" s="69">
        <v>1523</v>
      </c>
      <c r="AD35" s="49"/>
      <c r="AE35" s="70"/>
      <c r="AF35" s="71">
        <v>18</v>
      </c>
      <c r="AG35" s="16"/>
      <c r="AH35" s="16"/>
    </row>
    <row r="36" spans="2:34" s="5" customFormat="1" ht="20.25" customHeight="1">
      <c r="B36" s="123">
        <v>19</v>
      </c>
      <c r="C36" s="124" t="s">
        <v>38</v>
      </c>
      <c r="D36" s="55">
        <f t="shared" si="9"/>
        <v>0</v>
      </c>
      <c r="E36" s="64">
        <f t="shared" si="10"/>
        <v>0</v>
      </c>
      <c r="F36" s="66">
        <v>0</v>
      </c>
      <c r="G36" s="67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50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/>
      <c r="U36" s="49"/>
      <c r="V36" s="68">
        <v>0</v>
      </c>
      <c r="W36" s="68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69">
        <v>0</v>
      </c>
      <c r="AD36" s="49">
        <v>0</v>
      </c>
      <c r="AE36" s="70">
        <v>0</v>
      </c>
      <c r="AF36" s="71">
        <v>19</v>
      </c>
      <c r="AG36" s="16"/>
      <c r="AH36" s="16"/>
    </row>
    <row r="37" spans="2:34" s="5" customFormat="1" ht="20.25" customHeight="1">
      <c r="B37" s="123">
        <v>20</v>
      </c>
      <c r="C37" s="124" t="s">
        <v>39</v>
      </c>
      <c r="D37" s="55">
        <f t="shared" si="9"/>
        <v>1</v>
      </c>
      <c r="E37" s="64">
        <f t="shared" si="10"/>
        <v>1407</v>
      </c>
      <c r="F37" s="66">
        <v>0</v>
      </c>
      <c r="G37" s="67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50">
        <v>0</v>
      </c>
      <c r="O37" s="49">
        <v>0</v>
      </c>
      <c r="P37" s="49">
        <v>1</v>
      </c>
      <c r="Q37" s="49">
        <v>1407</v>
      </c>
      <c r="R37" s="49">
        <v>0</v>
      </c>
      <c r="S37" s="49">
        <v>0</v>
      </c>
      <c r="T37" s="49"/>
      <c r="U37" s="49"/>
      <c r="V37" s="68">
        <v>0</v>
      </c>
      <c r="W37" s="68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69">
        <v>0</v>
      </c>
      <c r="AD37" s="49">
        <v>0</v>
      </c>
      <c r="AE37" s="70">
        <v>0</v>
      </c>
      <c r="AF37" s="71">
        <v>20</v>
      </c>
      <c r="AG37" s="16"/>
      <c r="AH37" s="16"/>
    </row>
    <row r="38" spans="2:34" s="5" customFormat="1" ht="20.25" customHeight="1">
      <c r="B38" s="123">
        <v>21</v>
      </c>
      <c r="C38" s="124" t="s">
        <v>40</v>
      </c>
      <c r="D38" s="55">
        <f t="shared" si="9"/>
        <v>1</v>
      </c>
      <c r="E38" s="64">
        <f t="shared" si="10"/>
        <v>1071</v>
      </c>
      <c r="F38" s="66">
        <v>0</v>
      </c>
      <c r="G38" s="67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50">
        <v>0</v>
      </c>
      <c r="O38" s="49">
        <v>0</v>
      </c>
      <c r="P38" s="49">
        <v>1</v>
      </c>
      <c r="Q38" s="49">
        <v>1071</v>
      </c>
      <c r="R38" s="49">
        <v>0</v>
      </c>
      <c r="S38" s="49">
        <v>0</v>
      </c>
      <c r="T38" s="49"/>
      <c r="U38" s="49"/>
      <c r="V38" s="68">
        <v>0</v>
      </c>
      <c r="W38" s="68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69">
        <v>0</v>
      </c>
      <c r="AD38" s="49">
        <v>0</v>
      </c>
      <c r="AE38" s="70">
        <v>0</v>
      </c>
      <c r="AF38" s="71">
        <v>21</v>
      </c>
      <c r="AG38" s="16"/>
      <c r="AH38" s="16"/>
    </row>
    <row r="39" spans="2:34" s="5" customFormat="1" ht="20.25" customHeight="1">
      <c r="B39" s="123">
        <v>22</v>
      </c>
      <c r="C39" s="124" t="s">
        <v>41</v>
      </c>
      <c r="D39" s="55">
        <f t="shared" si="9"/>
        <v>8</v>
      </c>
      <c r="E39" s="64">
        <f t="shared" si="10"/>
        <v>59294</v>
      </c>
      <c r="F39" s="66">
        <v>6</v>
      </c>
      <c r="G39" s="67">
        <v>56595</v>
      </c>
      <c r="H39" s="49"/>
      <c r="I39" s="49"/>
      <c r="J39" s="49"/>
      <c r="K39" s="49"/>
      <c r="L39" s="49"/>
      <c r="M39" s="49"/>
      <c r="N39" s="50"/>
      <c r="O39" s="49"/>
      <c r="P39" s="49">
        <v>0</v>
      </c>
      <c r="Q39" s="49">
        <v>0</v>
      </c>
      <c r="R39" s="49">
        <v>0</v>
      </c>
      <c r="S39" s="49">
        <v>0</v>
      </c>
      <c r="T39" s="49"/>
      <c r="U39" s="49"/>
      <c r="V39" s="68"/>
      <c r="W39" s="68"/>
      <c r="X39" s="49"/>
      <c r="Y39" s="49"/>
      <c r="Z39" s="49"/>
      <c r="AA39" s="49"/>
      <c r="AB39" s="49">
        <v>1</v>
      </c>
      <c r="AC39" s="69">
        <v>252</v>
      </c>
      <c r="AD39" s="49">
        <v>1</v>
      </c>
      <c r="AE39" s="70">
        <v>2447</v>
      </c>
      <c r="AF39" s="71">
        <v>22</v>
      </c>
      <c r="AG39" s="16"/>
      <c r="AH39" s="16"/>
    </row>
    <row r="40" spans="2:34" s="5" customFormat="1" ht="20.25" customHeight="1">
      <c r="B40" s="123">
        <v>23</v>
      </c>
      <c r="C40" s="124" t="s">
        <v>42</v>
      </c>
      <c r="D40" s="55">
        <f t="shared" si="9"/>
        <v>0</v>
      </c>
      <c r="E40" s="64">
        <f t="shared" si="10"/>
        <v>0</v>
      </c>
      <c r="F40" s="66">
        <v>0</v>
      </c>
      <c r="G40" s="67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50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/>
      <c r="U40" s="49"/>
      <c r="V40" s="68">
        <v>0</v>
      </c>
      <c r="W40" s="68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69">
        <v>0</v>
      </c>
      <c r="AD40" s="49">
        <v>0</v>
      </c>
      <c r="AE40" s="70">
        <v>0</v>
      </c>
      <c r="AF40" s="71">
        <v>23</v>
      </c>
      <c r="AG40" s="16"/>
      <c r="AH40" s="16"/>
    </row>
    <row r="41" spans="2:34" s="12" customFormat="1" ht="20.25" customHeight="1">
      <c r="B41" s="123">
        <v>24</v>
      </c>
      <c r="C41" s="124" t="s">
        <v>43</v>
      </c>
      <c r="D41" s="55">
        <f t="shared" si="9"/>
        <v>0</v>
      </c>
      <c r="E41" s="64">
        <f t="shared" si="10"/>
        <v>0</v>
      </c>
      <c r="F41" s="66">
        <v>0</v>
      </c>
      <c r="G41" s="67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50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/>
      <c r="U41" s="49"/>
      <c r="V41" s="68">
        <v>0</v>
      </c>
      <c r="W41" s="68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69">
        <v>0</v>
      </c>
      <c r="AD41" s="49">
        <v>0</v>
      </c>
      <c r="AE41" s="70">
        <v>0</v>
      </c>
      <c r="AF41" s="71">
        <v>24</v>
      </c>
      <c r="AG41" s="16"/>
      <c r="AH41" s="16"/>
    </row>
    <row r="42" spans="2:34" s="12" customFormat="1" ht="20.25" customHeight="1">
      <c r="B42" s="123">
        <v>25</v>
      </c>
      <c r="C42" s="124" t="s">
        <v>44</v>
      </c>
      <c r="D42" s="55">
        <f t="shared" si="9"/>
        <v>0</v>
      </c>
      <c r="E42" s="64">
        <f t="shared" si="10"/>
        <v>0</v>
      </c>
      <c r="F42" s="66">
        <v>0</v>
      </c>
      <c r="G42" s="67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50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/>
      <c r="U42" s="49"/>
      <c r="V42" s="68">
        <v>0</v>
      </c>
      <c r="W42" s="68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69">
        <v>0</v>
      </c>
      <c r="AD42" s="49">
        <v>0</v>
      </c>
      <c r="AE42" s="70">
        <v>0</v>
      </c>
      <c r="AF42" s="71">
        <v>24</v>
      </c>
      <c r="AG42" s="16"/>
      <c r="AH42" s="16"/>
    </row>
    <row r="43" spans="2:34" s="12" customFormat="1" ht="20.25" customHeight="1">
      <c r="B43" s="123">
        <v>26</v>
      </c>
      <c r="C43" s="124" t="s">
        <v>45</v>
      </c>
      <c r="D43" s="55">
        <f t="shared" si="9"/>
        <v>0</v>
      </c>
      <c r="E43" s="64">
        <f t="shared" si="10"/>
        <v>0</v>
      </c>
      <c r="F43" s="66">
        <v>0</v>
      </c>
      <c r="G43" s="67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50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/>
      <c r="U43" s="49"/>
      <c r="V43" s="68">
        <v>0</v>
      </c>
      <c r="W43" s="68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69">
        <v>0</v>
      </c>
      <c r="AD43" s="49">
        <v>0</v>
      </c>
      <c r="AE43" s="70">
        <v>0</v>
      </c>
      <c r="AF43" s="71">
        <v>26</v>
      </c>
      <c r="AG43" s="16"/>
      <c r="AH43" s="16"/>
    </row>
    <row r="44" spans="2:34" s="12" customFormat="1" ht="20.25" customHeight="1">
      <c r="B44" s="123">
        <v>27</v>
      </c>
      <c r="C44" s="124" t="s">
        <v>46</v>
      </c>
      <c r="D44" s="55">
        <f t="shared" si="9"/>
        <v>0</v>
      </c>
      <c r="E44" s="64">
        <f t="shared" si="10"/>
        <v>0</v>
      </c>
      <c r="F44" s="66">
        <v>0</v>
      </c>
      <c r="G44" s="67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50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/>
      <c r="U44" s="49"/>
      <c r="V44" s="68">
        <v>0</v>
      </c>
      <c r="W44" s="68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69">
        <v>0</v>
      </c>
      <c r="AD44" s="49">
        <v>0</v>
      </c>
      <c r="AE44" s="70">
        <v>0</v>
      </c>
      <c r="AF44" s="71">
        <v>27</v>
      </c>
      <c r="AG44" s="16"/>
      <c r="AH44" s="16"/>
    </row>
    <row r="45" spans="2:34" s="12" customFormat="1" ht="20.25" customHeight="1">
      <c r="B45" s="123">
        <v>28</v>
      </c>
      <c r="C45" s="124" t="s">
        <v>47</v>
      </c>
      <c r="D45" s="55">
        <f t="shared" si="9"/>
        <v>0</v>
      </c>
      <c r="E45" s="64">
        <f t="shared" si="10"/>
        <v>0</v>
      </c>
      <c r="F45" s="66">
        <v>0</v>
      </c>
      <c r="G45" s="67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50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/>
      <c r="U45" s="49"/>
      <c r="V45" s="68">
        <v>0</v>
      </c>
      <c r="W45" s="68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69">
        <v>0</v>
      </c>
      <c r="AD45" s="49">
        <v>0</v>
      </c>
      <c r="AE45" s="70">
        <v>0</v>
      </c>
      <c r="AF45" s="71">
        <v>28</v>
      </c>
      <c r="AG45" s="16"/>
      <c r="AH45" s="16"/>
    </row>
    <row r="46" spans="2:34" s="12" customFormat="1" ht="20.25" customHeight="1" thickBot="1">
      <c r="B46" s="125"/>
      <c r="C46" s="126"/>
      <c r="D46" s="72"/>
      <c r="E46" s="72"/>
      <c r="F46" s="73"/>
      <c r="G46" s="74"/>
      <c r="H46" s="73"/>
      <c r="I46" s="74"/>
      <c r="J46" s="73"/>
      <c r="K46" s="74"/>
      <c r="L46" s="74"/>
      <c r="M46" s="74"/>
      <c r="N46" s="73"/>
      <c r="O46" s="74"/>
      <c r="P46" s="74"/>
      <c r="Q46" s="74"/>
      <c r="R46" s="74"/>
      <c r="S46" s="74"/>
      <c r="T46" s="74"/>
      <c r="U46" s="74"/>
      <c r="V46" s="73"/>
      <c r="W46" s="73"/>
      <c r="X46" s="74"/>
      <c r="Y46" s="74"/>
      <c r="Z46" s="74"/>
      <c r="AA46" s="74"/>
      <c r="AB46" s="74"/>
      <c r="AC46" s="75"/>
      <c r="AD46" s="74"/>
      <c r="AE46" s="76"/>
      <c r="AF46" s="77"/>
      <c r="AG46" s="16"/>
      <c r="AH46" s="16"/>
    </row>
    <row r="47" spans="2:34" s="14" customFormat="1" ht="20.25" customHeight="1">
      <c r="B47" s="127" t="s">
        <v>48</v>
      </c>
      <c r="C47" s="128"/>
      <c r="D47" s="55">
        <f aca="true" t="shared" si="12" ref="D47:E50">+F47+H47+J47+L47+N47+P47+R47+T47+V47+X47+Z47+AB47+AD47</f>
        <v>101</v>
      </c>
      <c r="E47" s="64">
        <f t="shared" si="12"/>
        <v>561852</v>
      </c>
      <c r="F47" s="55">
        <f>F48+F52+F58</f>
        <v>71</v>
      </c>
      <c r="G47" s="55">
        <f>G48+G52+G58</f>
        <v>441853</v>
      </c>
      <c r="H47" s="55">
        <f>H62</f>
        <v>0</v>
      </c>
      <c r="I47" s="55">
        <f>I62</f>
        <v>0</v>
      </c>
      <c r="J47" s="55">
        <f>+J48+J52+J58</f>
        <v>0</v>
      </c>
      <c r="K47" s="55">
        <f>+K48+K52+K58</f>
        <v>0</v>
      </c>
      <c r="L47" s="55">
        <v>0</v>
      </c>
      <c r="M47" s="55">
        <v>0</v>
      </c>
      <c r="N47" s="55">
        <f>N48+N52+N58</f>
        <v>6</v>
      </c>
      <c r="O47" s="55">
        <f>O48+O52+O58</f>
        <v>31932</v>
      </c>
      <c r="P47" s="55">
        <f>P48+P52+P58</f>
        <v>13</v>
      </c>
      <c r="Q47" s="55">
        <f>Q48+Q52+Q58</f>
        <v>41981</v>
      </c>
      <c r="R47" s="55">
        <v>0</v>
      </c>
      <c r="S47" s="55">
        <v>0</v>
      </c>
      <c r="T47" s="55">
        <f>T48+T52+T58</f>
        <v>7</v>
      </c>
      <c r="U47" s="55">
        <f>U48+U52+U58</f>
        <v>25589</v>
      </c>
      <c r="V47" s="68">
        <v>0</v>
      </c>
      <c r="W47" s="68">
        <v>0</v>
      </c>
      <c r="X47" s="55">
        <v>0</v>
      </c>
      <c r="Y47" s="55">
        <v>0</v>
      </c>
      <c r="Z47" s="55">
        <v>0</v>
      </c>
      <c r="AA47" s="55">
        <v>0</v>
      </c>
      <c r="AB47" s="55">
        <f>AB48+AB52+AB58</f>
        <v>1</v>
      </c>
      <c r="AC47" s="55">
        <f>AC48+AC52+AC58</f>
        <v>294</v>
      </c>
      <c r="AD47" s="55">
        <f>AD58</f>
        <v>3</v>
      </c>
      <c r="AE47" s="79">
        <f>AE58</f>
        <v>20203</v>
      </c>
      <c r="AF47" s="65"/>
      <c r="AG47" s="17"/>
      <c r="AH47" s="17"/>
    </row>
    <row r="48" spans="2:55" s="14" customFormat="1" ht="20.25" customHeight="1">
      <c r="B48" s="121" t="s">
        <v>49</v>
      </c>
      <c r="C48" s="122"/>
      <c r="D48" s="55">
        <f t="shared" si="12"/>
        <v>37</v>
      </c>
      <c r="E48" s="64">
        <f t="shared" si="12"/>
        <v>173399</v>
      </c>
      <c r="F48" s="55">
        <f>SUM(F49:F50)</f>
        <v>26</v>
      </c>
      <c r="G48" s="55">
        <f aca="true" t="shared" si="13" ref="G48:AE48">SUM(G49:G50)</f>
        <v>131324</v>
      </c>
      <c r="H48" s="55">
        <f t="shared" si="13"/>
        <v>0</v>
      </c>
      <c r="I48" s="55">
        <f t="shared" si="13"/>
        <v>0</v>
      </c>
      <c r="J48" s="55">
        <f t="shared" si="13"/>
        <v>0</v>
      </c>
      <c r="K48" s="55">
        <f t="shared" si="13"/>
        <v>0</v>
      </c>
      <c r="L48" s="55">
        <f t="shared" si="13"/>
        <v>0</v>
      </c>
      <c r="M48" s="55">
        <f t="shared" si="13"/>
        <v>0</v>
      </c>
      <c r="N48" s="55">
        <f t="shared" si="13"/>
        <v>3</v>
      </c>
      <c r="O48" s="55">
        <f t="shared" si="13"/>
        <v>12286</v>
      </c>
      <c r="P48" s="55">
        <f t="shared" si="13"/>
        <v>4</v>
      </c>
      <c r="Q48" s="55">
        <f t="shared" si="13"/>
        <v>17294</v>
      </c>
      <c r="R48" s="55">
        <f t="shared" si="13"/>
        <v>0</v>
      </c>
      <c r="S48" s="55">
        <f t="shared" si="13"/>
        <v>0</v>
      </c>
      <c r="T48" s="55">
        <f t="shared" si="13"/>
        <v>4</v>
      </c>
      <c r="U48" s="55">
        <f t="shared" si="13"/>
        <v>12495</v>
      </c>
      <c r="V48" s="55">
        <f t="shared" si="13"/>
        <v>0</v>
      </c>
      <c r="W48" s="55">
        <f t="shared" si="13"/>
        <v>0</v>
      </c>
      <c r="X48" s="55">
        <f t="shared" si="13"/>
        <v>0</v>
      </c>
      <c r="Y48" s="55">
        <f t="shared" si="13"/>
        <v>0</v>
      </c>
      <c r="Z48" s="55">
        <f t="shared" si="13"/>
        <v>0</v>
      </c>
      <c r="AA48" s="55">
        <f t="shared" si="13"/>
        <v>0</v>
      </c>
      <c r="AB48" s="55">
        <f t="shared" si="13"/>
        <v>0</v>
      </c>
      <c r="AC48" s="55">
        <f t="shared" si="13"/>
        <v>0</v>
      </c>
      <c r="AD48" s="55">
        <f t="shared" si="13"/>
        <v>0</v>
      </c>
      <c r="AE48" s="55">
        <f t="shared" si="13"/>
        <v>0</v>
      </c>
      <c r="AF48" s="65"/>
      <c r="AG48" s="17"/>
      <c r="AH48" s="17"/>
      <c r="AX48" s="14">
        <v>0</v>
      </c>
      <c r="AY48" s="14">
        <v>0</v>
      </c>
      <c r="BA48" s="14">
        <v>0</v>
      </c>
      <c r="BB48" s="14">
        <v>0</v>
      </c>
      <c r="BC48" s="14">
        <v>0</v>
      </c>
    </row>
    <row r="49" spans="2:34" s="12" customFormat="1" ht="20.25" customHeight="1">
      <c r="B49" s="123">
        <v>29</v>
      </c>
      <c r="C49" s="124" t="s">
        <v>50</v>
      </c>
      <c r="D49" s="55">
        <f t="shared" si="12"/>
        <v>17</v>
      </c>
      <c r="E49" s="64">
        <f t="shared" si="12"/>
        <v>78310</v>
      </c>
      <c r="F49" s="50">
        <v>12</v>
      </c>
      <c r="G49" s="50">
        <v>62822</v>
      </c>
      <c r="H49" s="50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1</v>
      </c>
      <c r="O49" s="49">
        <v>1544</v>
      </c>
      <c r="P49" s="49">
        <v>2</v>
      </c>
      <c r="Q49" s="49">
        <v>7980</v>
      </c>
      <c r="R49" s="49">
        <v>0</v>
      </c>
      <c r="S49" s="49">
        <v>0</v>
      </c>
      <c r="T49" s="49">
        <v>2</v>
      </c>
      <c r="U49" s="49">
        <v>5964</v>
      </c>
      <c r="V49" s="68">
        <v>0</v>
      </c>
      <c r="W49" s="68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69">
        <v>0</v>
      </c>
      <c r="AD49" s="49">
        <v>0</v>
      </c>
      <c r="AE49" s="70">
        <v>0</v>
      </c>
      <c r="AF49" s="71">
        <v>29</v>
      </c>
      <c r="AG49" s="16"/>
      <c r="AH49" s="16"/>
    </row>
    <row r="50" spans="2:34" s="12" customFormat="1" ht="20.25" customHeight="1">
      <c r="B50" s="123">
        <v>30</v>
      </c>
      <c r="C50" s="124" t="s">
        <v>51</v>
      </c>
      <c r="D50" s="55">
        <f t="shared" si="12"/>
        <v>20</v>
      </c>
      <c r="E50" s="64">
        <f t="shared" si="12"/>
        <v>95089</v>
      </c>
      <c r="F50" s="50">
        <v>14</v>
      </c>
      <c r="G50" s="67">
        <v>68502</v>
      </c>
      <c r="H50" s="50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50">
        <v>2</v>
      </c>
      <c r="O50" s="49">
        <v>10742</v>
      </c>
      <c r="P50" s="49">
        <v>2</v>
      </c>
      <c r="Q50" s="49">
        <v>9314</v>
      </c>
      <c r="R50" s="49">
        <v>0</v>
      </c>
      <c r="S50" s="49">
        <v>0</v>
      </c>
      <c r="T50" s="49">
        <v>2</v>
      </c>
      <c r="U50" s="49">
        <v>6531</v>
      </c>
      <c r="V50" s="68">
        <v>0</v>
      </c>
      <c r="W50" s="68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69">
        <v>0</v>
      </c>
      <c r="AD50" s="49">
        <v>0</v>
      </c>
      <c r="AE50" s="70">
        <v>0</v>
      </c>
      <c r="AF50" s="71">
        <v>30</v>
      </c>
      <c r="AG50" s="16"/>
      <c r="AH50" s="16"/>
    </row>
    <row r="51" spans="2:34" s="12" customFormat="1" ht="20.25" customHeight="1">
      <c r="B51" s="123"/>
      <c r="C51" s="129"/>
      <c r="D51" s="55"/>
      <c r="E51" s="64"/>
      <c r="F51" s="50"/>
      <c r="G51" s="49"/>
      <c r="H51" s="50"/>
      <c r="I51" s="49"/>
      <c r="J51" s="50"/>
      <c r="K51" s="49"/>
      <c r="L51" s="49"/>
      <c r="M51" s="49"/>
      <c r="N51" s="50"/>
      <c r="O51" s="49"/>
      <c r="P51" s="49"/>
      <c r="Q51" s="49"/>
      <c r="R51" s="49"/>
      <c r="S51" s="49"/>
      <c r="T51" s="49"/>
      <c r="U51" s="49"/>
      <c r="V51" s="50"/>
      <c r="W51" s="50"/>
      <c r="X51" s="49"/>
      <c r="Y51" s="49"/>
      <c r="Z51" s="49"/>
      <c r="AA51" s="49"/>
      <c r="AB51" s="49"/>
      <c r="AC51" s="69"/>
      <c r="AD51" s="49"/>
      <c r="AE51" s="70"/>
      <c r="AF51" s="71"/>
      <c r="AG51" s="16"/>
      <c r="AH51" s="16"/>
    </row>
    <row r="52" spans="2:34" s="14" customFormat="1" ht="20.25" customHeight="1">
      <c r="B52" s="121" t="s">
        <v>52</v>
      </c>
      <c r="C52" s="122"/>
      <c r="D52" s="55">
        <f aca="true" t="shared" si="14" ref="D52:E56">+F52+H52+J52+L52+N52+P52+R52+T52+V52+X52+Z52+AB52+AD52</f>
        <v>27</v>
      </c>
      <c r="E52" s="64">
        <f t="shared" si="14"/>
        <v>174596</v>
      </c>
      <c r="F52" s="55">
        <f aca="true" t="shared" si="15" ref="F52:AE52">SUM(F53:F56)</f>
        <v>20</v>
      </c>
      <c r="G52" s="55">
        <f t="shared" si="15"/>
        <v>140848</v>
      </c>
      <c r="H52" s="55">
        <f t="shared" si="15"/>
        <v>0</v>
      </c>
      <c r="I52" s="55">
        <f t="shared" si="15"/>
        <v>0</v>
      </c>
      <c r="J52" s="55">
        <f t="shared" si="15"/>
        <v>0</v>
      </c>
      <c r="K52" s="55">
        <f t="shared" si="15"/>
        <v>0</v>
      </c>
      <c r="L52" s="55">
        <f t="shared" si="15"/>
        <v>0</v>
      </c>
      <c r="M52" s="55">
        <f t="shared" si="15"/>
        <v>0</v>
      </c>
      <c r="N52" s="55">
        <f t="shared" si="15"/>
        <v>2</v>
      </c>
      <c r="O52" s="55">
        <f t="shared" si="15"/>
        <v>19184</v>
      </c>
      <c r="P52" s="55">
        <f t="shared" si="15"/>
        <v>4</v>
      </c>
      <c r="Q52" s="55">
        <f t="shared" si="15"/>
        <v>9566</v>
      </c>
      <c r="R52" s="55">
        <f t="shared" si="15"/>
        <v>0</v>
      </c>
      <c r="S52" s="55">
        <f t="shared" si="15"/>
        <v>0</v>
      </c>
      <c r="T52" s="55">
        <f t="shared" si="15"/>
        <v>1</v>
      </c>
      <c r="U52" s="55">
        <f t="shared" si="15"/>
        <v>4998</v>
      </c>
      <c r="V52" s="55">
        <f t="shared" si="15"/>
        <v>0</v>
      </c>
      <c r="W52" s="55">
        <f t="shared" si="15"/>
        <v>0</v>
      </c>
      <c r="X52" s="55">
        <f t="shared" si="15"/>
        <v>0</v>
      </c>
      <c r="Y52" s="55">
        <f t="shared" si="15"/>
        <v>0</v>
      </c>
      <c r="Z52" s="55">
        <f t="shared" si="15"/>
        <v>0</v>
      </c>
      <c r="AA52" s="55">
        <f t="shared" si="15"/>
        <v>0</v>
      </c>
      <c r="AB52" s="55">
        <f t="shared" si="15"/>
        <v>0</v>
      </c>
      <c r="AC52" s="55">
        <f t="shared" si="15"/>
        <v>0</v>
      </c>
      <c r="AD52" s="55">
        <f t="shared" si="15"/>
        <v>0</v>
      </c>
      <c r="AE52" s="55">
        <f t="shared" si="15"/>
        <v>0</v>
      </c>
      <c r="AF52" s="65"/>
      <c r="AG52" s="17"/>
      <c r="AH52" s="17"/>
    </row>
    <row r="53" spans="2:34" s="12" customFormat="1" ht="20.25" customHeight="1">
      <c r="B53" s="123">
        <v>31</v>
      </c>
      <c r="C53" s="124" t="s">
        <v>53</v>
      </c>
      <c r="D53" s="55">
        <f t="shared" si="14"/>
        <v>7</v>
      </c>
      <c r="E53" s="64">
        <f t="shared" si="14"/>
        <v>43688</v>
      </c>
      <c r="F53" s="66">
        <v>5</v>
      </c>
      <c r="G53" s="67">
        <v>35393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50"/>
      <c r="O53" s="49"/>
      <c r="P53" s="49">
        <v>1</v>
      </c>
      <c r="Q53" s="49">
        <v>3297</v>
      </c>
      <c r="R53" s="49">
        <v>0</v>
      </c>
      <c r="S53" s="49">
        <v>0</v>
      </c>
      <c r="T53" s="49">
        <v>1</v>
      </c>
      <c r="U53" s="49">
        <v>4998</v>
      </c>
      <c r="V53" s="68">
        <v>0</v>
      </c>
      <c r="W53" s="68">
        <v>0</v>
      </c>
      <c r="X53" s="49">
        <v>0</v>
      </c>
      <c r="Y53" s="49">
        <v>0</v>
      </c>
      <c r="Z53" s="49">
        <v>0</v>
      </c>
      <c r="AA53" s="49">
        <v>0</v>
      </c>
      <c r="AB53" s="80">
        <v>0</v>
      </c>
      <c r="AC53" s="69">
        <v>0</v>
      </c>
      <c r="AD53" s="80">
        <v>0</v>
      </c>
      <c r="AE53" s="70">
        <v>0</v>
      </c>
      <c r="AF53" s="71">
        <v>31</v>
      </c>
      <c r="AG53" s="16"/>
      <c r="AH53" s="16"/>
    </row>
    <row r="54" spans="2:34" s="12" customFormat="1" ht="20.25" customHeight="1">
      <c r="B54" s="123">
        <v>32</v>
      </c>
      <c r="C54" s="124" t="s">
        <v>54</v>
      </c>
      <c r="D54" s="55">
        <f t="shared" si="14"/>
        <v>2</v>
      </c>
      <c r="E54" s="64">
        <f t="shared" si="14"/>
        <v>3675</v>
      </c>
      <c r="F54" s="66">
        <v>1</v>
      </c>
      <c r="G54" s="67">
        <v>2205</v>
      </c>
      <c r="H54" s="50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50">
        <v>0</v>
      </c>
      <c r="O54" s="49">
        <v>0</v>
      </c>
      <c r="P54" s="49">
        <v>1</v>
      </c>
      <c r="Q54" s="49">
        <v>1470</v>
      </c>
      <c r="R54" s="49">
        <v>0</v>
      </c>
      <c r="S54" s="49">
        <v>0</v>
      </c>
      <c r="T54" s="49">
        <v>0</v>
      </c>
      <c r="U54" s="49">
        <v>0</v>
      </c>
      <c r="V54" s="68">
        <v>0</v>
      </c>
      <c r="W54" s="68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69">
        <v>0</v>
      </c>
      <c r="AD54" s="49">
        <v>0</v>
      </c>
      <c r="AE54" s="70">
        <v>0</v>
      </c>
      <c r="AF54" s="71">
        <v>32</v>
      </c>
      <c r="AG54" s="16"/>
      <c r="AH54" s="16"/>
    </row>
    <row r="55" spans="2:34" s="12" customFormat="1" ht="20.25" customHeight="1">
      <c r="B55" s="123">
        <v>33</v>
      </c>
      <c r="C55" s="124" t="s">
        <v>55</v>
      </c>
      <c r="D55" s="55">
        <f t="shared" si="14"/>
        <v>9</v>
      </c>
      <c r="E55" s="64">
        <f t="shared" si="14"/>
        <v>68486</v>
      </c>
      <c r="F55" s="66">
        <v>7</v>
      </c>
      <c r="G55" s="67">
        <v>64411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50">
        <v>1</v>
      </c>
      <c r="O55" s="49">
        <v>3077</v>
      </c>
      <c r="P55" s="49">
        <v>1</v>
      </c>
      <c r="Q55" s="49">
        <v>998</v>
      </c>
      <c r="R55" s="49">
        <v>0</v>
      </c>
      <c r="S55" s="49">
        <v>0</v>
      </c>
      <c r="T55" s="49">
        <v>0</v>
      </c>
      <c r="U55" s="49">
        <v>0</v>
      </c>
      <c r="V55" s="68">
        <v>0</v>
      </c>
      <c r="W55" s="68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69">
        <v>0</v>
      </c>
      <c r="AD55" s="49">
        <v>0</v>
      </c>
      <c r="AE55" s="70">
        <v>0</v>
      </c>
      <c r="AF55" s="71">
        <v>33</v>
      </c>
      <c r="AG55" s="16"/>
      <c r="AH55" s="16"/>
    </row>
    <row r="56" spans="2:34" s="12" customFormat="1" ht="20.25" customHeight="1">
      <c r="B56" s="123">
        <v>34</v>
      </c>
      <c r="C56" s="124" t="s">
        <v>56</v>
      </c>
      <c r="D56" s="55">
        <f t="shared" si="14"/>
        <v>9</v>
      </c>
      <c r="E56" s="64">
        <f t="shared" si="14"/>
        <v>58747</v>
      </c>
      <c r="F56" s="66">
        <v>7</v>
      </c>
      <c r="G56" s="67">
        <v>38839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1</v>
      </c>
      <c r="O56" s="49">
        <v>16107</v>
      </c>
      <c r="P56" s="49">
        <v>1</v>
      </c>
      <c r="Q56" s="49">
        <v>3801</v>
      </c>
      <c r="R56" s="49">
        <v>0</v>
      </c>
      <c r="S56" s="49">
        <v>0</v>
      </c>
      <c r="T56" s="49">
        <v>0</v>
      </c>
      <c r="U56" s="49">
        <v>0</v>
      </c>
      <c r="V56" s="68">
        <v>0</v>
      </c>
      <c r="W56" s="68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69">
        <v>0</v>
      </c>
      <c r="AD56" s="49">
        <v>0</v>
      </c>
      <c r="AE56" s="70">
        <v>0</v>
      </c>
      <c r="AF56" s="71">
        <v>34</v>
      </c>
      <c r="AG56" s="16"/>
      <c r="AH56" s="16"/>
    </row>
    <row r="57" spans="2:34" s="12" customFormat="1" ht="20.25" customHeight="1">
      <c r="B57" s="123"/>
      <c r="C57" s="129"/>
      <c r="D57" s="55"/>
      <c r="E57" s="64"/>
      <c r="F57" s="50"/>
      <c r="G57" s="49"/>
      <c r="H57" s="50"/>
      <c r="I57" s="49"/>
      <c r="J57" s="50"/>
      <c r="K57" s="49"/>
      <c r="L57" s="49"/>
      <c r="M57" s="49"/>
      <c r="N57" s="50"/>
      <c r="O57" s="49"/>
      <c r="P57" s="49"/>
      <c r="Q57" s="49"/>
      <c r="R57" s="49"/>
      <c r="S57" s="49"/>
      <c r="T57" s="49"/>
      <c r="U57" s="49"/>
      <c r="V57" s="50"/>
      <c r="W57" s="50"/>
      <c r="X57" s="49"/>
      <c r="Y57" s="49"/>
      <c r="Z57" s="49"/>
      <c r="AA57" s="49"/>
      <c r="AB57" s="49"/>
      <c r="AC57" s="69"/>
      <c r="AD57" s="49"/>
      <c r="AE57" s="70"/>
      <c r="AF57" s="71"/>
      <c r="AG57" s="16"/>
      <c r="AH57" s="16"/>
    </row>
    <row r="58" spans="2:34" s="14" customFormat="1" ht="20.25" customHeight="1">
      <c r="B58" s="121" t="s">
        <v>57</v>
      </c>
      <c r="C58" s="122"/>
      <c r="D58" s="55">
        <f aca="true" t="shared" si="16" ref="D58:E62">+F58+H58+J58+L58+N58+P58+R58+T58+V58+X58+Z58+AB58+AD58</f>
        <v>37</v>
      </c>
      <c r="E58" s="64">
        <f t="shared" si="16"/>
        <v>213857</v>
      </c>
      <c r="F58" s="55">
        <f>SUM(F59:F62)</f>
        <v>25</v>
      </c>
      <c r="G58" s="55">
        <f>SUM(G59:G62)</f>
        <v>169681</v>
      </c>
      <c r="H58" s="55">
        <v>0</v>
      </c>
      <c r="I58" s="55">
        <v>0</v>
      </c>
      <c r="J58" s="55">
        <v>0</v>
      </c>
      <c r="K58" s="55">
        <f aca="true" t="shared" si="17" ref="K58:AE58">SUM(K59:K62)</f>
        <v>0</v>
      </c>
      <c r="L58" s="55">
        <f t="shared" si="17"/>
        <v>0</v>
      </c>
      <c r="M58" s="55">
        <f t="shared" si="17"/>
        <v>0</v>
      </c>
      <c r="N58" s="55">
        <f t="shared" si="17"/>
        <v>1</v>
      </c>
      <c r="O58" s="55">
        <f t="shared" si="17"/>
        <v>462</v>
      </c>
      <c r="P58" s="55">
        <f t="shared" si="17"/>
        <v>5</v>
      </c>
      <c r="Q58" s="55">
        <f t="shared" si="17"/>
        <v>15121</v>
      </c>
      <c r="R58" s="55">
        <f t="shared" si="17"/>
        <v>0</v>
      </c>
      <c r="S58" s="55">
        <f t="shared" si="17"/>
        <v>0</v>
      </c>
      <c r="T58" s="55">
        <f t="shared" si="17"/>
        <v>2</v>
      </c>
      <c r="U58" s="55">
        <f t="shared" si="17"/>
        <v>8096</v>
      </c>
      <c r="V58" s="55">
        <f t="shared" si="17"/>
        <v>0</v>
      </c>
      <c r="W58" s="55">
        <f t="shared" si="17"/>
        <v>0</v>
      </c>
      <c r="X58" s="55">
        <f t="shared" si="17"/>
        <v>0</v>
      </c>
      <c r="Y58" s="55">
        <f t="shared" si="17"/>
        <v>0</v>
      </c>
      <c r="Z58" s="55">
        <f t="shared" si="17"/>
        <v>0</v>
      </c>
      <c r="AA58" s="55">
        <f t="shared" si="17"/>
        <v>0</v>
      </c>
      <c r="AB58" s="55">
        <f t="shared" si="17"/>
        <v>1</v>
      </c>
      <c r="AC58" s="55">
        <f t="shared" si="17"/>
        <v>294</v>
      </c>
      <c r="AD58" s="55">
        <f t="shared" si="17"/>
        <v>3</v>
      </c>
      <c r="AE58" s="55">
        <f t="shared" si="17"/>
        <v>20203</v>
      </c>
      <c r="AF58" s="65"/>
      <c r="AG58" s="17"/>
      <c r="AH58" s="17"/>
    </row>
    <row r="59" spans="2:34" s="12" customFormat="1" ht="20.25" customHeight="1">
      <c r="B59" s="123">
        <v>35</v>
      </c>
      <c r="C59" s="124" t="s">
        <v>58</v>
      </c>
      <c r="D59" s="55">
        <f t="shared" si="16"/>
        <v>4</v>
      </c>
      <c r="E59" s="64">
        <f t="shared" si="16"/>
        <v>25757</v>
      </c>
      <c r="F59" s="50">
        <v>2</v>
      </c>
      <c r="G59" s="67">
        <v>21105</v>
      </c>
      <c r="H59" s="80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50">
        <v>0</v>
      </c>
      <c r="O59" s="49">
        <v>0</v>
      </c>
      <c r="P59" s="49">
        <v>2</v>
      </c>
      <c r="Q59" s="49">
        <v>4652</v>
      </c>
      <c r="R59" s="49">
        <v>0</v>
      </c>
      <c r="S59" s="49">
        <v>0</v>
      </c>
      <c r="T59" s="49">
        <v>0</v>
      </c>
      <c r="U59" s="49">
        <v>0</v>
      </c>
      <c r="V59" s="68">
        <v>0</v>
      </c>
      <c r="W59" s="68">
        <v>0</v>
      </c>
      <c r="X59" s="49">
        <v>0</v>
      </c>
      <c r="Y59" s="49">
        <v>0</v>
      </c>
      <c r="Z59" s="49">
        <v>0</v>
      </c>
      <c r="AA59" s="49">
        <v>0</v>
      </c>
      <c r="AB59" s="80">
        <v>0</v>
      </c>
      <c r="AC59" s="69">
        <v>0</v>
      </c>
      <c r="AD59" s="80">
        <v>0</v>
      </c>
      <c r="AE59" s="70">
        <v>0</v>
      </c>
      <c r="AF59" s="71">
        <v>35</v>
      </c>
      <c r="AG59" s="16"/>
      <c r="AH59" s="16"/>
    </row>
    <row r="60" spans="2:62" ht="20.25" customHeight="1">
      <c r="B60" s="123">
        <v>36</v>
      </c>
      <c r="C60" s="124" t="s">
        <v>59</v>
      </c>
      <c r="D60" s="55">
        <f t="shared" si="16"/>
        <v>14</v>
      </c>
      <c r="E60" s="64">
        <f t="shared" si="16"/>
        <v>66928</v>
      </c>
      <c r="F60" s="50">
        <v>9</v>
      </c>
      <c r="G60" s="67">
        <v>56102</v>
      </c>
      <c r="H60" s="80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50">
        <v>1</v>
      </c>
      <c r="O60" s="49">
        <v>462</v>
      </c>
      <c r="P60" s="49">
        <v>1</v>
      </c>
      <c r="Q60" s="49">
        <v>3171</v>
      </c>
      <c r="R60" s="49">
        <v>0</v>
      </c>
      <c r="S60" s="49">
        <v>0</v>
      </c>
      <c r="T60" s="49">
        <v>0</v>
      </c>
      <c r="U60" s="49">
        <v>0</v>
      </c>
      <c r="V60" s="68">
        <v>0</v>
      </c>
      <c r="W60" s="68">
        <v>0</v>
      </c>
      <c r="X60" s="49">
        <v>0</v>
      </c>
      <c r="Y60" s="49">
        <v>0</v>
      </c>
      <c r="Z60" s="49">
        <v>0</v>
      </c>
      <c r="AA60" s="49">
        <v>0</v>
      </c>
      <c r="AB60" s="80">
        <v>1</v>
      </c>
      <c r="AC60" s="69">
        <v>294</v>
      </c>
      <c r="AD60" s="80">
        <v>2</v>
      </c>
      <c r="AE60" s="70">
        <v>6899</v>
      </c>
      <c r="AF60" s="71">
        <v>36</v>
      </c>
      <c r="AG60" s="2"/>
      <c r="AH60" s="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</row>
    <row r="61" spans="2:62" ht="20.25" customHeight="1">
      <c r="B61" s="123">
        <v>37</v>
      </c>
      <c r="C61" s="124" t="s">
        <v>60</v>
      </c>
      <c r="D61" s="55">
        <f t="shared" si="16"/>
        <v>12</v>
      </c>
      <c r="E61" s="64">
        <f t="shared" si="16"/>
        <v>92884</v>
      </c>
      <c r="F61" s="50">
        <v>9</v>
      </c>
      <c r="G61" s="67">
        <v>72282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50">
        <v>0</v>
      </c>
      <c r="O61" s="49">
        <v>0</v>
      </c>
      <c r="P61" s="49">
        <v>2</v>
      </c>
      <c r="Q61" s="49">
        <v>7298</v>
      </c>
      <c r="R61" s="49">
        <v>0</v>
      </c>
      <c r="S61" s="49">
        <v>0</v>
      </c>
      <c r="T61" s="49">
        <v>0</v>
      </c>
      <c r="U61" s="49">
        <v>0</v>
      </c>
      <c r="V61" s="68">
        <v>0</v>
      </c>
      <c r="W61" s="68">
        <v>0</v>
      </c>
      <c r="X61" s="49">
        <v>0</v>
      </c>
      <c r="Y61" s="49">
        <v>0</v>
      </c>
      <c r="Z61" s="49">
        <v>0</v>
      </c>
      <c r="AA61" s="49">
        <v>0</v>
      </c>
      <c r="AB61" s="80">
        <v>0</v>
      </c>
      <c r="AC61" s="69">
        <v>0</v>
      </c>
      <c r="AD61" s="80">
        <v>1</v>
      </c>
      <c r="AE61" s="70">
        <v>13304</v>
      </c>
      <c r="AF61" s="71">
        <v>37</v>
      </c>
      <c r="AG61" s="2"/>
      <c r="AH61" s="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</row>
    <row r="62" spans="2:62" ht="20.25" customHeight="1">
      <c r="B62" s="123">
        <v>38</v>
      </c>
      <c r="C62" s="124" t="s">
        <v>61</v>
      </c>
      <c r="D62" s="55">
        <f t="shared" si="16"/>
        <v>7</v>
      </c>
      <c r="E62" s="64">
        <f t="shared" si="16"/>
        <v>28288</v>
      </c>
      <c r="F62" s="50">
        <v>5</v>
      </c>
      <c r="G62" s="67">
        <v>20192</v>
      </c>
      <c r="H62" s="49"/>
      <c r="I62" s="49"/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2</v>
      </c>
      <c r="U62" s="49">
        <v>8096</v>
      </c>
      <c r="V62" s="68">
        <v>0</v>
      </c>
      <c r="W62" s="68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69">
        <v>0</v>
      </c>
      <c r="AD62" s="49">
        <v>0</v>
      </c>
      <c r="AE62" s="70">
        <v>0</v>
      </c>
      <c r="AF62" s="71">
        <v>38</v>
      </c>
      <c r="AG62" s="2"/>
      <c r="AH62" s="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</row>
    <row r="63" spans="2:62" ht="20.25" customHeight="1" thickBot="1">
      <c r="B63" s="130"/>
      <c r="C63" s="126"/>
      <c r="D63" s="72"/>
      <c r="E63" s="72"/>
      <c r="F63" s="73"/>
      <c r="G63" s="74"/>
      <c r="H63" s="73"/>
      <c r="I63" s="74"/>
      <c r="J63" s="73"/>
      <c r="K63" s="74"/>
      <c r="L63" s="74"/>
      <c r="M63" s="74"/>
      <c r="N63" s="73"/>
      <c r="O63" s="74"/>
      <c r="P63" s="74"/>
      <c r="Q63" s="74"/>
      <c r="R63" s="74"/>
      <c r="S63" s="73"/>
      <c r="T63" s="74"/>
      <c r="U63" s="73"/>
      <c r="V63" s="73"/>
      <c r="W63" s="73"/>
      <c r="X63" s="74"/>
      <c r="Y63" s="73"/>
      <c r="Z63" s="74"/>
      <c r="AA63" s="73"/>
      <c r="AB63" s="74"/>
      <c r="AC63" s="82"/>
      <c r="AD63" s="74"/>
      <c r="AE63" s="83"/>
      <c r="AF63" s="84"/>
      <c r="AG63" s="2"/>
      <c r="AH63" s="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</row>
    <row r="64" spans="2:62" ht="20.25" customHeight="1">
      <c r="B64" s="85"/>
      <c r="C64" s="86"/>
      <c r="D64" s="87" t="s">
        <v>62</v>
      </c>
      <c r="E64" s="88"/>
      <c r="F64" s="89"/>
      <c r="G64" s="90"/>
      <c r="H64" s="89"/>
      <c r="I64" s="90"/>
      <c r="J64" s="89"/>
      <c r="K64" s="90"/>
      <c r="L64" s="91"/>
      <c r="M64" s="90"/>
      <c r="N64" s="89"/>
      <c r="O64" s="90"/>
      <c r="P64" s="91"/>
      <c r="Q64" s="90"/>
      <c r="R64" s="91"/>
      <c r="S64" s="90"/>
      <c r="T64" s="91"/>
      <c r="U64" s="90"/>
      <c r="V64" s="89"/>
      <c r="W64" s="90" t="s">
        <v>63</v>
      </c>
      <c r="X64" s="91"/>
      <c r="Y64" s="90"/>
      <c r="Z64" s="91"/>
      <c r="AA64" s="90"/>
      <c r="AB64" s="91"/>
      <c r="AC64" s="90"/>
      <c r="AD64" s="91"/>
      <c r="AE64" s="90"/>
      <c r="AF64" s="34"/>
      <c r="AG64" s="2"/>
      <c r="AH64" s="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</row>
    <row r="65" spans="2:62" ht="13.5">
      <c r="B65" s="92"/>
      <c r="C65" s="93"/>
      <c r="D65" s="94" t="s">
        <v>64</v>
      </c>
      <c r="E65" s="44"/>
      <c r="F65" s="95"/>
      <c r="G65" s="96"/>
      <c r="H65" s="95"/>
      <c r="I65" s="96"/>
      <c r="J65" s="95"/>
      <c r="K65" s="96"/>
      <c r="L65" s="43"/>
      <c r="M65" s="96"/>
      <c r="N65" s="95"/>
      <c r="O65" s="96"/>
      <c r="P65" s="43"/>
      <c r="Q65" s="96"/>
      <c r="R65" s="43"/>
      <c r="S65" s="96"/>
      <c r="T65" s="43"/>
      <c r="U65" s="96"/>
      <c r="V65" s="95"/>
      <c r="W65" s="96"/>
      <c r="X65" s="43"/>
      <c r="Y65" s="96"/>
      <c r="Z65" s="43"/>
      <c r="AA65" s="96"/>
      <c r="AB65" s="43"/>
      <c r="AC65" s="96"/>
      <c r="AD65" s="43"/>
      <c r="AE65" s="96"/>
      <c r="AF65" s="97"/>
      <c r="AG65" s="2"/>
      <c r="AH65" s="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</row>
    <row r="66" spans="2:62" ht="13.5">
      <c r="B66" s="4"/>
      <c r="C66" s="1"/>
      <c r="D66" s="5"/>
      <c r="E66" s="6"/>
      <c r="F66" s="5"/>
      <c r="G66" s="6"/>
      <c r="H66" s="5"/>
      <c r="I66" s="6"/>
      <c r="J66" s="5"/>
      <c r="K66" s="6"/>
      <c r="L66" s="5"/>
      <c r="M66" s="18"/>
      <c r="N66" s="5"/>
      <c r="O66" s="6"/>
      <c r="P66" s="5"/>
      <c r="Q66" s="18"/>
      <c r="R66" s="5"/>
      <c r="S66" s="18"/>
      <c r="T66" s="5"/>
      <c r="U66" s="18"/>
      <c r="V66" s="5"/>
      <c r="W66" s="6"/>
      <c r="X66" s="5"/>
      <c r="Y66" s="18"/>
      <c r="Z66" s="5"/>
      <c r="AA66" s="18"/>
      <c r="AB66" s="5"/>
      <c r="AC66" s="18"/>
      <c r="AD66" s="5"/>
      <c r="AE66" s="18"/>
      <c r="AF66" s="19"/>
      <c r="AG66" s="2"/>
      <c r="AH66" s="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>
        <v>0</v>
      </c>
      <c r="AY66" s="12">
        <v>0</v>
      </c>
      <c r="AZ66" s="12"/>
      <c r="BA66" s="12">
        <v>0</v>
      </c>
      <c r="BB66" s="12">
        <v>0</v>
      </c>
      <c r="BC66" s="12">
        <v>0</v>
      </c>
      <c r="BD66" s="12"/>
      <c r="BE66" s="12"/>
      <c r="BF66" s="12"/>
      <c r="BG66" s="12"/>
      <c r="BH66" s="12"/>
      <c r="BI66" s="12"/>
      <c r="BJ66" s="12"/>
    </row>
    <row r="67" spans="2:62" ht="13.5">
      <c r="B67" s="12"/>
      <c r="C67" s="20"/>
      <c r="D67" s="12"/>
      <c r="E67" s="21"/>
      <c r="F67" s="12"/>
      <c r="G67" s="21"/>
      <c r="H67" s="12"/>
      <c r="I67" s="21"/>
      <c r="J67" s="12"/>
      <c r="K67" s="21"/>
      <c r="L67" s="12"/>
      <c r="M67" s="22"/>
      <c r="N67" s="12"/>
      <c r="O67" s="21"/>
      <c r="P67" s="12"/>
      <c r="Q67" s="22"/>
      <c r="R67" s="12"/>
      <c r="S67" s="22"/>
      <c r="T67" s="12"/>
      <c r="U67" s="22"/>
      <c r="V67" s="12"/>
      <c r="W67" s="21"/>
      <c r="X67" s="12"/>
      <c r="Y67" s="22"/>
      <c r="Z67" s="12"/>
      <c r="AA67" s="22"/>
      <c r="AB67" s="12"/>
      <c r="AC67" s="22"/>
      <c r="AD67" s="12"/>
      <c r="AE67" s="22"/>
      <c r="AF67" s="23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</row>
    <row r="68" spans="2:62" ht="13.5">
      <c r="B68" s="12"/>
      <c r="C68" s="20"/>
      <c r="D68" s="12"/>
      <c r="E68" s="21"/>
      <c r="F68" s="12"/>
      <c r="G68" s="21"/>
      <c r="H68" s="12"/>
      <c r="I68" s="21"/>
      <c r="J68" s="12"/>
      <c r="K68" s="21"/>
      <c r="L68" s="12"/>
      <c r="M68" s="22"/>
      <c r="N68" s="12"/>
      <c r="O68" s="21"/>
      <c r="P68" s="12"/>
      <c r="Q68" s="22"/>
      <c r="R68" s="12"/>
      <c r="S68" s="22"/>
      <c r="T68" s="12"/>
      <c r="U68" s="22"/>
      <c r="V68" s="12"/>
      <c r="W68" s="21"/>
      <c r="X68" s="12"/>
      <c r="Y68" s="22"/>
      <c r="Z68" s="12"/>
      <c r="AA68" s="22"/>
      <c r="AB68" s="12"/>
      <c r="AC68" s="22"/>
      <c r="AD68" s="12"/>
      <c r="AE68" s="22"/>
      <c r="AF68" s="25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</row>
    <row r="69" spans="2:62" ht="13.5">
      <c r="B69" s="12"/>
      <c r="C69" s="20"/>
      <c r="D69" s="12"/>
      <c r="E69" s="21"/>
      <c r="F69" s="12"/>
      <c r="G69" s="21"/>
      <c r="H69" s="12"/>
      <c r="I69" s="21"/>
      <c r="J69" s="12"/>
      <c r="K69" s="21"/>
      <c r="L69" s="12"/>
      <c r="M69" s="22"/>
      <c r="N69" s="12"/>
      <c r="O69" s="21"/>
      <c r="P69" s="12"/>
      <c r="Q69" s="22"/>
      <c r="R69" s="12"/>
      <c r="S69" s="22"/>
      <c r="T69" s="12"/>
      <c r="U69" s="22"/>
      <c r="V69" s="12"/>
      <c r="W69" s="21"/>
      <c r="X69" s="12"/>
      <c r="Y69" s="22"/>
      <c r="Z69" s="12"/>
      <c r="AA69" s="22"/>
      <c r="AB69" s="12"/>
      <c r="AC69" s="22"/>
      <c r="AD69" s="12"/>
      <c r="AE69" s="22"/>
      <c r="AF69" s="23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</row>
    <row r="70" spans="2:62" ht="13.5">
      <c r="B70" s="12"/>
      <c r="C70" s="20"/>
      <c r="D70" s="12"/>
      <c r="E70" s="21"/>
      <c r="F70" s="12"/>
      <c r="G70" s="21"/>
      <c r="H70" s="12"/>
      <c r="I70" s="21"/>
      <c r="J70" s="12"/>
      <c r="K70" s="21"/>
      <c r="L70" s="12"/>
      <c r="M70" s="22"/>
      <c r="N70" s="12"/>
      <c r="O70" s="21"/>
      <c r="P70" s="12"/>
      <c r="Q70" s="22"/>
      <c r="R70" s="12"/>
      <c r="S70" s="22"/>
      <c r="T70" s="12"/>
      <c r="U70" s="22"/>
      <c r="V70" s="12"/>
      <c r="W70" s="21"/>
      <c r="X70" s="12"/>
      <c r="Y70" s="22"/>
      <c r="Z70" s="12"/>
      <c r="AA70" s="22"/>
      <c r="AB70" s="12"/>
      <c r="AC70" s="22"/>
      <c r="AD70" s="12"/>
      <c r="AE70" s="22"/>
      <c r="AF70" s="23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</row>
    <row r="71" ht="13.5">
      <c r="AF71" s="23"/>
    </row>
    <row r="72" ht="13.5">
      <c r="AF72" s="23"/>
    </row>
    <row r="73" ht="13.5">
      <c r="AF73" s="23"/>
    </row>
  </sheetData>
  <mergeCells count="25">
    <mergeCell ref="B58:C58"/>
    <mergeCell ref="B52:C52"/>
    <mergeCell ref="B48:C48"/>
    <mergeCell ref="B7:C7"/>
    <mergeCell ref="B34:C34"/>
    <mergeCell ref="B27:C27"/>
    <mergeCell ref="B17:C17"/>
    <mergeCell ref="B9:C9"/>
    <mergeCell ref="B6:C6"/>
    <mergeCell ref="AB3:AC3"/>
    <mergeCell ref="P3:Q3"/>
    <mergeCell ref="R3:S3"/>
    <mergeCell ref="T3:U3"/>
    <mergeCell ref="V3:W3"/>
    <mergeCell ref="J3:K3"/>
    <mergeCell ref="L3:M3"/>
    <mergeCell ref="N3:O3"/>
    <mergeCell ref="X3:Y3"/>
    <mergeCell ref="AD3:AE3"/>
    <mergeCell ref="B5:C5"/>
    <mergeCell ref="Z3:AA3"/>
    <mergeCell ref="B3:C4"/>
    <mergeCell ref="D3:E3"/>
    <mergeCell ref="F3:G3"/>
    <mergeCell ref="H3:I3"/>
  </mergeCells>
  <printOptions horizontalCentered="1"/>
  <pageMargins left="0.5905511811023623" right="0.3937007874015748" top="0.7874015748031497" bottom="0.3937007874015748" header="0" footer="0"/>
  <pageSetup fitToWidth="2" horizontalDpi="600" verticalDpi="600" orientation="portrait" paperSize="9" scale="61" r:id="rId1"/>
  <colBreaks count="1" manualBreakCount="1">
    <brk id="1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2008-01-08T00:53:01Z</dcterms:created>
  <dcterms:modified xsi:type="dcterms:W3CDTF">2008-01-08T02:56:45Z</dcterms:modified>
  <cp:category/>
  <cp:version/>
  <cp:contentType/>
  <cp:contentStatus/>
</cp:coreProperties>
</file>