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570" windowHeight="12810" tabRatio="813" activeTab="0"/>
  </bookViews>
  <sheets>
    <sheet name="4-5作業道" sheetId="1" r:id="rId1"/>
  </sheets>
  <externalReferences>
    <externalReference r:id="rId4"/>
    <externalReference r:id="rId5"/>
  </externalReferences>
  <definedNames>
    <definedName name="_xlnm.Print_Area" localSheetId="0">'4-5作業道'!$A$1:$I$70</definedName>
    <definedName name="_xlnm.Print_Titles" localSheetId="0">'4-5作業道'!$2:$4</definedName>
  </definedNames>
  <calcPr fullCalcOnLoad="1"/>
</workbook>
</file>

<file path=xl/comments1.xml><?xml version="1.0" encoding="utf-8"?>
<comments xmlns="http://schemas.openxmlformats.org/spreadsheetml/2006/main">
  <authors>
    <author>森林土木総合システム</author>
  </authors>
  <commentList>
    <comment ref="C8" authorId="0">
      <text>
        <r>
          <rPr>
            <b/>
            <sz val="9"/>
            <rFont val="ＭＳ Ｐゴシック"/>
            <family val="3"/>
          </rPr>
          <t xml:space="preserve">+1調整
</t>
        </r>
      </text>
    </comment>
    <comment ref="C26" authorId="0">
      <text>
        <r>
          <rPr>
            <b/>
            <sz val="9"/>
            <rFont val="ＭＳ Ｐゴシック"/>
            <family val="3"/>
          </rPr>
          <t xml:space="preserve">＋１調整
</t>
        </r>
      </text>
    </comment>
    <comment ref="C25" authorId="0">
      <text>
        <r>
          <rPr>
            <b/>
            <sz val="9"/>
            <rFont val="ＭＳ Ｐゴシック"/>
            <family val="3"/>
          </rPr>
          <t xml:space="preserve">－１調整
</t>
        </r>
      </text>
    </comment>
    <comment ref="C32" authorId="0">
      <text>
        <r>
          <rPr>
            <b/>
            <sz val="9"/>
            <rFont val="ＭＳ Ｐゴシック"/>
            <family val="3"/>
          </rPr>
          <t xml:space="preserve">＋１調整
</t>
        </r>
      </text>
    </comment>
    <comment ref="C37" authorId="0">
      <text>
        <r>
          <rPr>
            <b/>
            <sz val="9"/>
            <rFont val="ＭＳ Ｐゴシック"/>
            <family val="3"/>
          </rPr>
          <t xml:space="preserve">＋１調整
</t>
        </r>
      </text>
    </comment>
    <comment ref="C46" authorId="0">
      <text>
        <r>
          <rPr>
            <b/>
            <sz val="9"/>
            <rFont val="ＭＳ Ｐゴシック"/>
            <family val="3"/>
          </rPr>
          <t xml:space="preserve">＋１調整
</t>
        </r>
      </text>
    </comment>
  </commentList>
</comments>
</file>

<file path=xl/sharedStrings.xml><?xml version="1.0" encoding="utf-8"?>
<sst xmlns="http://schemas.openxmlformats.org/spreadsheetml/2006/main" count="89" uniqueCount="65">
  <si>
    <t>市　町　村</t>
  </si>
  <si>
    <t>開設延長</t>
  </si>
  <si>
    <t>明和町</t>
  </si>
  <si>
    <t>利根下流森林計画区</t>
  </si>
  <si>
    <t>第５表　作業道（市町村別）</t>
  </si>
  <si>
    <t>(単位：ｍ）</t>
  </si>
  <si>
    <t>森林面積(ha)</t>
  </si>
  <si>
    <t>路線数</t>
  </si>
  <si>
    <t>合　　　計</t>
  </si>
  <si>
    <t>利根上流森林計画区</t>
  </si>
  <si>
    <t>吾妻森林計画区</t>
  </si>
  <si>
    <t/>
  </si>
  <si>
    <t>西毛森林計画区</t>
  </si>
  <si>
    <t>神流町</t>
  </si>
  <si>
    <t>密度　m/ha</t>
  </si>
  <si>
    <t>[資料]林政課</t>
  </si>
  <si>
    <t>太田環境森林事務所</t>
  </si>
  <si>
    <t>利根環境森林事務所</t>
  </si>
  <si>
    <t>吾妻環境森林事務所</t>
  </si>
  <si>
    <t>渋川環境森林事務所</t>
  </si>
  <si>
    <t>桐生環境森林事務所</t>
  </si>
  <si>
    <t>高崎環境森林事務所</t>
  </si>
  <si>
    <t>藤岡環境森林事務所</t>
  </si>
  <si>
    <t>富岡環境森林事務所</t>
  </si>
  <si>
    <t>東吾妻町</t>
  </si>
  <si>
    <t>伊勢崎市</t>
  </si>
  <si>
    <t>玉村町</t>
  </si>
  <si>
    <t>前橋環境森林事務所</t>
  </si>
  <si>
    <t>みどり市</t>
  </si>
  <si>
    <t>　（注）路線数の（　）内は継続路線で外数である。</t>
  </si>
  <si>
    <t>１９年度の開設</t>
  </si>
  <si>
    <t>１９年度末の開設累計</t>
  </si>
  <si>
    <t>　　　　１９年度末の開設累計は昭和４７年度からの開設累計であり、現地とは異なる場合がある。</t>
  </si>
  <si>
    <t>沼田市</t>
  </si>
  <si>
    <t>片品村</t>
  </si>
  <si>
    <t>川場村</t>
  </si>
  <si>
    <t>昭和村</t>
  </si>
  <si>
    <t>みなかみ町</t>
  </si>
  <si>
    <t>中之条町</t>
  </si>
  <si>
    <t>長野原町</t>
  </si>
  <si>
    <t>嬬恋村</t>
  </si>
  <si>
    <t>草津町</t>
  </si>
  <si>
    <t>六合村</t>
  </si>
  <si>
    <t>高山村</t>
  </si>
  <si>
    <t>前橋市</t>
  </si>
  <si>
    <t>富士見村</t>
  </si>
  <si>
    <t>渋川市</t>
  </si>
  <si>
    <t>榛東村</t>
  </si>
  <si>
    <t>吉岡町</t>
  </si>
  <si>
    <t>太田市</t>
  </si>
  <si>
    <t>館林市</t>
  </si>
  <si>
    <t>板倉町</t>
  </si>
  <si>
    <t>千代田町</t>
  </si>
  <si>
    <t>大泉町</t>
  </si>
  <si>
    <t>邑楽町</t>
  </si>
  <si>
    <t>桐生市</t>
  </si>
  <si>
    <t>高崎市</t>
  </si>
  <si>
    <t>安中市</t>
  </si>
  <si>
    <t>藤岡市</t>
  </si>
  <si>
    <t>吉井町</t>
  </si>
  <si>
    <t>上野村</t>
  </si>
  <si>
    <t>富岡市</t>
  </si>
  <si>
    <t>下仁田町</t>
  </si>
  <si>
    <t>南牧村</t>
  </si>
  <si>
    <t>甘楽町</t>
  </si>
</sst>
</file>

<file path=xl/styles.xml><?xml version="1.0" encoding="utf-8"?>
<styleSheet xmlns="http://schemas.openxmlformats.org/spreadsheetml/2006/main">
  <numFmts count="5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.0"/>
    <numFmt numFmtId="177" formatCode="#,##0;&quot;▲&quot;#,##0"/>
    <numFmt numFmtId="178" formatCode="#,#00;&quot;▲&quot;#,#00"/>
    <numFmt numFmtId="179" formatCode="\(0\)"/>
    <numFmt numFmtId="180" formatCode="0.0"/>
    <numFmt numFmtId="181" formatCode="0.0%"/>
    <numFmt numFmtId="182" formatCode="[$-411]gee\.mm\.dd"/>
    <numFmt numFmtId="183" formatCode="#,###"/>
    <numFmt numFmtId="184" formatCode="0.0_ "/>
    <numFmt numFmtId="185" formatCode="#,###.0"/>
    <numFmt numFmtId="186" formatCode="#,##0.0;\-#,##0.0"/>
    <numFmt numFmtId="187" formatCode="#,##0_ "/>
    <numFmt numFmtId="188" formatCode="#,##0.0_ "/>
    <numFmt numFmtId="189" formatCode="#,##0;&quot;△&quot;#,##0"/>
    <numFmt numFmtId="190" formatCode="_ &quot;¥&quot;* #,##0.0_ ;_ &quot;¥&quot;* \-#,##0.0_ ;_ &quot;¥&quot;* &quot;-&quot;?_ ;_ @_ "/>
    <numFmt numFmtId="191" formatCode="_ * #,##0.0_ ;_ * \-#,##0.0_ ;_ * &quot;-&quot;?_ ;_ @_ "/>
    <numFmt numFmtId="192" formatCode="0_);\(0\)"/>
    <numFmt numFmtId="193" formatCode="0;&quot;△ &quot;0"/>
    <numFmt numFmtId="194" formatCode="&quot;¥&quot;#,##0;[Red]&quot;¥&quot;#,##0"/>
    <numFmt numFmtId="195" formatCode="#,##0;[Red]#,##0"/>
    <numFmt numFmtId="196" formatCode="0_ "/>
    <numFmt numFmtId="197" formatCode="#,##0_);[Red]\(#,##0\)"/>
    <numFmt numFmtId="198" formatCode="#,##0.0_);[Red]\(#,##0.0\)"/>
    <numFmt numFmtId="199" formatCode="#,##0;\-#,##0;&quot;－&quot;"/>
    <numFmt numFmtId="200" formatCode="#,##0;\-#,##0&quot;－&quot;"/>
    <numFmt numFmtId="201" formatCode="#,##0.0;[Red]\-#,##0.0"/>
    <numFmt numFmtId="202" formatCode="#,##0;&quot;▲&quot;#,##0;&quot;…&quot;"/>
    <numFmt numFmtId="203" formatCode="#,##0;&quot;▲&quot;#,##0;&quot;-&quot;"/>
    <numFmt numFmtId="204" formatCode="#,##0.0;&quot;▲&quot;#,##0.0;&quot;-&quot;"/>
    <numFmt numFmtId="205" formatCode="#,##0;\-#,##0;&quot;-&quot;"/>
    <numFmt numFmtId="206" formatCode="\(0\);\(0\);\(\-\)"/>
    <numFmt numFmtId="207" formatCode="#,##0.0;\-#,##0.0;&quot;-&quot;"/>
    <numFmt numFmtId="208" formatCode="#,##0;&quot;▲&quot;#,##0;&quot;(-)&quot;"/>
    <numFmt numFmtId="209" formatCode="\(#,##0\);&quot;▲&quot;#,##0;&quot;(-)&quot;"/>
    <numFmt numFmtId="210" formatCode="0.0_);[Red]\(0.0\)"/>
    <numFmt numFmtId="211" formatCode="#,##0\ "/>
    <numFmt numFmtId="212" formatCode="#,##0.0"/>
    <numFmt numFmtId="213" formatCode="#,##0__"/>
    <numFmt numFmtId="214" formatCode="\(#,###\)"/>
    <numFmt numFmtId="215" formatCode="\(#,###\)\ "/>
    <numFmt numFmtId="216" formatCode="#,###;#,###;\-"/>
    <numFmt numFmtId="217" formatCode="#,##0\ ;\-#,##0\ ;&quot;－&quot;\ "/>
    <numFmt numFmtId="218" formatCode="0.0%\ "/>
    <numFmt numFmtId="219" formatCode="#,#00;&quot;▲&quot;#,#00;"/>
    <numFmt numFmtId="220" formatCode="\(#\)"/>
    <numFmt numFmtId="221" formatCode="\(#\)\ "/>
    <numFmt numFmtId="222" formatCode=".00"/>
  </numFmts>
  <fonts count="5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b/>
      <sz val="10"/>
      <name val="ＭＳ Ｐ明朝"/>
      <family val="1"/>
    </font>
    <font>
      <sz val="8"/>
      <name val="ＭＳ Ｐ明朝"/>
      <family val="1"/>
    </font>
    <font>
      <sz val="11"/>
      <name val="明朝"/>
      <family val="1"/>
    </font>
    <font>
      <b/>
      <sz val="9"/>
      <name val="ＭＳ ＰＲゴシック"/>
      <family val="3"/>
    </font>
    <font>
      <b/>
      <sz val="9"/>
      <name val="ＭＳ Ｐゴシック"/>
      <family val="3"/>
    </font>
    <font>
      <sz val="8"/>
      <name val="明朝"/>
      <family val="1"/>
    </font>
    <font>
      <sz val="9"/>
      <name val="ＭＳ Ｐ明朝"/>
      <family val="1"/>
    </font>
    <font>
      <b/>
      <sz val="10"/>
      <color indexed="8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9" fillId="0" borderId="0">
      <alignment/>
      <protection/>
    </xf>
    <xf numFmtId="0" fontId="3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93">
    <xf numFmtId="0" fontId="0" fillId="0" borderId="0" xfId="0" applyAlignment="1">
      <alignment/>
    </xf>
    <xf numFmtId="38" fontId="6" fillId="0" borderId="0" xfId="49" applyFont="1" applyAlignment="1">
      <alignment vertical="center"/>
    </xf>
    <xf numFmtId="38" fontId="6" fillId="0" borderId="0" xfId="49" applyFont="1" applyBorder="1" applyAlignment="1">
      <alignment vertical="center"/>
    </xf>
    <xf numFmtId="38" fontId="6" fillId="0" borderId="0" xfId="49" applyFont="1" applyFill="1" applyBorder="1" applyAlignment="1">
      <alignment vertical="center"/>
    </xf>
    <xf numFmtId="0" fontId="6" fillId="0" borderId="0" xfId="61" applyFont="1" applyAlignment="1">
      <alignment vertical="center"/>
      <protection/>
    </xf>
    <xf numFmtId="180" fontId="6" fillId="0" borderId="0" xfId="49" applyNumberFormat="1" applyFont="1" applyAlignment="1">
      <alignment vertical="center"/>
    </xf>
    <xf numFmtId="179" fontId="6" fillId="0" borderId="0" xfId="49" applyNumberFormat="1" applyFont="1" applyAlignment="1">
      <alignment vertical="center"/>
    </xf>
    <xf numFmtId="38" fontId="6" fillId="0" borderId="0" xfId="49" applyFont="1" applyFill="1" applyAlignment="1">
      <alignment vertical="center"/>
    </xf>
    <xf numFmtId="38" fontId="4" fillId="0" borderId="0" xfId="49" applyFont="1" applyFill="1" applyAlignment="1">
      <alignment vertical="center"/>
    </xf>
    <xf numFmtId="38" fontId="6" fillId="0" borderId="10" xfId="49" applyFont="1" applyFill="1" applyBorder="1" applyAlignment="1">
      <alignment horizontal="center" vertical="center"/>
    </xf>
    <xf numFmtId="38" fontId="10" fillId="0" borderId="0" xfId="49" applyFont="1" applyFill="1" applyAlignment="1">
      <alignment vertical="center"/>
    </xf>
    <xf numFmtId="38" fontId="10" fillId="0" borderId="0" xfId="49" applyFont="1" applyFill="1" applyBorder="1" applyAlignment="1">
      <alignment vertical="center"/>
    </xf>
    <xf numFmtId="0" fontId="4" fillId="0" borderId="0" xfId="61" applyFont="1" applyFill="1" applyAlignment="1">
      <alignment vertical="center"/>
      <protection/>
    </xf>
    <xf numFmtId="179" fontId="5" fillId="0" borderId="0" xfId="49" applyNumberFormat="1" applyFont="1" applyFill="1" applyAlignment="1">
      <alignment vertical="center"/>
    </xf>
    <xf numFmtId="38" fontId="5" fillId="0" borderId="0" xfId="49" applyFont="1" applyFill="1" applyAlignment="1">
      <alignment vertical="center"/>
    </xf>
    <xf numFmtId="38" fontId="5" fillId="0" borderId="0" xfId="49" applyFont="1" applyFill="1" applyBorder="1" applyAlignment="1">
      <alignment vertical="center"/>
    </xf>
    <xf numFmtId="180" fontId="5" fillId="0" borderId="0" xfId="49" applyNumberFormat="1" applyFont="1" applyFill="1" applyAlignment="1">
      <alignment vertical="center"/>
    </xf>
    <xf numFmtId="0" fontId="5" fillId="0" borderId="0" xfId="61" applyFont="1" applyFill="1" applyAlignment="1">
      <alignment vertical="center"/>
      <protection/>
    </xf>
    <xf numFmtId="0" fontId="6" fillId="0" borderId="0" xfId="61" applyFont="1" applyFill="1" applyAlignment="1">
      <alignment vertical="center"/>
      <protection/>
    </xf>
    <xf numFmtId="179" fontId="6" fillId="0" borderId="0" xfId="49" applyNumberFormat="1" applyFont="1" applyFill="1" applyBorder="1" applyAlignment="1">
      <alignment vertical="center"/>
    </xf>
    <xf numFmtId="180" fontId="6" fillId="0" borderId="0" xfId="49" applyNumberFormat="1" applyFont="1" applyFill="1" applyAlignment="1">
      <alignment horizontal="right" vertical="center"/>
    </xf>
    <xf numFmtId="180" fontId="6" fillId="0" borderId="0" xfId="49" applyNumberFormat="1" applyFont="1" applyFill="1" applyAlignment="1">
      <alignment vertical="center"/>
    </xf>
    <xf numFmtId="180" fontId="6" fillId="0" borderId="0" xfId="49" applyNumberFormat="1" applyFont="1" applyFill="1" applyBorder="1" applyAlignment="1">
      <alignment horizontal="centerContinuous" vertical="center"/>
    </xf>
    <xf numFmtId="180" fontId="6" fillId="0" borderId="11" xfId="49" applyNumberFormat="1" applyFont="1" applyFill="1" applyBorder="1" applyAlignment="1">
      <alignment horizontal="center" vertical="center"/>
    </xf>
    <xf numFmtId="180" fontId="6" fillId="0" borderId="0" xfId="49" applyNumberFormat="1" applyFont="1" applyFill="1" applyBorder="1" applyAlignment="1">
      <alignment vertical="center"/>
    </xf>
    <xf numFmtId="180" fontId="10" fillId="0" borderId="0" xfId="49" applyNumberFormat="1" applyFont="1" applyFill="1" applyBorder="1" applyAlignment="1">
      <alignment vertical="center"/>
    </xf>
    <xf numFmtId="0" fontId="10" fillId="0" borderId="0" xfId="61" applyFont="1" applyFill="1" applyAlignment="1">
      <alignment vertical="center"/>
      <protection/>
    </xf>
    <xf numFmtId="0" fontId="6" fillId="0" borderId="12" xfId="61" applyFont="1" applyFill="1" applyBorder="1" applyAlignment="1">
      <alignment horizontal="center" vertical="center"/>
      <protection/>
    </xf>
    <xf numFmtId="205" fontId="6" fillId="0" borderId="13" xfId="49" applyNumberFormat="1" applyFont="1" applyFill="1" applyBorder="1" applyAlignment="1">
      <alignment horizontal="right" vertical="center"/>
    </xf>
    <xf numFmtId="205" fontId="6" fillId="0" borderId="0" xfId="49" applyNumberFormat="1" applyFont="1" applyFill="1" applyBorder="1" applyAlignment="1">
      <alignment vertical="center"/>
    </xf>
    <xf numFmtId="206" fontId="6" fillId="0" borderId="13" xfId="49" applyNumberFormat="1" applyFont="1" applyFill="1" applyBorder="1" applyAlignment="1">
      <alignment vertical="center"/>
    </xf>
    <xf numFmtId="205" fontId="6" fillId="0" borderId="13" xfId="49" applyNumberFormat="1" applyFont="1" applyFill="1" applyBorder="1" applyAlignment="1">
      <alignment vertical="center"/>
    </xf>
    <xf numFmtId="205" fontId="6" fillId="0" borderId="14" xfId="49" applyNumberFormat="1" applyFont="1" applyFill="1" applyBorder="1" applyAlignment="1">
      <alignment vertical="center"/>
    </xf>
    <xf numFmtId="207" fontId="6" fillId="0" borderId="15" xfId="49" applyNumberFormat="1" applyFont="1" applyFill="1" applyBorder="1" applyAlignment="1">
      <alignment vertical="center"/>
    </xf>
    <xf numFmtId="0" fontId="10" fillId="0" borderId="0" xfId="61" applyFont="1" applyFill="1" applyBorder="1" applyAlignment="1">
      <alignment vertical="center"/>
      <protection/>
    </xf>
    <xf numFmtId="0" fontId="6" fillId="0" borderId="12" xfId="61" applyFont="1" applyFill="1" applyBorder="1" applyAlignment="1">
      <alignment vertical="center"/>
      <protection/>
    </xf>
    <xf numFmtId="0" fontId="6" fillId="0" borderId="13" xfId="61" applyFont="1" applyFill="1" applyBorder="1" applyAlignment="1">
      <alignment horizontal="distributed" vertical="center"/>
      <protection/>
    </xf>
    <xf numFmtId="205" fontId="6" fillId="0" borderId="0" xfId="61" applyNumberFormat="1" applyFont="1" applyFill="1" applyBorder="1" applyAlignment="1">
      <alignment vertical="center"/>
      <protection/>
    </xf>
    <xf numFmtId="206" fontId="6" fillId="0" borderId="13" xfId="61" applyNumberFormat="1" applyFont="1" applyFill="1" applyBorder="1" applyAlignment="1">
      <alignment vertical="center"/>
      <protection/>
    </xf>
    <xf numFmtId="205" fontId="6" fillId="0" borderId="13" xfId="61" applyNumberFormat="1" applyFont="1" applyFill="1" applyBorder="1" applyAlignment="1">
      <alignment vertical="center"/>
      <protection/>
    </xf>
    <xf numFmtId="0" fontId="6" fillId="0" borderId="13" xfId="61" applyFont="1" applyFill="1" applyBorder="1" applyAlignment="1">
      <alignment vertical="center"/>
      <protection/>
    </xf>
    <xf numFmtId="0" fontId="6" fillId="0" borderId="16" xfId="61" applyFont="1" applyFill="1" applyBorder="1" applyAlignment="1">
      <alignment vertical="center"/>
      <protection/>
    </xf>
    <xf numFmtId="0" fontId="6" fillId="0" borderId="17" xfId="61" applyFont="1" applyFill="1" applyBorder="1" applyAlignment="1">
      <alignment vertical="center"/>
      <protection/>
    </xf>
    <xf numFmtId="205" fontId="6" fillId="0" borderId="17" xfId="49" applyNumberFormat="1" applyFont="1" applyFill="1" applyBorder="1" applyAlignment="1">
      <alignment vertical="center"/>
    </xf>
    <xf numFmtId="205" fontId="6" fillId="0" borderId="18" xfId="61" applyNumberFormat="1" applyFont="1" applyFill="1" applyBorder="1" applyAlignment="1">
      <alignment vertical="center"/>
      <protection/>
    </xf>
    <xf numFmtId="206" fontId="6" fillId="0" borderId="17" xfId="61" applyNumberFormat="1" applyFont="1" applyFill="1" applyBorder="1" applyAlignment="1">
      <alignment vertical="center"/>
      <protection/>
    </xf>
    <xf numFmtId="205" fontId="6" fillId="0" borderId="17" xfId="61" applyNumberFormat="1" applyFont="1" applyFill="1" applyBorder="1" applyAlignment="1">
      <alignment vertical="center"/>
      <protection/>
    </xf>
    <xf numFmtId="207" fontId="6" fillId="0" borderId="19" xfId="49" applyNumberFormat="1" applyFont="1" applyFill="1" applyBorder="1" applyAlignment="1">
      <alignment vertical="center"/>
    </xf>
    <xf numFmtId="207" fontId="6" fillId="0" borderId="15" xfId="49" applyNumberFormat="1" applyFont="1" applyFill="1" applyBorder="1" applyAlignment="1">
      <alignment horizontal="right" vertical="center"/>
    </xf>
    <xf numFmtId="0" fontId="6" fillId="0" borderId="0" xfId="61" applyFont="1" applyFill="1" applyBorder="1" applyAlignment="1">
      <alignment horizontal="center" vertical="center"/>
      <protection/>
    </xf>
    <xf numFmtId="179" fontId="6" fillId="0" borderId="0" xfId="49" applyNumberFormat="1" applyFont="1" applyFill="1" applyAlignment="1">
      <alignment vertical="center"/>
    </xf>
    <xf numFmtId="0" fontId="8" fillId="0" borderId="0" xfId="61" applyFont="1" applyFill="1" applyBorder="1" applyAlignment="1">
      <alignment vertical="center"/>
      <protection/>
    </xf>
    <xf numFmtId="206" fontId="6" fillId="0" borderId="13" xfId="61" applyNumberFormat="1" applyFont="1" applyFill="1" applyBorder="1" applyAlignment="1">
      <alignment horizontal="right" vertical="center"/>
      <protection/>
    </xf>
    <xf numFmtId="207" fontId="7" fillId="0" borderId="15" xfId="49" applyNumberFormat="1" applyFont="1" applyFill="1" applyBorder="1" applyAlignment="1">
      <alignment vertical="center"/>
    </xf>
    <xf numFmtId="205" fontId="6" fillId="0" borderId="18" xfId="49" applyNumberFormat="1" applyFont="1" applyFill="1" applyBorder="1" applyAlignment="1">
      <alignment vertical="center"/>
    </xf>
    <xf numFmtId="206" fontId="6" fillId="0" borderId="17" xfId="49" applyNumberFormat="1" applyFont="1" applyFill="1" applyBorder="1" applyAlignment="1">
      <alignment vertical="center"/>
    </xf>
    <xf numFmtId="205" fontId="7" fillId="0" borderId="13" xfId="49" applyNumberFormat="1" applyFont="1" applyFill="1" applyBorder="1" applyAlignment="1">
      <alignment horizontal="right" vertical="center"/>
    </xf>
    <xf numFmtId="205" fontId="7" fillId="0" borderId="0" xfId="49" applyNumberFormat="1" applyFont="1" applyFill="1" applyBorder="1" applyAlignment="1">
      <alignment vertical="center"/>
    </xf>
    <xf numFmtId="206" fontId="7" fillId="0" borderId="13" xfId="49" applyNumberFormat="1" applyFont="1" applyFill="1" applyBorder="1" applyAlignment="1">
      <alignment vertical="center"/>
    </xf>
    <xf numFmtId="205" fontId="7" fillId="0" borderId="13" xfId="49" applyNumberFormat="1" applyFont="1" applyFill="1" applyBorder="1" applyAlignment="1">
      <alignment vertical="center"/>
    </xf>
    <xf numFmtId="205" fontId="7" fillId="0" borderId="20" xfId="49" applyNumberFormat="1" applyFont="1" applyFill="1" applyBorder="1" applyAlignment="1">
      <alignment vertical="center"/>
    </xf>
    <xf numFmtId="0" fontId="6" fillId="0" borderId="13" xfId="0" applyFont="1" applyFill="1" applyBorder="1" applyAlignment="1">
      <alignment horizontal="center" vertical="center"/>
    </xf>
    <xf numFmtId="0" fontId="7" fillId="0" borderId="12" xfId="61" applyFont="1" applyFill="1" applyBorder="1" applyAlignment="1">
      <alignment vertical="center"/>
      <protection/>
    </xf>
    <xf numFmtId="0" fontId="7" fillId="0" borderId="13" xfId="0" applyFont="1" applyFill="1" applyBorder="1" applyAlignment="1">
      <alignment vertical="center"/>
    </xf>
    <xf numFmtId="205" fontId="7" fillId="0" borderId="14" xfId="49" applyNumberFormat="1" applyFont="1" applyFill="1" applyBorder="1" applyAlignment="1">
      <alignment vertical="center"/>
    </xf>
    <xf numFmtId="205" fontId="7" fillId="0" borderId="0" xfId="61" applyNumberFormat="1" applyFont="1" applyFill="1" applyBorder="1" applyAlignment="1">
      <alignment vertical="center"/>
      <protection/>
    </xf>
    <xf numFmtId="206" fontId="7" fillId="0" borderId="13" xfId="61" applyNumberFormat="1" applyFont="1" applyFill="1" applyBorder="1" applyAlignment="1">
      <alignment vertical="center"/>
      <protection/>
    </xf>
    <xf numFmtId="205" fontId="7" fillId="0" borderId="13" xfId="61" applyNumberFormat="1" applyFont="1" applyFill="1" applyBorder="1" applyAlignment="1">
      <alignment vertical="center"/>
      <protection/>
    </xf>
    <xf numFmtId="206" fontId="7" fillId="0" borderId="0" xfId="49" applyNumberFormat="1" applyFont="1" applyFill="1" applyBorder="1" applyAlignment="1">
      <alignment vertical="center"/>
    </xf>
    <xf numFmtId="207" fontId="7" fillId="0" borderId="21" xfId="49" applyNumberFormat="1" applyFont="1" applyFill="1" applyBorder="1" applyAlignment="1">
      <alignment vertical="center"/>
    </xf>
    <xf numFmtId="205" fontId="7" fillId="0" borderId="22" xfId="49" applyNumberFormat="1" applyFont="1" applyFill="1" applyBorder="1" applyAlignment="1">
      <alignment vertical="center"/>
    </xf>
    <xf numFmtId="205" fontId="14" fillId="0" borderId="13" xfId="49" applyNumberFormat="1" applyFont="1" applyFill="1" applyBorder="1" applyAlignment="1">
      <alignment vertical="center"/>
    </xf>
    <xf numFmtId="0" fontId="13" fillId="0" borderId="0" xfId="61" applyFont="1" applyFill="1" applyBorder="1" applyAlignment="1">
      <alignment vertical="center"/>
      <protection/>
    </xf>
    <xf numFmtId="0" fontId="0" fillId="0" borderId="23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7" fillId="0" borderId="13" xfId="0" applyFont="1" applyFill="1" applyBorder="1" applyAlignment="1">
      <alignment horizontal="distributed" vertical="center"/>
    </xf>
    <xf numFmtId="38" fontId="6" fillId="0" borderId="24" xfId="49" applyFont="1" applyFill="1" applyBorder="1" applyAlignment="1">
      <alignment horizontal="center" vertical="center"/>
    </xf>
    <xf numFmtId="38" fontId="6" fillId="0" borderId="25" xfId="49" applyFont="1" applyFill="1" applyBorder="1" applyAlignment="1">
      <alignment horizontal="center" vertical="center"/>
    </xf>
    <xf numFmtId="0" fontId="6" fillId="0" borderId="26" xfId="61" applyFont="1" applyFill="1" applyBorder="1" applyAlignment="1">
      <alignment horizontal="center" vertical="center"/>
      <protection/>
    </xf>
    <xf numFmtId="0" fontId="0" fillId="0" borderId="27" xfId="0" applyFill="1" applyBorder="1" applyAlignment="1">
      <alignment horizontal="center" vertical="center"/>
    </xf>
    <xf numFmtId="179" fontId="6" fillId="0" borderId="24" xfId="49" applyNumberFormat="1" applyFont="1" applyFill="1" applyBorder="1" applyAlignment="1">
      <alignment horizontal="center" vertical="center"/>
    </xf>
    <xf numFmtId="179" fontId="6" fillId="0" borderId="28" xfId="49" applyNumberFormat="1" applyFont="1" applyFill="1" applyBorder="1" applyAlignment="1">
      <alignment horizontal="center" vertical="center"/>
    </xf>
    <xf numFmtId="179" fontId="6" fillId="0" borderId="29" xfId="49" applyNumberFormat="1" applyFont="1" applyFill="1" applyBorder="1" applyAlignment="1">
      <alignment horizontal="center" vertical="center"/>
    </xf>
    <xf numFmtId="38" fontId="6" fillId="0" borderId="28" xfId="49" applyFont="1" applyFill="1" applyBorder="1" applyAlignment="1">
      <alignment horizontal="center" vertical="center"/>
    </xf>
    <xf numFmtId="38" fontId="6" fillId="0" borderId="30" xfId="49" applyFont="1" applyFill="1" applyBorder="1" applyAlignment="1">
      <alignment horizontal="center" vertical="center"/>
    </xf>
    <xf numFmtId="38" fontId="6" fillId="0" borderId="31" xfId="49" applyFont="1" applyFill="1" applyBorder="1" applyAlignment="1">
      <alignment horizontal="center" vertical="center"/>
    </xf>
    <xf numFmtId="38" fontId="6" fillId="0" borderId="32" xfId="49" applyFont="1" applyFill="1" applyBorder="1" applyAlignment="1">
      <alignment horizontal="center" vertical="center"/>
    </xf>
    <xf numFmtId="0" fontId="0" fillId="0" borderId="33" xfId="0" applyFill="1" applyBorder="1" applyAlignment="1">
      <alignment vertical="center"/>
    </xf>
    <xf numFmtId="0" fontId="7" fillId="0" borderId="34" xfId="61" applyFont="1" applyFill="1" applyBorder="1" applyAlignment="1">
      <alignment horizontal="center" vertical="center"/>
      <protection/>
    </xf>
    <xf numFmtId="0" fontId="7" fillId="0" borderId="35" xfId="0" applyFont="1" applyFill="1" applyBorder="1" applyAlignment="1">
      <alignment horizontal="center" vertical="center"/>
    </xf>
    <xf numFmtId="0" fontId="7" fillId="0" borderId="12" xfId="61" applyFont="1" applyFill="1" applyBorder="1" applyAlignment="1">
      <alignment horizontal="distributed" vertical="center"/>
      <protection/>
    </xf>
    <xf numFmtId="0" fontId="7" fillId="0" borderId="12" xfId="61" applyFont="1" applyFill="1" applyBorder="1" applyAlignment="1">
      <alignment vertical="center"/>
      <protection/>
    </xf>
    <xf numFmtId="0" fontId="7" fillId="0" borderId="13" xfId="0" applyFont="1" applyFill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Ｈ７実績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441501200-2009033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Book3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-1林道網整備計画"/>
    </sheetNames>
    <sheetDataSet>
      <sheetData sheetId="0">
        <row r="62">
          <cell r="D62" t="str">
            <v>開設累計</v>
          </cell>
          <cell r="E62" t="str">
            <v>現況延長</v>
          </cell>
        </row>
        <row r="68">
          <cell r="C68">
            <v>61</v>
          </cell>
          <cell r="D68">
            <v>1881</v>
          </cell>
          <cell r="E68">
            <v>1382</v>
          </cell>
          <cell r="G68">
            <v>61</v>
          </cell>
          <cell r="H68">
            <v>50</v>
          </cell>
        </row>
        <row r="69">
          <cell r="C69">
            <v>62</v>
          </cell>
          <cell r="D69">
            <v>1934</v>
          </cell>
          <cell r="E69">
            <v>1427</v>
          </cell>
          <cell r="G69">
            <v>62</v>
          </cell>
          <cell r="H69">
            <v>52.6</v>
          </cell>
        </row>
        <row r="70">
          <cell r="C70">
            <v>63</v>
          </cell>
          <cell r="D70">
            <v>1972</v>
          </cell>
          <cell r="E70">
            <v>1452</v>
          </cell>
          <cell r="G70">
            <v>63</v>
          </cell>
          <cell r="H70">
            <v>38.7</v>
          </cell>
        </row>
        <row r="71">
          <cell r="C71" t="str">
            <v>元</v>
          </cell>
          <cell r="D71">
            <v>2015</v>
          </cell>
          <cell r="E71">
            <v>1484</v>
          </cell>
          <cell r="G71" t="str">
            <v>元</v>
          </cell>
          <cell r="H71">
            <v>42.3</v>
          </cell>
        </row>
        <row r="72">
          <cell r="C72">
            <v>2</v>
          </cell>
          <cell r="D72">
            <v>2052</v>
          </cell>
          <cell r="E72">
            <v>1514</v>
          </cell>
          <cell r="G72">
            <v>2</v>
          </cell>
          <cell r="H72">
            <v>36.8</v>
          </cell>
        </row>
        <row r="73">
          <cell r="C73">
            <v>3</v>
          </cell>
          <cell r="D73">
            <v>2077</v>
          </cell>
          <cell r="E73">
            <v>1526</v>
          </cell>
          <cell r="G73">
            <v>3</v>
          </cell>
          <cell r="H73">
            <v>25</v>
          </cell>
        </row>
        <row r="74">
          <cell r="C74">
            <v>4</v>
          </cell>
          <cell r="D74">
            <v>2102</v>
          </cell>
          <cell r="E74">
            <v>1557</v>
          </cell>
          <cell r="G74">
            <v>4</v>
          </cell>
          <cell r="H74">
            <v>25.3</v>
          </cell>
        </row>
        <row r="75">
          <cell r="C75">
            <v>5</v>
          </cell>
          <cell r="D75">
            <v>2127</v>
          </cell>
          <cell r="E75">
            <v>1579</v>
          </cell>
          <cell r="G75">
            <v>5</v>
          </cell>
          <cell r="H75">
            <v>25.1</v>
          </cell>
        </row>
        <row r="76">
          <cell r="C76">
            <v>6</v>
          </cell>
          <cell r="D76">
            <v>2160</v>
          </cell>
          <cell r="E76">
            <v>1610</v>
          </cell>
          <cell r="G76">
            <v>6</v>
          </cell>
          <cell r="H76">
            <v>32.8</v>
          </cell>
        </row>
        <row r="77">
          <cell r="C77">
            <v>7</v>
          </cell>
          <cell r="D77">
            <v>2192</v>
          </cell>
          <cell r="E77">
            <v>1562</v>
          </cell>
          <cell r="G77">
            <v>7</v>
          </cell>
          <cell r="H77">
            <v>31.7</v>
          </cell>
        </row>
        <row r="78">
          <cell r="C78">
            <v>8</v>
          </cell>
          <cell r="D78">
            <v>2215</v>
          </cell>
          <cell r="E78">
            <v>1478</v>
          </cell>
          <cell r="G78">
            <v>8</v>
          </cell>
          <cell r="H78">
            <v>23.3</v>
          </cell>
        </row>
        <row r="79">
          <cell r="C79">
            <v>9</v>
          </cell>
          <cell r="D79">
            <v>2237</v>
          </cell>
          <cell r="E79">
            <v>1501</v>
          </cell>
          <cell r="G79">
            <v>9</v>
          </cell>
          <cell r="H79">
            <v>22.4</v>
          </cell>
        </row>
        <row r="80">
          <cell r="C80">
            <v>10</v>
          </cell>
          <cell r="D80">
            <v>2255</v>
          </cell>
          <cell r="E80">
            <v>1522</v>
          </cell>
          <cell r="G80">
            <v>10</v>
          </cell>
          <cell r="H80">
            <v>17.8</v>
          </cell>
        </row>
        <row r="81">
          <cell r="C81">
            <v>11</v>
          </cell>
          <cell r="D81">
            <v>2278</v>
          </cell>
          <cell r="E81">
            <v>1539</v>
          </cell>
          <cell r="G81">
            <v>11</v>
          </cell>
          <cell r="H81">
            <v>23</v>
          </cell>
        </row>
        <row r="82">
          <cell r="C82">
            <v>12</v>
          </cell>
          <cell r="D82">
            <v>2301</v>
          </cell>
          <cell r="E82">
            <v>1554</v>
          </cell>
          <cell r="G82">
            <v>12</v>
          </cell>
          <cell r="H82">
            <v>22.7</v>
          </cell>
        </row>
        <row r="83">
          <cell r="C83">
            <v>13</v>
          </cell>
          <cell r="D83">
            <v>2317</v>
          </cell>
          <cell r="E83">
            <v>1558</v>
          </cell>
          <cell r="G83">
            <v>13</v>
          </cell>
          <cell r="H83">
            <v>16</v>
          </cell>
        </row>
        <row r="84">
          <cell r="C84">
            <v>14</v>
          </cell>
          <cell r="D84">
            <v>2328</v>
          </cell>
          <cell r="E84">
            <v>1564</v>
          </cell>
          <cell r="G84">
            <v>14</v>
          </cell>
          <cell r="H84">
            <v>12</v>
          </cell>
        </row>
        <row r="85">
          <cell r="C85">
            <v>15</v>
          </cell>
          <cell r="D85">
            <v>2340</v>
          </cell>
          <cell r="E85">
            <v>1575</v>
          </cell>
          <cell r="G85">
            <v>15</v>
          </cell>
          <cell r="H85">
            <v>11</v>
          </cell>
        </row>
        <row r="86">
          <cell r="C86">
            <v>16</v>
          </cell>
          <cell r="D86">
            <v>2349</v>
          </cell>
          <cell r="E86">
            <v>1585</v>
          </cell>
          <cell r="G86">
            <v>16</v>
          </cell>
          <cell r="H86">
            <v>10</v>
          </cell>
        </row>
        <row r="87">
          <cell r="C87">
            <v>17</v>
          </cell>
          <cell r="D87">
            <v>2362</v>
          </cell>
          <cell r="E87">
            <v>1596</v>
          </cell>
          <cell r="G87">
            <v>17</v>
          </cell>
          <cell r="H87">
            <v>12</v>
          </cell>
        </row>
        <row r="88">
          <cell r="C88">
            <v>18</v>
          </cell>
          <cell r="D88">
            <v>2375</v>
          </cell>
          <cell r="E88">
            <v>1610</v>
          </cell>
          <cell r="G88">
            <v>18</v>
          </cell>
          <cell r="H88">
            <v>13</v>
          </cell>
        </row>
        <row r="89">
          <cell r="C89">
            <v>19</v>
          </cell>
          <cell r="D89">
            <v>2382</v>
          </cell>
          <cell r="E89">
            <v>1617</v>
          </cell>
          <cell r="G89">
            <v>19</v>
          </cell>
          <cell r="H89">
            <v>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4-3市町村別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1"/>
  <sheetViews>
    <sheetView tabSelected="1" zoomScalePageLayoutView="0" workbookViewId="0" topLeftCell="A1">
      <selection activeCell="A70" sqref="A70"/>
    </sheetView>
  </sheetViews>
  <sheetFormatPr defaultColWidth="9.00390625" defaultRowHeight="16.5" customHeight="1"/>
  <cols>
    <col min="1" max="1" width="5.625" style="4" customWidth="1"/>
    <col min="2" max="2" width="12.25390625" style="4" customWidth="1"/>
    <col min="3" max="3" width="12.625" style="1" customWidth="1"/>
    <col min="4" max="4" width="8.625" style="1" customWidth="1"/>
    <col min="5" max="5" width="8.625" style="6" customWidth="1"/>
    <col min="6" max="6" width="12.625" style="1" customWidth="1"/>
    <col min="7" max="7" width="8.625" style="2" customWidth="1"/>
    <col min="8" max="8" width="12.625" style="2" customWidth="1"/>
    <col min="9" max="9" width="12.625" style="5" customWidth="1"/>
    <col min="10" max="10" width="7.00390625" style="5" customWidth="1"/>
    <col min="11" max="13" width="9.125" style="1" bestFit="1" customWidth="1"/>
    <col min="14" max="14" width="11.125" style="1" bestFit="1" customWidth="1"/>
    <col min="15" max="16384" width="9.00390625" style="4" customWidth="1"/>
  </cols>
  <sheetData>
    <row r="1" spans="1:14" s="17" customFormat="1" ht="14.25" customHeight="1">
      <c r="A1" s="12" t="s">
        <v>4</v>
      </c>
      <c r="B1" s="12"/>
      <c r="C1" s="8"/>
      <c r="D1" s="8"/>
      <c r="E1" s="13"/>
      <c r="F1" s="14"/>
      <c r="G1" s="15"/>
      <c r="H1" s="15"/>
      <c r="I1" s="16"/>
      <c r="J1" s="16"/>
      <c r="K1" s="14"/>
      <c r="L1" s="14"/>
      <c r="M1" s="14"/>
      <c r="N1" s="14"/>
    </row>
    <row r="2" spans="3:14" s="18" customFormat="1" ht="12" customHeight="1" thickBot="1">
      <c r="C2" s="7"/>
      <c r="D2" s="7"/>
      <c r="E2" s="19"/>
      <c r="F2" s="7"/>
      <c r="G2" s="3"/>
      <c r="H2" s="3"/>
      <c r="I2" s="20" t="s">
        <v>5</v>
      </c>
      <c r="J2" s="21"/>
      <c r="K2" s="7"/>
      <c r="L2" s="7"/>
      <c r="M2" s="7"/>
      <c r="N2" s="7"/>
    </row>
    <row r="3" spans="1:14" s="18" customFormat="1" ht="16.5" customHeight="1">
      <c r="A3" s="78" t="s">
        <v>0</v>
      </c>
      <c r="B3" s="73"/>
      <c r="C3" s="77" t="s">
        <v>6</v>
      </c>
      <c r="D3" s="80" t="s">
        <v>30</v>
      </c>
      <c r="E3" s="81"/>
      <c r="F3" s="82"/>
      <c r="G3" s="76" t="s">
        <v>31</v>
      </c>
      <c r="H3" s="83"/>
      <c r="I3" s="84"/>
      <c r="J3" s="22"/>
      <c r="K3" s="7"/>
      <c r="L3" s="7"/>
      <c r="M3" s="3"/>
      <c r="N3" s="7"/>
    </row>
    <row r="4" spans="1:14" s="18" customFormat="1" ht="16.5" customHeight="1">
      <c r="A4" s="79"/>
      <c r="B4" s="74"/>
      <c r="C4" s="87"/>
      <c r="D4" s="85" t="s">
        <v>7</v>
      </c>
      <c r="E4" s="86"/>
      <c r="F4" s="9" t="s">
        <v>1</v>
      </c>
      <c r="G4" s="9" t="s">
        <v>7</v>
      </c>
      <c r="H4" s="9" t="s">
        <v>1</v>
      </c>
      <c r="I4" s="23" t="s">
        <v>14</v>
      </c>
      <c r="J4" s="24"/>
      <c r="K4" s="7"/>
      <c r="L4" s="7"/>
      <c r="M4" s="7"/>
      <c r="N4" s="7"/>
    </row>
    <row r="5" spans="1:14" s="26" customFormat="1" ht="16.5" customHeight="1">
      <c r="A5" s="88" t="s">
        <v>8</v>
      </c>
      <c r="B5" s="89"/>
      <c r="C5" s="56">
        <f aca="true" t="shared" si="0" ref="C5:H5">C7+C15+C25+C50</f>
        <v>227304</v>
      </c>
      <c r="D5" s="57">
        <f t="shared" si="0"/>
        <v>221</v>
      </c>
      <c r="E5" s="58">
        <f t="shared" si="0"/>
        <v>47</v>
      </c>
      <c r="F5" s="59">
        <f t="shared" si="0"/>
        <v>143215</v>
      </c>
      <c r="G5" s="59">
        <f t="shared" si="0"/>
        <v>3918</v>
      </c>
      <c r="H5" s="60">
        <f t="shared" si="0"/>
        <v>2499491</v>
      </c>
      <c r="I5" s="53">
        <f>H5/C5</f>
        <v>10.996247316369267</v>
      </c>
      <c r="J5" s="25"/>
      <c r="K5" s="10"/>
      <c r="L5" s="10"/>
      <c r="M5" s="10"/>
      <c r="N5" s="10"/>
    </row>
    <row r="6" spans="1:14" s="18" customFormat="1" ht="16.5" customHeight="1">
      <c r="A6" s="27"/>
      <c r="B6" s="61"/>
      <c r="C6" s="28"/>
      <c r="D6" s="29"/>
      <c r="E6" s="30"/>
      <c r="F6" s="31"/>
      <c r="G6" s="31"/>
      <c r="H6" s="32"/>
      <c r="I6" s="33"/>
      <c r="J6" s="24"/>
      <c r="K6" s="7"/>
      <c r="L6" s="7"/>
      <c r="M6" s="7"/>
      <c r="N6" s="7"/>
    </row>
    <row r="7" spans="1:14" s="26" customFormat="1" ht="16.5" customHeight="1">
      <c r="A7" s="62" t="s">
        <v>9</v>
      </c>
      <c r="B7" s="63"/>
      <c r="C7" s="56">
        <f aca="true" t="shared" si="1" ref="C7:H7">C8</f>
        <v>54258</v>
      </c>
      <c r="D7" s="57">
        <f t="shared" si="1"/>
        <v>24</v>
      </c>
      <c r="E7" s="58">
        <f t="shared" si="1"/>
        <v>10</v>
      </c>
      <c r="F7" s="59">
        <f t="shared" si="1"/>
        <v>20401</v>
      </c>
      <c r="G7" s="59">
        <f t="shared" si="1"/>
        <v>555</v>
      </c>
      <c r="H7" s="64">
        <f t="shared" si="1"/>
        <v>403589</v>
      </c>
      <c r="I7" s="53">
        <f aca="true" t="shared" si="2" ref="I7:I12">H7/C7</f>
        <v>7.438331674591765</v>
      </c>
      <c r="J7" s="25"/>
      <c r="K7" s="10"/>
      <c r="L7" s="10"/>
      <c r="M7" s="10"/>
      <c r="N7" s="10"/>
    </row>
    <row r="8" spans="1:14" s="34" customFormat="1" ht="16.5" customHeight="1">
      <c r="A8" s="90" t="s">
        <v>17</v>
      </c>
      <c r="B8" s="75"/>
      <c r="C8" s="59">
        <f aca="true" t="shared" si="3" ref="C8:H8">SUM(C9:C13)</f>
        <v>54258</v>
      </c>
      <c r="D8" s="65">
        <f t="shared" si="3"/>
        <v>24</v>
      </c>
      <c r="E8" s="66">
        <f t="shared" si="3"/>
        <v>10</v>
      </c>
      <c r="F8" s="59">
        <f t="shared" si="3"/>
        <v>20401</v>
      </c>
      <c r="G8" s="67">
        <f t="shared" si="3"/>
        <v>555</v>
      </c>
      <c r="H8" s="59">
        <f t="shared" si="3"/>
        <v>403589</v>
      </c>
      <c r="I8" s="53">
        <f>H8/C8</f>
        <v>7.438331674591765</v>
      </c>
      <c r="J8" s="25"/>
      <c r="K8" s="11"/>
      <c r="L8" s="11"/>
      <c r="M8" s="11"/>
      <c r="N8" s="11"/>
    </row>
    <row r="9" spans="1:14" s="18" customFormat="1" ht="16.5" customHeight="1">
      <c r="A9" s="35"/>
      <c r="B9" s="36" t="s">
        <v>33</v>
      </c>
      <c r="C9" s="31">
        <v>9456</v>
      </c>
      <c r="D9" s="37">
        <v>4</v>
      </c>
      <c r="E9" s="38">
        <v>4</v>
      </c>
      <c r="F9" s="31">
        <v>4690</v>
      </c>
      <c r="G9" s="39">
        <v>219</v>
      </c>
      <c r="H9" s="31">
        <v>158818</v>
      </c>
      <c r="I9" s="33">
        <f t="shared" si="2"/>
        <v>16.795473773265652</v>
      </c>
      <c r="J9" s="24"/>
      <c r="K9" s="7"/>
      <c r="L9" s="7"/>
      <c r="M9" s="7"/>
      <c r="N9" s="7"/>
    </row>
    <row r="10" spans="1:14" s="18" customFormat="1" ht="16.5" customHeight="1">
      <c r="A10" s="35"/>
      <c r="B10" s="36" t="s">
        <v>34</v>
      </c>
      <c r="C10" s="31">
        <v>27055</v>
      </c>
      <c r="D10" s="37"/>
      <c r="E10" s="38">
        <v>4</v>
      </c>
      <c r="F10" s="31">
        <v>1462</v>
      </c>
      <c r="G10" s="39">
        <v>70</v>
      </c>
      <c r="H10" s="31">
        <v>57090</v>
      </c>
      <c r="I10" s="33">
        <f t="shared" si="2"/>
        <v>2.1101459988911477</v>
      </c>
      <c r="J10" s="24"/>
      <c r="K10" s="7"/>
      <c r="L10" s="7"/>
      <c r="M10" s="7"/>
      <c r="N10" s="7"/>
    </row>
    <row r="11" spans="1:14" s="18" customFormat="1" ht="16.5" customHeight="1">
      <c r="A11" s="35"/>
      <c r="B11" s="36" t="s">
        <v>35</v>
      </c>
      <c r="C11" s="31">
        <v>2989</v>
      </c>
      <c r="D11" s="37">
        <v>9</v>
      </c>
      <c r="E11" s="38">
        <v>1</v>
      </c>
      <c r="F11" s="31">
        <v>7087</v>
      </c>
      <c r="G11" s="39">
        <v>121</v>
      </c>
      <c r="H11" s="31">
        <v>104144</v>
      </c>
      <c r="I11" s="33">
        <f t="shared" si="2"/>
        <v>34.842422214787554</v>
      </c>
      <c r="J11" s="24"/>
      <c r="K11" s="7"/>
      <c r="L11" s="7"/>
      <c r="M11" s="7"/>
      <c r="N11" s="7"/>
    </row>
    <row r="12" spans="1:14" s="18" customFormat="1" ht="16.5" customHeight="1">
      <c r="A12" s="35"/>
      <c r="B12" s="36" t="s">
        <v>36</v>
      </c>
      <c r="C12" s="31">
        <v>1438</v>
      </c>
      <c r="D12" s="37">
        <v>2</v>
      </c>
      <c r="E12" s="52"/>
      <c r="F12" s="31">
        <v>662</v>
      </c>
      <c r="G12" s="39">
        <v>14</v>
      </c>
      <c r="H12" s="31">
        <v>15830</v>
      </c>
      <c r="I12" s="33">
        <f t="shared" si="2"/>
        <v>11.008344923504868</v>
      </c>
      <c r="J12" s="24"/>
      <c r="K12" s="7"/>
      <c r="L12" s="7"/>
      <c r="M12" s="7"/>
      <c r="N12" s="7"/>
    </row>
    <row r="13" spans="1:14" s="18" customFormat="1" ht="16.5" customHeight="1">
      <c r="A13" s="35"/>
      <c r="B13" s="36" t="s">
        <v>37</v>
      </c>
      <c r="C13" s="31">
        <v>13320</v>
      </c>
      <c r="D13" s="37">
        <v>9</v>
      </c>
      <c r="E13" s="52">
        <v>1</v>
      </c>
      <c r="F13" s="31">
        <v>6500</v>
      </c>
      <c r="G13" s="39">
        <v>131</v>
      </c>
      <c r="H13" s="31">
        <v>67707</v>
      </c>
      <c r="I13" s="33">
        <f>H13/C13</f>
        <v>5.083108108108108</v>
      </c>
      <c r="J13" s="24"/>
      <c r="K13" s="7"/>
      <c r="L13" s="7"/>
      <c r="M13" s="7"/>
      <c r="N13" s="7"/>
    </row>
    <row r="14" spans="1:14" s="18" customFormat="1" ht="16.5" customHeight="1">
      <c r="A14" s="35"/>
      <c r="B14" s="40"/>
      <c r="C14" s="31"/>
      <c r="D14" s="37"/>
      <c r="E14" s="38"/>
      <c r="F14" s="31"/>
      <c r="G14" s="39"/>
      <c r="H14" s="31"/>
      <c r="I14" s="33"/>
      <c r="J14" s="24"/>
      <c r="K14" s="7"/>
      <c r="L14" s="7"/>
      <c r="M14" s="7"/>
      <c r="N14" s="7"/>
    </row>
    <row r="15" spans="1:14" s="34" customFormat="1" ht="16.5" customHeight="1">
      <c r="A15" s="91" t="s">
        <v>10</v>
      </c>
      <c r="B15" s="92"/>
      <c r="C15" s="56">
        <f aca="true" t="shared" si="4" ref="C15:H15">C16</f>
        <v>44065</v>
      </c>
      <c r="D15" s="57">
        <f t="shared" si="4"/>
        <v>37</v>
      </c>
      <c r="E15" s="58">
        <f t="shared" si="4"/>
        <v>3</v>
      </c>
      <c r="F15" s="59">
        <f t="shared" si="4"/>
        <v>32483</v>
      </c>
      <c r="G15" s="59">
        <f t="shared" si="4"/>
        <v>700</v>
      </c>
      <c r="H15" s="64">
        <f t="shared" si="4"/>
        <v>462273</v>
      </c>
      <c r="I15" s="53">
        <f aca="true" t="shared" si="5" ref="I15:I23">H15/C15</f>
        <v>10.490706910246228</v>
      </c>
      <c r="J15" s="25"/>
      <c r="K15" s="11"/>
      <c r="L15" s="11"/>
      <c r="M15" s="11"/>
      <c r="N15" s="11"/>
    </row>
    <row r="16" spans="1:14" s="34" customFormat="1" ht="16.5" customHeight="1">
      <c r="A16" s="90" t="s">
        <v>18</v>
      </c>
      <c r="B16" s="75"/>
      <c r="C16" s="59">
        <f aca="true" t="shared" si="6" ref="C16:H16">SUM(C17:C23)</f>
        <v>44065</v>
      </c>
      <c r="D16" s="57">
        <f t="shared" si="6"/>
        <v>37</v>
      </c>
      <c r="E16" s="58">
        <f t="shared" si="6"/>
        <v>3</v>
      </c>
      <c r="F16" s="59">
        <f t="shared" si="6"/>
        <v>32483</v>
      </c>
      <c r="G16" s="59">
        <f t="shared" si="6"/>
        <v>700</v>
      </c>
      <c r="H16" s="59">
        <f t="shared" si="6"/>
        <v>462273</v>
      </c>
      <c r="I16" s="53">
        <f t="shared" si="5"/>
        <v>10.490706910246228</v>
      </c>
      <c r="J16" s="25"/>
      <c r="K16" s="11"/>
      <c r="L16" s="11"/>
      <c r="M16" s="11"/>
      <c r="N16" s="11"/>
    </row>
    <row r="17" spans="1:14" s="18" customFormat="1" ht="16.5" customHeight="1">
      <c r="A17" s="35"/>
      <c r="B17" s="36" t="s">
        <v>38</v>
      </c>
      <c r="C17" s="31">
        <v>6176</v>
      </c>
      <c r="D17" s="29">
        <v>6</v>
      </c>
      <c r="E17" s="30"/>
      <c r="F17" s="31">
        <v>5100</v>
      </c>
      <c r="G17" s="31">
        <v>140</v>
      </c>
      <c r="H17" s="31">
        <v>80049</v>
      </c>
      <c r="I17" s="33">
        <f t="shared" si="5"/>
        <v>12.961301813471502</v>
      </c>
      <c r="J17" s="24"/>
      <c r="K17" s="7"/>
      <c r="L17" s="7"/>
      <c r="M17" s="7"/>
      <c r="N17" s="7"/>
    </row>
    <row r="18" spans="1:14" s="18" customFormat="1" ht="16.5" customHeight="1">
      <c r="A18" s="35"/>
      <c r="B18" s="36" t="s">
        <v>39</v>
      </c>
      <c r="C18" s="31">
        <v>7337</v>
      </c>
      <c r="D18" s="29">
        <v>4</v>
      </c>
      <c r="E18" s="30"/>
      <c r="F18" s="31">
        <v>3900</v>
      </c>
      <c r="G18" s="31">
        <v>33</v>
      </c>
      <c r="H18" s="31">
        <v>29790</v>
      </c>
      <c r="I18" s="33">
        <f t="shared" si="5"/>
        <v>4.0602426059697425</v>
      </c>
      <c r="J18" s="24"/>
      <c r="K18" s="7"/>
      <c r="L18" s="7"/>
      <c r="M18" s="7"/>
      <c r="N18" s="7"/>
    </row>
    <row r="19" spans="1:14" s="18" customFormat="1" ht="16.5" customHeight="1">
      <c r="A19" s="35"/>
      <c r="B19" s="36" t="s">
        <v>40</v>
      </c>
      <c r="C19" s="31">
        <v>11420</v>
      </c>
      <c r="D19" s="29">
        <v>7</v>
      </c>
      <c r="E19" s="30"/>
      <c r="F19" s="31">
        <v>6960</v>
      </c>
      <c r="G19" s="31">
        <v>83</v>
      </c>
      <c r="H19" s="31">
        <v>62030</v>
      </c>
      <c r="I19" s="33">
        <f t="shared" si="5"/>
        <v>5.4316987740805605</v>
      </c>
      <c r="J19" s="24"/>
      <c r="K19" s="7"/>
      <c r="L19" s="7"/>
      <c r="M19" s="7"/>
      <c r="N19" s="7"/>
    </row>
    <row r="20" spans="1:14" s="18" customFormat="1" ht="16.5" customHeight="1">
      <c r="A20" s="35"/>
      <c r="B20" s="36" t="s">
        <v>41</v>
      </c>
      <c r="C20" s="31">
        <v>371</v>
      </c>
      <c r="D20" s="37"/>
      <c r="E20" s="30" t="s">
        <v>11</v>
      </c>
      <c r="F20" s="31"/>
      <c r="G20" s="31">
        <v>1</v>
      </c>
      <c r="H20" s="31">
        <v>380</v>
      </c>
      <c r="I20" s="33">
        <f t="shared" si="5"/>
        <v>1.0242587601078168</v>
      </c>
      <c r="J20" s="24"/>
      <c r="K20" s="7"/>
      <c r="L20" s="7"/>
      <c r="M20" s="7"/>
      <c r="N20" s="7"/>
    </row>
    <row r="21" spans="1:14" s="18" customFormat="1" ht="16.5" customHeight="1">
      <c r="A21" s="35"/>
      <c r="B21" s="36" t="s">
        <v>42</v>
      </c>
      <c r="C21" s="31">
        <v>1892</v>
      </c>
      <c r="D21" s="29">
        <v>1</v>
      </c>
      <c r="E21" s="30">
        <v>2</v>
      </c>
      <c r="F21" s="31">
        <v>1440</v>
      </c>
      <c r="G21" s="31">
        <v>29</v>
      </c>
      <c r="H21" s="31">
        <v>23515</v>
      </c>
      <c r="I21" s="33">
        <f t="shared" si="5"/>
        <v>12.428646934460888</v>
      </c>
      <c r="J21" s="24"/>
      <c r="K21" s="7"/>
      <c r="L21" s="7"/>
      <c r="M21" s="7"/>
      <c r="N21" s="7"/>
    </row>
    <row r="22" spans="1:14" s="18" customFormat="1" ht="16.5" customHeight="1">
      <c r="A22" s="35"/>
      <c r="B22" s="36" t="s">
        <v>43</v>
      </c>
      <c r="C22" s="31">
        <v>4748</v>
      </c>
      <c r="D22" s="29">
        <v>4</v>
      </c>
      <c r="E22" s="30">
        <v>1</v>
      </c>
      <c r="F22" s="31">
        <v>6370</v>
      </c>
      <c r="G22" s="31">
        <v>115</v>
      </c>
      <c r="H22" s="31">
        <v>81263</v>
      </c>
      <c r="I22" s="33">
        <f t="shared" si="5"/>
        <v>17.115206402695872</v>
      </c>
      <c r="J22" s="24"/>
      <c r="K22" s="7"/>
      <c r="L22" s="7"/>
      <c r="M22" s="7"/>
      <c r="N22" s="7"/>
    </row>
    <row r="23" spans="1:14" s="18" customFormat="1" ht="16.5" customHeight="1">
      <c r="A23" s="35"/>
      <c r="B23" s="36" t="s">
        <v>24</v>
      </c>
      <c r="C23" s="31">
        <v>12121</v>
      </c>
      <c r="D23" s="29">
        <v>15</v>
      </c>
      <c r="E23" s="30"/>
      <c r="F23" s="31">
        <v>8713</v>
      </c>
      <c r="G23" s="31">
        <v>299</v>
      </c>
      <c r="H23" s="31">
        <v>185246</v>
      </c>
      <c r="I23" s="33">
        <f t="shared" si="5"/>
        <v>15.283062453592938</v>
      </c>
      <c r="J23" s="24"/>
      <c r="K23" s="7"/>
      <c r="L23" s="7"/>
      <c r="M23" s="7"/>
      <c r="N23" s="7"/>
    </row>
    <row r="24" spans="1:14" s="18" customFormat="1" ht="16.5" customHeight="1">
      <c r="A24" s="35"/>
      <c r="B24" s="40"/>
      <c r="C24" s="31"/>
      <c r="D24" s="29"/>
      <c r="E24" s="30"/>
      <c r="F24" s="31"/>
      <c r="G24" s="31"/>
      <c r="H24" s="31"/>
      <c r="I24" s="33"/>
      <c r="J24" s="24"/>
      <c r="K24" s="7"/>
      <c r="L24" s="7"/>
      <c r="M24" s="7"/>
      <c r="N24" s="7"/>
    </row>
    <row r="25" spans="1:14" s="34" customFormat="1" ht="16.5" customHeight="1">
      <c r="A25" s="91" t="s">
        <v>3</v>
      </c>
      <c r="B25" s="92"/>
      <c r="C25" s="59">
        <f>C26+C46+C32+C37</f>
        <v>48287</v>
      </c>
      <c r="D25" s="57">
        <f>D26+D32+D37+D46</f>
        <v>67</v>
      </c>
      <c r="E25" s="68">
        <f>E26+E32+E37+E46</f>
        <v>12</v>
      </c>
      <c r="F25" s="64">
        <f>F26+F32+F37+F46</f>
        <v>36701</v>
      </c>
      <c r="G25" s="64">
        <f>G26+G32+G37+G46</f>
        <v>1013</v>
      </c>
      <c r="H25" s="64">
        <f>H26+H32+H37+H46</f>
        <v>586347</v>
      </c>
      <c r="I25" s="69">
        <f>H25/C25</f>
        <v>12.142957731894713</v>
      </c>
      <c r="J25" s="25"/>
      <c r="K25" s="11"/>
      <c r="L25" s="11"/>
      <c r="M25" s="11"/>
      <c r="N25" s="11"/>
    </row>
    <row r="26" spans="1:14" s="34" customFormat="1" ht="16.5" customHeight="1">
      <c r="A26" s="90" t="s">
        <v>27</v>
      </c>
      <c r="B26" s="75"/>
      <c r="C26" s="59">
        <f>SUM(C27:C30)+1</f>
        <v>6463</v>
      </c>
      <c r="D26" s="57">
        <f>SUM(D27:D30)</f>
        <v>3</v>
      </c>
      <c r="E26" s="58">
        <f>SUM(E27:E30)</f>
        <v>0</v>
      </c>
      <c r="F26" s="59">
        <f>SUM(F27:F30)</f>
        <v>2958</v>
      </c>
      <c r="G26" s="59">
        <f>SUM(G27:G30)</f>
        <v>80</v>
      </c>
      <c r="H26" s="59">
        <f>SUM(H27:H31)</f>
        <v>55069</v>
      </c>
      <c r="I26" s="53">
        <f>H26/C26</f>
        <v>8.520656042085719</v>
      </c>
      <c r="J26" s="25"/>
      <c r="K26" s="11"/>
      <c r="L26" s="11"/>
      <c r="M26" s="11"/>
      <c r="N26" s="11"/>
    </row>
    <row r="27" spans="1:14" s="18" customFormat="1" ht="16.5" customHeight="1">
      <c r="A27" s="35"/>
      <c r="B27" s="36" t="s">
        <v>44</v>
      </c>
      <c r="C27" s="31">
        <v>3061</v>
      </c>
      <c r="D27" s="37">
        <v>1</v>
      </c>
      <c r="E27" s="30"/>
      <c r="F27" s="31">
        <v>625</v>
      </c>
      <c r="G27" s="39">
        <v>34</v>
      </c>
      <c r="H27" s="31">
        <v>22807</v>
      </c>
      <c r="I27" s="33">
        <f>H27/C27</f>
        <v>7.450833061091147</v>
      </c>
      <c r="J27" s="24"/>
      <c r="K27" s="7"/>
      <c r="L27" s="7"/>
      <c r="M27" s="7"/>
      <c r="N27" s="7"/>
    </row>
    <row r="28" spans="1:14" s="18" customFormat="1" ht="16.5" customHeight="1">
      <c r="A28" s="35"/>
      <c r="B28" s="36" t="s">
        <v>25</v>
      </c>
      <c r="C28" s="31">
        <v>25</v>
      </c>
      <c r="D28" s="37"/>
      <c r="E28" s="30"/>
      <c r="F28" s="31"/>
      <c r="G28" s="39">
        <v>1</v>
      </c>
      <c r="H28" s="31">
        <v>421</v>
      </c>
      <c r="I28" s="33">
        <f>H28/C28</f>
        <v>16.84</v>
      </c>
      <c r="J28" s="24"/>
      <c r="K28" s="7"/>
      <c r="L28" s="7"/>
      <c r="M28" s="7"/>
      <c r="N28" s="7"/>
    </row>
    <row r="29" spans="1:14" s="18" customFormat="1" ht="16.5" customHeight="1">
      <c r="A29" s="35"/>
      <c r="B29" s="36" t="s">
        <v>26</v>
      </c>
      <c r="C29" s="31">
        <v>19</v>
      </c>
      <c r="D29" s="37" t="s">
        <v>11</v>
      </c>
      <c r="E29" s="30"/>
      <c r="F29" s="31"/>
      <c r="G29" s="39"/>
      <c r="H29" s="31"/>
      <c r="I29" s="33"/>
      <c r="J29" s="24"/>
      <c r="K29" s="7"/>
      <c r="L29" s="7"/>
      <c r="M29" s="7"/>
      <c r="N29" s="7"/>
    </row>
    <row r="30" spans="1:14" s="18" customFormat="1" ht="16.5" customHeight="1">
      <c r="A30" s="35"/>
      <c r="B30" s="36" t="s">
        <v>45</v>
      </c>
      <c r="C30" s="31">
        <v>3357</v>
      </c>
      <c r="D30" s="37">
        <v>2</v>
      </c>
      <c r="E30" s="30" t="s">
        <v>11</v>
      </c>
      <c r="F30" s="31">
        <v>2333</v>
      </c>
      <c r="G30" s="39">
        <v>45</v>
      </c>
      <c r="H30" s="31">
        <v>31841</v>
      </c>
      <c r="I30" s="33">
        <f>H30/C30</f>
        <v>9.484956806672624</v>
      </c>
      <c r="J30" s="24"/>
      <c r="K30" s="7"/>
      <c r="L30" s="7"/>
      <c r="M30" s="7"/>
      <c r="N30" s="7"/>
    </row>
    <row r="31" spans="1:14" s="18" customFormat="1" ht="16.5" customHeight="1">
      <c r="A31" s="35"/>
      <c r="B31" s="36"/>
      <c r="C31" s="31"/>
      <c r="D31" s="37"/>
      <c r="E31" s="30" t="s">
        <v>11</v>
      </c>
      <c r="F31" s="31"/>
      <c r="G31" s="39"/>
      <c r="H31" s="31"/>
      <c r="I31" s="33"/>
      <c r="J31" s="24"/>
      <c r="K31" s="7"/>
      <c r="L31" s="7"/>
      <c r="M31" s="7"/>
      <c r="N31" s="7"/>
    </row>
    <row r="32" spans="1:14" s="18" customFormat="1" ht="16.5" customHeight="1">
      <c r="A32" s="90" t="s">
        <v>19</v>
      </c>
      <c r="B32" s="75"/>
      <c r="C32" s="59">
        <f aca="true" t="shared" si="7" ref="C32:H32">SUM(C33:C35)</f>
        <v>11212</v>
      </c>
      <c r="D32" s="70">
        <f t="shared" si="7"/>
        <v>13</v>
      </c>
      <c r="E32" s="59">
        <f t="shared" si="7"/>
        <v>4</v>
      </c>
      <c r="F32" s="64">
        <f t="shared" si="7"/>
        <v>7036</v>
      </c>
      <c r="G32" s="64">
        <f t="shared" si="7"/>
        <v>218</v>
      </c>
      <c r="H32" s="64">
        <f t="shared" si="7"/>
        <v>121332</v>
      </c>
      <c r="I32" s="53">
        <f>H32/C32</f>
        <v>10.821619693185871</v>
      </c>
      <c r="J32" s="24"/>
      <c r="K32" s="7"/>
      <c r="L32" s="7"/>
      <c r="M32" s="7"/>
      <c r="N32" s="7"/>
    </row>
    <row r="33" spans="1:14" s="18" customFormat="1" ht="16.5" customHeight="1">
      <c r="A33" s="35"/>
      <c r="B33" s="36" t="s">
        <v>46</v>
      </c>
      <c r="C33" s="31">
        <v>10108</v>
      </c>
      <c r="D33" s="37">
        <v>12</v>
      </c>
      <c r="E33" s="30">
        <v>4</v>
      </c>
      <c r="F33" s="31">
        <v>6736</v>
      </c>
      <c r="G33" s="39">
        <v>195</v>
      </c>
      <c r="H33" s="31">
        <v>114367</v>
      </c>
      <c r="I33" s="33">
        <f>H33/C33</f>
        <v>11.314503363672339</v>
      </c>
      <c r="J33" s="24"/>
      <c r="K33" s="7"/>
      <c r="L33" s="7"/>
      <c r="M33" s="7"/>
      <c r="N33" s="7"/>
    </row>
    <row r="34" spans="1:14" s="18" customFormat="1" ht="16.5" customHeight="1">
      <c r="A34" s="35"/>
      <c r="B34" s="36" t="s">
        <v>47</v>
      </c>
      <c r="C34" s="31">
        <v>753</v>
      </c>
      <c r="D34" s="37">
        <v>1</v>
      </c>
      <c r="E34" s="38"/>
      <c r="F34" s="31">
        <v>300</v>
      </c>
      <c r="G34" s="39">
        <v>23</v>
      </c>
      <c r="H34" s="31">
        <v>6965</v>
      </c>
      <c r="I34" s="33">
        <f>H34/C34</f>
        <v>9.249667994687915</v>
      </c>
      <c r="J34" s="24"/>
      <c r="K34" s="7"/>
      <c r="L34" s="7"/>
      <c r="M34" s="7"/>
      <c r="N34" s="7"/>
    </row>
    <row r="35" spans="1:14" s="18" customFormat="1" ht="16.5" customHeight="1">
      <c r="A35" s="35"/>
      <c r="B35" s="36" t="s">
        <v>48</v>
      </c>
      <c r="C35" s="31">
        <v>351</v>
      </c>
      <c r="D35" s="37" t="s">
        <v>11</v>
      </c>
      <c r="E35" s="38" t="s">
        <v>11</v>
      </c>
      <c r="F35" s="31"/>
      <c r="G35" s="39"/>
      <c r="H35" s="31"/>
      <c r="I35" s="33"/>
      <c r="J35" s="24"/>
      <c r="K35" s="7"/>
      <c r="L35" s="7"/>
      <c r="M35" s="7"/>
      <c r="N35" s="7"/>
    </row>
    <row r="36" spans="1:14" s="18" customFormat="1" ht="16.5" customHeight="1">
      <c r="A36" s="35"/>
      <c r="B36" s="40"/>
      <c r="C36" s="31"/>
      <c r="D36" s="37"/>
      <c r="E36" s="38"/>
      <c r="F36" s="31"/>
      <c r="G36" s="39"/>
      <c r="H36" s="31"/>
      <c r="I36" s="33"/>
      <c r="J36" s="24"/>
      <c r="K36" s="7"/>
      <c r="L36" s="7"/>
      <c r="M36" s="7"/>
      <c r="N36" s="7"/>
    </row>
    <row r="37" spans="1:14" s="18" customFormat="1" ht="15.75" customHeight="1">
      <c r="A37" s="90" t="s">
        <v>16</v>
      </c>
      <c r="B37" s="75"/>
      <c r="C37" s="59">
        <f aca="true" t="shared" si="8" ref="C37:H37">SUM(C38:C44)</f>
        <v>1033</v>
      </c>
      <c r="D37" s="57">
        <f t="shared" si="8"/>
        <v>0</v>
      </c>
      <c r="E37" s="58">
        <f t="shared" si="8"/>
        <v>0</v>
      </c>
      <c r="F37" s="59">
        <f t="shared" si="8"/>
        <v>0</v>
      </c>
      <c r="G37" s="59">
        <f t="shared" si="8"/>
        <v>9</v>
      </c>
      <c r="H37" s="59">
        <f t="shared" si="8"/>
        <v>4214</v>
      </c>
      <c r="I37" s="53">
        <f>H37/C37</f>
        <v>4.079380445304937</v>
      </c>
      <c r="J37" s="24"/>
      <c r="K37" s="7"/>
      <c r="L37" s="7"/>
      <c r="M37" s="7"/>
      <c r="N37" s="7"/>
    </row>
    <row r="38" spans="1:14" s="18" customFormat="1" ht="15.75" customHeight="1">
      <c r="A38" s="35"/>
      <c r="B38" s="36" t="s">
        <v>49</v>
      </c>
      <c r="C38" s="31">
        <v>904</v>
      </c>
      <c r="D38" s="29" t="s">
        <v>11</v>
      </c>
      <c r="E38" s="30" t="s">
        <v>11</v>
      </c>
      <c r="F38" s="31"/>
      <c r="G38" s="31">
        <v>9</v>
      </c>
      <c r="H38" s="31">
        <v>4214</v>
      </c>
      <c r="I38" s="33">
        <f>H38/C38</f>
        <v>4.661504424778761</v>
      </c>
      <c r="J38" s="24"/>
      <c r="K38" s="7"/>
      <c r="L38" s="7"/>
      <c r="M38" s="7"/>
      <c r="N38" s="7"/>
    </row>
    <row r="39" spans="1:14" s="18" customFormat="1" ht="15.75" customHeight="1">
      <c r="A39" s="35"/>
      <c r="B39" s="36" t="s">
        <v>50</v>
      </c>
      <c r="C39" s="31">
        <v>45</v>
      </c>
      <c r="D39" s="29" t="s">
        <v>11</v>
      </c>
      <c r="E39" s="30" t="s">
        <v>11</v>
      </c>
      <c r="F39" s="31"/>
      <c r="G39" s="31"/>
      <c r="H39" s="31"/>
      <c r="I39" s="33"/>
      <c r="J39" s="24"/>
      <c r="K39" s="7"/>
      <c r="L39" s="7"/>
      <c r="M39" s="7"/>
      <c r="N39" s="7"/>
    </row>
    <row r="40" spans="1:14" s="18" customFormat="1" ht="15.75" customHeight="1">
      <c r="A40" s="35"/>
      <c r="B40" s="36" t="s">
        <v>51</v>
      </c>
      <c r="C40" s="31">
        <v>5</v>
      </c>
      <c r="D40" s="29" t="s">
        <v>11</v>
      </c>
      <c r="E40" s="30" t="s">
        <v>11</v>
      </c>
      <c r="F40" s="31"/>
      <c r="G40" s="31"/>
      <c r="H40" s="31"/>
      <c r="I40" s="33"/>
      <c r="J40" s="24"/>
      <c r="K40" s="7"/>
      <c r="L40" s="7"/>
      <c r="M40" s="7"/>
      <c r="N40" s="7"/>
    </row>
    <row r="41" spans="1:14" s="18" customFormat="1" ht="15.75" customHeight="1">
      <c r="A41" s="35"/>
      <c r="B41" s="36" t="s">
        <v>2</v>
      </c>
      <c r="C41" s="31">
        <v>3</v>
      </c>
      <c r="D41" s="29" t="s">
        <v>11</v>
      </c>
      <c r="E41" s="30" t="s">
        <v>11</v>
      </c>
      <c r="F41" s="31"/>
      <c r="G41" s="31"/>
      <c r="H41" s="31"/>
      <c r="I41" s="33"/>
      <c r="J41" s="24"/>
      <c r="K41" s="7"/>
      <c r="L41" s="7"/>
      <c r="M41" s="7"/>
      <c r="N41" s="7"/>
    </row>
    <row r="42" spans="1:14" s="18" customFormat="1" ht="15.75" customHeight="1">
      <c r="A42" s="35"/>
      <c r="B42" s="36" t="s">
        <v>52</v>
      </c>
      <c r="C42" s="31">
        <v>31</v>
      </c>
      <c r="D42" s="29" t="s">
        <v>11</v>
      </c>
      <c r="E42" s="30" t="s">
        <v>11</v>
      </c>
      <c r="F42" s="31"/>
      <c r="G42" s="31"/>
      <c r="H42" s="31"/>
      <c r="I42" s="33"/>
      <c r="J42" s="24"/>
      <c r="K42" s="7"/>
      <c r="L42" s="7"/>
      <c r="M42" s="7"/>
      <c r="N42" s="7"/>
    </row>
    <row r="43" spans="1:14" s="18" customFormat="1" ht="15.75" customHeight="1">
      <c r="A43" s="35"/>
      <c r="B43" s="36" t="s">
        <v>53</v>
      </c>
      <c r="C43" s="31">
        <v>2</v>
      </c>
      <c r="D43" s="29" t="s">
        <v>11</v>
      </c>
      <c r="E43" s="30" t="s">
        <v>11</v>
      </c>
      <c r="F43" s="31"/>
      <c r="G43" s="31"/>
      <c r="H43" s="31"/>
      <c r="I43" s="33"/>
      <c r="J43" s="24"/>
      <c r="K43" s="7"/>
      <c r="L43" s="7"/>
      <c r="M43" s="7"/>
      <c r="N43" s="7"/>
    </row>
    <row r="44" spans="1:14" s="18" customFormat="1" ht="15.75" customHeight="1">
      <c r="A44" s="35"/>
      <c r="B44" s="36" t="s">
        <v>54</v>
      </c>
      <c r="C44" s="32">
        <v>43</v>
      </c>
      <c r="D44" s="29" t="s">
        <v>11</v>
      </c>
      <c r="E44" s="30" t="s">
        <v>11</v>
      </c>
      <c r="F44" s="32"/>
      <c r="G44" s="32"/>
      <c r="H44" s="31"/>
      <c r="I44" s="33"/>
      <c r="J44" s="24"/>
      <c r="K44" s="7"/>
      <c r="L44" s="7"/>
      <c r="M44" s="7"/>
      <c r="N44" s="7"/>
    </row>
    <row r="45" spans="1:14" s="18" customFormat="1" ht="15.75" customHeight="1">
      <c r="A45" s="35"/>
      <c r="B45" s="36"/>
      <c r="C45" s="31"/>
      <c r="D45" s="29" t="s">
        <v>11</v>
      </c>
      <c r="E45" s="30" t="s">
        <v>11</v>
      </c>
      <c r="F45" s="31"/>
      <c r="G45" s="31"/>
      <c r="H45" s="31"/>
      <c r="I45" s="33"/>
      <c r="J45" s="24"/>
      <c r="K45" s="7"/>
      <c r="L45" s="7"/>
      <c r="M45" s="7"/>
      <c r="N45" s="7"/>
    </row>
    <row r="46" spans="1:14" s="18" customFormat="1" ht="15.75" customHeight="1">
      <c r="A46" s="90" t="s">
        <v>20</v>
      </c>
      <c r="B46" s="75"/>
      <c r="C46" s="59">
        <f aca="true" t="shared" si="9" ref="C46:H46">SUM(C47:C48)</f>
        <v>29579</v>
      </c>
      <c r="D46" s="57">
        <f t="shared" si="9"/>
        <v>51</v>
      </c>
      <c r="E46" s="58">
        <f t="shared" si="9"/>
        <v>8</v>
      </c>
      <c r="F46" s="59">
        <f t="shared" si="9"/>
        <v>26707</v>
      </c>
      <c r="G46" s="59">
        <f t="shared" si="9"/>
        <v>706</v>
      </c>
      <c r="H46" s="59">
        <f t="shared" si="9"/>
        <v>405732</v>
      </c>
      <c r="I46" s="53">
        <f>H46/C46</f>
        <v>13.716893742181954</v>
      </c>
      <c r="J46" s="24"/>
      <c r="K46" s="7"/>
      <c r="L46" s="7"/>
      <c r="M46" s="7"/>
      <c r="N46" s="7"/>
    </row>
    <row r="47" spans="1:14" s="18" customFormat="1" ht="15.75" customHeight="1">
      <c r="A47" s="35"/>
      <c r="B47" s="36" t="s">
        <v>55</v>
      </c>
      <c r="C47" s="31">
        <v>13654</v>
      </c>
      <c r="D47" s="29">
        <v>31</v>
      </c>
      <c r="E47" s="30">
        <v>2</v>
      </c>
      <c r="F47" s="31">
        <v>16388</v>
      </c>
      <c r="G47" s="31">
        <v>416</v>
      </c>
      <c r="H47" s="31">
        <v>233660</v>
      </c>
      <c r="I47" s="33">
        <f>H47/C47</f>
        <v>17.11293393877252</v>
      </c>
      <c r="J47" s="24"/>
      <c r="K47" s="7"/>
      <c r="L47" s="7"/>
      <c r="M47" s="7"/>
      <c r="N47" s="7"/>
    </row>
    <row r="48" spans="1:14" s="18" customFormat="1" ht="15.75" customHeight="1">
      <c r="A48" s="35"/>
      <c r="B48" s="36" t="s">
        <v>28</v>
      </c>
      <c r="C48" s="31">
        <v>15925</v>
      </c>
      <c r="D48" s="29">
        <v>20</v>
      </c>
      <c r="E48" s="30">
        <v>6</v>
      </c>
      <c r="F48" s="31">
        <v>10319</v>
      </c>
      <c r="G48" s="31">
        <v>290</v>
      </c>
      <c r="H48" s="31">
        <v>172072</v>
      </c>
      <c r="I48" s="33">
        <f>H48/C48</f>
        <v>10.805149136577707</v>
      </c>
      <c r="J48" s="24"/>
      <c r="K48" s="7"/>
      <c r="L48" s="7"/>
      <c r="M48" s="7"/>
      <c r="N48" s="7"/>
    </row>
    <row r="49" spans="1:14" s="18" customFormat="1" ht="15.75" customHeight="1" thickBot="1">
      <c r="A49" s="41"/>
      <c r="B49" s="42"/>
      <c r="C49" s="43"/>
      <c r="D49" s="54"/>
      <c r="E49" s="55"/>
      <c r="F49" s="43"/>
      <c r="G49" s="43"/>
      <c r="H49" s="43"/>
      <c r="I49" s="47"/>
      <c r="J49" s="24"/>
      <c r="K49" s="7"/>
      <c r="L49" s="7"/>
      <c r="M49" s="7"/>
      <c r="N49" s="7"/>
    </row>
    <row r="50" spans="1:14" s="34" customFormat="1" ht="15.75" customHeight="1">
      <c r="A50" s="91" t="s">
        <v>12</v>
      </c>
      <c r="B50" s="92"/>
      <c r="C50" s="59">
        <f aca="true" t="shared" si="10" ref="C50:H50">C51+C55+C61</f>
        <v>80694</v>
      </c>
      <c r="D50" s="57">
        <f t="shared" si="10"/>
        <v>93</v>
      </c>
      <c r="E50" s="58">
        <f t="shared" si="10"/>
        <v>22</v>
      </c>
      <c r="F50" s="59">
        <f t="shared" si="10"/>
        <v>53630</v>
      </c>
      <c r="G50" s="59">
        <f t="shared" si="10"/>
        <v>1650</v>
      </c>
      <c r="H50" s="59">
        <f t="shared" si="10"/>
        <v>1047282</v>
      </c>
      <c r="I50" s="53">
        <f>H50/C50</f>
        <v>12.978437058517361</v>
      </c>
      <c r="J50" s="25"/>
      <c r="K50" s="11"/>
      <c r="L50" s="11"/>
      <c r="M50" s="11"/>
      <c r="N50" s="11"/>
    </row>
    <row r="51" spans="1:14" s="34" customFormat="1" ht="15.75" customHeight="1">
      <c r="A51" s="90" t="s">
        <v>21</v>
      </c>
      <c r="B51" s="75"/>
      <c r="C51" s="71">
        <f aca="true" t="shared" si="11" ref="C51:H51">SUM(C52:C53)</f>
        <v>24831</v>
      </c>
      <c r="D51" s="65">
        <f t="shared" si="11"/>
        <v>61</v>
      </c>
      <c r="E51" s="66">
        <f t="shared" si="11"/>
        <v>4</v>
      </c>
      <c r="F51" s="59">
        <f t="shared" si="11"/>
        <v>28683</v>
      </c>
      <c r="G51" s="67">
        <f t="shared" si="11"/>
        <v>612</v>
      </c>
      <c r="H51" s="59">
        <f t="shared" si="11"/>
        <v>317224</v>
      </c>
      <c r="I51" s="53">
        <f>H51/C51</f>
        <v>12.77532117111675</v>
      </c>
      <c r="J51" s="25"/>
      <c r="K51" s="11"/>
      <c r="L51" s="11"/>
      <c r="N51" s="11"/>
    </row>
    <row r="52" spans="1:14" s="18" customFormat="1" ht="15.75" customHeight="1">
      <c r="A52" s="35"/>
      <c r="B52" s="36" t="s">
        <v>56</v>
      </c>
      <c r="C52" s="31">
        <v>15379</v>
      </c>
      <c r="D52" s="37">
        <v>41</v>
      </c>
      <c r="E52" s="38">
        <v>4</v>
      </c>
      <c r="F52" s="31">
        <v>21040</v>
      </c>
      <c r="G52" s="39">
        <v>369</v>
      </c>
      <c r="H52" s="31">
        <v>193360</v>
      </c>
      <c r="I52" s="33">
        <f>H52/C52</f>
        <v>12.572989141036478</v>
      </c>
      <c r="J52" s="24"/>
      <c r="K52" s="7"/>
      <c r="L52" s="7"/>
      <c r="M52" s="7"/>
      <c r="N52" s="7"/>
    </row>
    <row r="53" spans="1:14" s="18" customFormat="1" ht="15.75" customHeight="1">
      <c r="A53" s="35"/>
      <c r="B53" s="36" t="s">
        <v>57</v>
      </c>
      <c r="C53" s="31">
        <v>9452</v>
      </c>
      <c r="D53" s="37">
        <v>20</v>
      </c>
      <c r="E53" s="38" t="s">
        <v>11</v>
      </c>
      <c r="F53" s="31">
        <v>7643</v>
      </c>
      <c r="G53" s="39">
        <v>243</v>
      </c>
      <c r="H53" s="31">
        <v>123864</v>
      </c>
      <c r="I53" s="33">
        <f>H53/C53</f>
        <v>13.104528142192128</v>
      </c>
      <c r="J53" s="24"/>
      <c r="K53" s="7"/>
      <c r="L53" s="7"/>
      <c r="M53" s="7"/>
      <c r="N53" s="7"/>
    </row>
    <row r="54" spans="1:14" s="18" customFormat="1" ht="15.75" customHeight="1">
      <c r="A54" s="35"/>
      <c r="B54" s="40"/>
      <c r="C54" s="31"/>
      <c r="D54" s="37"/>
      <c r="E54" s="38"/>
      <c r="F54" s="31"/>
      <c r="G54" s="31"/>
      <c r="H54" s="31"/>
      <c r="I54" s="33"/>
      <c r="J54" s="24"/>
      <c r="K54" s="7"/>
      <c r="L54" s="7"/>
      <c r="M54" s="7"/>
      <c r="N54" s="7"/>
    </row>
    <row r="55" spans="1:14" s="34" customFormat="1" ht="15.75" customHeight="1">
      <c r="A55" s="90" t="s">
        <v>22</v>
      </c>
      <c r="B55" s="75"/>
      <c r="C55" s="59">
        <f>SUM(C56:C59)+1</f>
        <v>30114</v>
      </c>
      <c r="D55" s="65">
        <f>SUM(D56:D59)</f>
        <v>21</v>
      </c>
      <c r="E55" s="66">
        <f>SUM(E56:E59)</f>
        <v>5</v>
      </c>
      <c r="F55" s="59">
        <f>SUM(F56:F59)</f>
        <v>13956</v>
      </c>
      <c r="G55" s="67">
        <f>SUM(G56:G59)</f>
        <v>488</v>
      </c>
      <c r="H55" s="59">
        <f>SUM(H56:H59)</f>
        <v>366361</v>
      </c>
      <c r="I55" s="53">
        <f>H55/C55</f>
        <v>12.165803280866042</v>
      </c>
      <c r="J55" s="25"/>
      <c r="K55" s="11"/>
      <c r="L55" s="11"/>
      <c r="M55" s="11"/>
      <c r="N55" s="11"/>
    </row>
    <row r="56" spans="1:14" s="18" customFormat="1" ht="15.75" customHeight="1">
      <c r="A56" s="35"/>
      <c r="B56" s="36" t="s">
        <v>58</v>
      </c>
      <c r="C56" s="31">
        <v>10162</v>
      </c>
      <c r="D56" s="37">
        <v>12</v>
      </c>
      <c r="E56" s="38">
        <v>2</v>
      </c>
      <c r="F56" s="31">
        <v>9797</v>
      </c>
      <c r="G56" s="39">
        <v>191</v>
      </c>
      <c r="H56" s="31">
        <v>159701</v>
      </c>
      <c r="I56" s="48">
        <f>H56/C56</f>
        <v>15.71550875811848</v>
      </c>
      <c r="J56" s="24"/>
      <c r="K56" s="7"/>
      <c r="L56" s="7"/>
      <c r="M56" s="7"/>
      <c r="N56" s="7"/>
    </row>
    <row r="57" spans="1:14" s="18" customFormat="1" ht="15.75" customHeight="1">
      <c r="A57" s="35"/>
      <c r="B57" s="36" t="s">
        <v>59</v>
      </c>
      <c r="C57" s="31">
        <v>1970</v>
      </c>
      <c r="D57" s="37">
        <v>2</v>
      </c>
      <c r="E57" s="38">
        <v>1</v>
      </c>
      <c r="F57" s="31">
        <v>1739</v>
      </c>
      <c r="G57" s="39">
        <v>23</v>
      </c>
      <c r="H57" s="31">
        <v>14487</v>
      </c>
      <c r="I57" s="48">
        <f>H57/C57</f>
        <v>7.3538071065989845</v>
      </c>
      <c r="J57" s="19"/>
      <c r="K57" s="7"/>
      <c r="L57" s="7"/>
      <c r="M57" s="7"/>
      <c r="N57" s="7"/>
    </row>
    <row r="58" spans="1:14" s="18" customFormat="1" ht="15.75" customHeight="1">
      <c r="A58" s="35"/>
      <c r="B58" s="36" t="s">
        <v>60</v>
      </c>
      <c r="C58" s="31">
        <v>9801</v>
      </c>
      <c r="D58" s="37">
        <v>2</v>
      </c>
      <c r="E58" s="38">
        <v>1</v>
      </c>
      <c r="F58" s="31">
        <v>895</v>
      </c>
      <c r="G58" s="39">
        <v>95</v>
      </c>
      <c r="H58" s="31">
        <v>60716</v>
      </c>
      <c r="I58" s="48">
        <f>H58/C58</f>
        <v>6.1948780736659526</v>
      </c>
      <c r="J58" s="24"/>
      <c r="K58" s="7"/>
      <c r="L58" s="7"/>
      <c r="M58" s="7"/>
      <c r="N58" s="7"/>
    </row>
    <row r="59" spans="1:14" s="18" customFormat="1" ht="15.75" customHeight="1">
      <c r="A59" s="35"/>
      <c r="B59" s="36" t="s">
        <v>13</v>
      </c>
      <c r="C59" s="31">
        <v>8180</v>
      </c>
      <c r="D59" s="37">
        <v>5</v>
      </c>
      <c r="E59" s="38">
        <v>1</v>
      </c>
      <c r="F59" s="31">
        <v>1525</v>
      </c>
      <c r="G59" s="39">
        <v>179</v>
      </c>
      <c r="H59" s="31">
        <v>131457</v>
      </c>
      <c r="I59" s="48">
        <f>H59/C59</f>
        <v>16.070537897310512</v>
      </c>
      <c r="J59" s="24"/>
      <c r="K59" s="7"/>
      <c r="L59" s="7"/>
      <c r="M59" s="7"/>
      <c r="N59" s="7"/>
    </row>
    <row r="60" spans="1:14" s="18" customFormat="1" ht="15.75" customHeight="1">
      <c r="A60" s="35"/>
      <c r="B60" s="40"/>
      <c r="C60" s="31"/>
      <c r="D60" s="37"/>
      <c r="E60" s="38"/>
      <c r="F60" s="31"/>
      <c r="G60" s="39"/>
      <c r="H60" s="31"/>
      <c r="I60" s="33"/>
      <c r="J60" s="24"/>
      <c r="K60" s="7"/>
      <c r="L60" s="7"/>
      <c r="M60" s="7"/>
      <c r="N60" s="7"/>
    </row>
    <row r="61" spans="1:14" s="34" customFormat="1" ht="15.75" customHeight="1">
      <c r="A61" s="90" t="s">
        <v>23</v>
      </c>
      <c r="B61" s="75"/>
      <c r="C61" s="59">
        <f aca="true" t="shared" si="12" ref="C61:H61">SUM(C62:C65)</f>
        <v>25749</v>
      </c>
      <c r="D61" s="65">
        <f t="shared" si="12"/>
        <v>11</v>
      </c>
      <c r="E61" s="66">
        <f t="shared" si="12"/>
        <v>13</v>
      </c>
      <c r="F61" s="59">
        <f t="shared" si="12"/>
        <v>10991</v>
      </c>
      <c r="G61" s="67">
        <f t="shared" si="12"/>
        <v>550</v>
      </c>
      <c r="H61" s="59">
        <f t="shared" si="12"/>
        <v>363697</v>
      </c>
      <c r="I61" s="53">
        <f>H61/C61</f>
        <v>14.12470387199503</v>
      </c>
      <c r="J61" s="25"/>
      <c r="K61" s="11"/>
      <c r="L61" s="11"/>
      <c r="M61" s="11"/>
      <c r="N61" s="11"/>
    </row>
    <row r="62" spans="1:14" s="18" customFormat="1" ht="15.75" customHeight="1">
      <c r="A62" s="35"/>
      <c r="B62" s="36" t="s">
        <v>61</v>
      </c>
      <c r="C62" s="31">
        <v>4087</v>
      </c>
      <c r="D62" s="37"/>
      <c r="E62" s="38">
        <v>7</v>
      </c>
      <c r="F62" s="31">
        <v>3174</v>
      </c>
      <c r="G62" s="39">
        <v>98</v>
      </c>
      <c r="H62" s="31">
        <v>74891</v>
      </c>
      <c r="I62" s="33">
        <f>H62/C62</f>
        <v>18.32419867873746</v>
      </c>
      <c r="J62" s="24"/>
      <c r="K62" s="7"/>
      <c r="L62" s="7"/>
      <c r="M62" s="7"/>
      <c r="N62" s="7"/>
    </row>
    <row r="63" spans="1:14" s="18" customFormat="1" ht="15.75" customHeight="1">
      <c r="A63" s="35"/>
      <c r="B63" s="36" t="s">
        <v>62</v>
      </c>
      <c r="C63" s="31">
        <v>12344</v>
      </c>
      <c r="D63" s="37">
        <v>7</v>
      </c>
      <c r="E63" s="38">
        <v>5</v>
      </c>
      <c r="F63" s="31">
        <v>6338</v>
      </c>
      <c r="G63" s="39">
        <v>287</v>
      </c>
      <c r="H63" s="31">
        <v>199416</v>
      </c>
      <c r="I63" s="33">
        <f>H63/C63</f>
        <v>16.154893065456903</v>
      </c>
      <c r="J63" s="24"/>
      <c r="K63" s="7"/>
      <c r="L63" s="7"/>
      <c r="M63" s="7"/>
      <c r="N63" s="7"/>
    </row>
    <row r="64" spans="1:14" s="18" customFormat="1" ht="15.75" customHeight="1">
      <c r="A64" s="35"/>
      <c r="B64" s="36" t="s">
        <v>63</v>
      </c>
      <c r="C64" s="31">
        <v>6866</v>
      </c>
      <c r="D64" s="37">
        <v>4</v>
      </c>
      <c r="E64" s="38">
        <v>1</v>
      </c>
      <c r="F64" s="31">
        <v>1479</v>
      </c>
      <c r="G64" s="39">
        <v>77</v>
      </c>
      <c r="H64" s="31">
        <v>32218</v>
      </c>
      <c r="I64" s="33">
        <f>H64/C64</f>
        <v>4.692397320128168</v>
      </c>
      <c r="J64" s="24"/>
      <c r="K64" s="7"/>
      <c r="L64" s="7"/>
      <c r="M64" s="7"/>
      <c r="N64" s="7"/>
    </row>
    <row r="65" spans="1:14" s="18" customFormat="1" ht="15.75" customHeight="1">
      <c r="A65" s="35"/>
      <c r="B65" s="36" t="s">
        <v>64</v>
      </c>
      <c r="C65" s="31">
        <v>2452</v>
      </c>
      <c r="D65" s="37"/>
      <c r="E65" s="38"/>
      <c r="F65" s="31"/>
      <c r="G65" s="39">
        <v>88</v>
      </c>
      <c r="H65" s="31">
        <v>57172</v>
      </c>
      <c r="I65" s="33">
        <f>H65/C65</f>
        <v>23.31647634584013</v>
      </c>
      <c r="J65" s="24"/>
      <c r="K65" s="7"/>
      <c r="L65" s="7"/>
      <c r="M65" s="7"/>
      <c r="N65" s="7"/>
    </row>
    <row r="66" spans="1:14" s="18" customFormat="1" ht="15.75" customHeight="1" thickBot="1">
      <c r="A66" s="41"/>
      <c r="B66" s="42"/>
      <c r="C66" s="43"/>
      <c r="D66" s="44"/>
      <c r="E66" s="45"/>
      <c r="F66" s="43"/>
      <c r="G66" s="46"/>
      <c r="H66" s="43"/>
      <c r="I66" s="47"/>
      <c r="J66" s="24"/>
      <c r="K66" s="7"/>
      <c r="L66" s="7"/>
      <c r="M66" s="7"/>
      <c r="N66" s="7"/>
    </row>
    <row r="67" spans="1:14" s="18" customFormat="1" ht="9.75" customHeight="1">
      <c r="A67" s="49"/>
      <c r="B67" s="49"/>
      <c r="C67" s="7"/>
      <c r="D67" s="7"/>
      <c r="E67" s="50"/>
      <c r="F67" s="7"/>
      <c r="G67" s="3"/>
      <c r="H67" s="3"/>
      <c r="I67" s="21"/>
      <c r="J67" s="21"/>
      <c r="K67" s="7"/>
      <c r="L67" s="7"/>
      <c r="M67" s="7"/>
      <c r="N67" s="7"/>
    </row>
    <row r="68" spans="1:14" s="18" customFormat="1" ht="12" customHeight="1">
      <c r="A68" s="72" t="s">
        <v>15</v>
      </c>
      <c r="B68" s="51"/>
      <c r="C68" s="7"/>
      <c r="D68" s="7"/>
      <c r="E68" s="50"/>
      <c r="F68" s="7"/>
      <c r="G68" s="3"/>
      <c r="H68" s="3"/>
      <c r="I68" s="21"/>
      <c r="J68" s="21"/>
      <c r="K68" s="7"/>
      <c r="L68" s="7"/>
      <c r="M68" s="7"/>
      <c r="N68" s="7"/>
    </row>
    <row r="69" spans="1:14" s="18" customFormat="1" ht="12" customHeight="1">
      <c r="A69" s="72" t="s">
        <v>29</v>
      </c>
      <c r="B69" s="51"/>
      <c r="C69" s="7"/>
      <c r="D69" s="7"/>
      <c r="E69" s="50"/>
      <c r="F69" s="7"/>
      <c r="G69" s="3"/>
      <c r="H69" s="3"/>
      <c r="I69" s="21"/>
      <c r="J69" s="21"/>
      <c r="K69" s="7"/>
      <c r="L69" s="7"/>
      <c r="M69" s="7"/>
      <c r="N69" s="7"/>
    </row>
    <row r="70" spans="1:14" s="18" customFormat="1" ht="12" customHeight="1">
      <c r="A70" s="72" t="s">
        <v>32</v>
      </c>
      <c r="B70" s="51"/>
      <c r="C70" s="7"/>
      <c r="D70" s="7"/>
      <c r="E70" s="50"/>
      <c r="F70" s="7"/>
      <c r="G70" s="3"/>
      <c r="H70" s="3"/>
      <c r="I70" s="21"/>
      <c r="J70" s="21"/>
      <c r="K70" s="7"/>
      <c r="L70" s="7"/>
      <c r="M70" s="7"/>
      <c r="N70" s="7"/>
    </row>
    <row r="71" spans="1:14" s="18" customFormat="1" ht="16.5" customHeight="1">
      <c r="A71" s="51"/>
      <c r="B71" s="51"/>
      <c r="C71" s="7"/>
      <c r="D71" s="7"/>
      <c r="E71" s="50"/>
      <c r="F71" s="7"/>
      <c r="G71" s="3"/>
      <c r="H71" s="3"/>
      <c r="I71" s="21"/>
      <c r="J71" s="21"/>
      <c r="K71" s="7"/>
      <c r="L71" s="7"/>
      <c r="M71" s="7"/>
      <c r="N71" s="7"/>
    </row>
  </sheetData>
  <sheetProtection/>
  <mergeCells count="18">
    <mergeCell ref="A37:B37"/>
    <mergeCell ref="A46:B46"/>
    <mergeCell ref="A8:B8"/>
    <mergeCell ref="A15:B15"/>
    <mergeCell ref="A16:B16"/>
    <mergeCell ref="A51:B51"/>
    <mergeCell ref="A55:B55"/>
    <mergeCell ref="A61:B61"/>
    <mergeCell ref="A25:B25"/>
    <mergeCell ref="A26:B26"/>
    <mergeCell ref="A50:B50"/>
    <mergeCell ref="A32:B32"/>
    <mergeCell ref="A3:B4"/>
    <mergeCell ref="D3:F3"/>
    <mergeCell ref="G3:I3"/>
    <mergeCell ref="D4:E4"/>
    <mergeCell ref="C3:C4"/>
    <mergeCell ref="A5:B5"/>
  </mergeCells>
  <printOptions horizontalCentered="1"/>
  <pageMargins left="0.5905511811023623" right="0.3937007874015748" top="0.5905511811023623" bottom="0.3937007874015748" header="0" footer="0"/>
  <pageSetup horizontalDpi="600" verticalDpi="600" orientation="portrait" paperSize="9" scale="98" r:id="rId3"/>
  <rowBreaks count="1" manualBreakCount="1">
    <brk id="49" max="8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林政課</cp:lastModifiedBy>
  <cp:lastPrinted>2008-11-25T02:16:41Z</cp:lastPrinted>
  <dcterms:created xsi:type="dcterms:W3CDTF">1997-01-08T22:48:59Z</dcterms:created>
  <dcterms:modified xsi:type="dcterms:W3CDTF">2011-05-18T05:35:14Z</dcterms:modified>
  <cp:category/>
  <cp:version/>
  <cp:contentType/>
  <cp:contentStatus/>
</cp:coreProperties>
</file>