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425" windowWidth="15330" windowHeight="4380" tabRatio="813" activeTab="0"/>
  </bookViews>
  <sheets>
    <sheet name="4-5作業道" sheetId="1" r:id="rId1"/>
  </sheets>
  <definedNames>
    <definedName name="_xlnm.Print_Area" localSheetId="0">'4-5作業道'!$A$1:$I$71</definedName>
    <definedName name="_xlnm.Print_Titles" localSheetId="0">'4-5作業道'!$2:$4</definedName>
  </definedNames>
  <calcPr fullCalcOnLoad="1"/>
</workbook>
</file>

<file path=xl/comments1.xml><?xml version="1.0" encoding="utf-8"?>
<comments xmlns="http://schemas.openxmlformats.org/spreadsheetml/2006/main">
  <authors>
    <author>森林土木総合システム</author>
  </authors>
  <commentList>
    <comment ref="C8" authorId="0">
      <text>
        <r>
          <rPr>
            <b/>
            <sz val="9"/>
            <rFont val="ＭＳ Ｐゴシック"/>
            <family val="3"/>
          </rPr>
          <t xml:space="preserve">+1調整
</t>
        </r>
      </text>
    </comment>
    <comment ref="C26" authorId="0">
      <text>
        <r>
          <rPr>
            <b/>
            <sz val="9"/>
            <rFont val="ＭＳ Ｐゴシック"/>
            <family val="3"/>
          </rPr>
          <t xml:space="preserve">＋１調整
</t>
        </r>
      </text>
    </comment>
    <comment ref="C25" authorId="0">
      <text>
        <r>
          <rPr>
            <b/>
            <sz val="9"/>
            <rFont val="ＭＳ Ｐゴシック"/>
            <family val="3"/>
          </rPr>
          <t xml:space="preserve">－１調整
</t>
        </r>
      </text>
    </comment>
    <comment ref="C32" authorId="0">
      <text>
        <r>
          <rPr>
            <b/>
            <sz val="9"/>
            <rFont val="ＭＳ Ｐゴシック"/>
            <family val="3"/>
          </rPr>
          <t xml:space="preserve">＋１調整
</t>
        </r>
      </text>
    </comment>
    <comment ref="C37" authorId="0">
      <text>
        <r>
          <rPr>
            <b/>
            <sz val="9"/>
            <rFont val="ＭＳ Ｐゴシック"/>
            <family val="3"/>
          </rPr>
          <t xml:space="preserve">＋１調整
</t>
        </r>
      </text>
    </comment>
    <comment ref="C46" authorId="0">
      <text>
        <r>
          <rPr>
            <b/>
            <sz val="9"/>
            <rFont val="ＭＳ Ｐゴシック"/>
            <family val="3"/>
          </rPr>
          <t xml:space="preserve">＋１調整
</t>
        </r>
      </text>
    </comment>
  </commentList>
</comments>
</file>

<file path=xl/sharedStrings.xml><?xml version="1.0" encoding="utf-8"?>
<sst xmlns="http://schemas.openxmlformats.org/spreadsheetml/2006/main" count="91" uniqueCount="66">
  <si>
    <t>市　町　村</t>
  </si>
  <si>
    <t>開設延長</t>
  </si>
  <si>
    <t>明和町</t>
  </si>
  <si>
    <t>利根下流森林計画区</t>
  </si>
  <si>
    <t>第５表　作業道（市町村別）</t>
  </si>
  <si>
    <t>(単位：ｍ）</t>
  </si>
  <si>
    <t>森林面積(ha)</t>
  </si>
  <si>
    <t>路線数</t>
  </si>
  <si>
    <t>合　　　計</t>
  </si>
  <si>
    <t>利根上流森林計画区</t>
  </si>
  <si>
    <t>吾妻森林計画区</t>
  </si>
  <si>
    <t>中之条町</t>
  </si>
  <si>
    <t/>
  </si>
  <si>
    <t>長野原町</t>
  </si>
  <si>
    <t>嬬恋村</t>
  </si>
  <si>
    <t>草津町</t>
  </si>
  <si>
    <t>六合村</t>
  </si>
  <si>
    <t>高山村</t>
  </si>
  <si>
    <t>前橋市</t>
  </si>
  <si>
    <t>渋川市</t>
  </si>
  <si>
    <t>富士見村</t>
  </si>
  <si>
    <t>榛東村</t>
  </si>
  <si>
    <t>吉岡町</t>
  </si>
  <si>
    <t>桐生市</t>
  </si>
  <si>
    <t>太田市</t>
  </si>
  <si>
    <t>館林市</t>
  </si>
  <si>
    <t>板倉町</t>
  </si>
  <si>
    <t>西毛森林計画区</t>
  </si>
  <si>
    <t>高崎市</t>
  </si>
  <si>
    <t>安中市</t>
  </si>
  <si>
    <t>榛名町</t>
  </si>
  <si>
    <t>藤岡市</t>
  </si>
  <si>
    <t>吉井町</t>
  </si>
  <si>
    <t>上野村</t>
  </si>
  <si>
    <t>神流町</t>
  </si>
  <si>
    <t>密度　m/ha</t>
  </si>
  <si>
    <t>沼田市</t>
  </si>
  <si>
    <t>片品村</t>
  </si>
  <si>
    <t>川場村</t>
  </si>
  <si>
    <t>昭和村</t>
  </si>
  <si>
    <t>千代田町</t>
  </si>
  <si>
    <t>大泉町</t>
  </si>
  <si>
    <t>邑楽町</t>
  </si>
  <si>
    <t>富岡市</t>
  </si>
  <si>
    <t>下仁田町</t>
  </si>
  <si>
    <t>南牧村</t>
  </si>
  <si>
    <t>甘楽町</t>
  </si>
  <si>
    <t>　（注）（　）内は継続路線で外数</t>
  </si>
  <si>
    <t>[資料]林政課</t>
  </si>
  <si>
    <t>　　　　素材生産組合が実施する葉脈路及び架線作業道については開設実績としてはカウントするが、開設累計にはカウントしない。</t>
  </si>
  <si>
    <t>太田環境森林事務所</t>
  </si>
  <si>
    <t>１７年度の開設</t>
  </si>
  <si>
    <t>１７年度末の開設累計</t>
  </si>
  <si>
    <t>利根環境森林事務所</t>
  </si>
  <si>
    <t>吾妻環境森林事務所</t>
  </si>
  <si>
    <t>渋川環境森林事務所</t>
  </si>
  <si>
    <t>桐生環境森林事務所</t>
  </si>
  <si>
    <t>高崎環境森林事務所</t>
  </si>
  <si>
    <t>藤岡環境森林事務所</t>
  </si>
  <si>
    <t>富岡環境森林事務所</t>
  </si>
  <si>
    <t>みなかみ町</t>
  </si>
  <si>
    <t>東吾妻町</t>
  </si>
  <si>
    <t>伊勢崎市</t>
  </si>
  <si>
    <t>玉村町</t>
  </si>
  <si>
    <t>前橋環境森林事務所</t>
  </si>
  <si>
    <t>みどり市</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</si>
</sst>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quot;▲&quot;#,##0"/>
    <numFmt numFmtId="178" formatCode="#,#00;&quot;▲&quot;#,#00"/>
    <numFmt numFmtId="179" formatCode="\(0\)"/>
    <numFmt numFmtId="180" formatCode="0.0"/>
    <numFmt numFmtId="181" formatCode="0.0%"/>
    <numFmt numFmtId="182" formatCode="[$-411]gee\.mm\.dd"/>
    <numFmt numFmtId="183" formatCode="#,###"/>
    <numFmt numFmtId="184" formatCode="0.0_ "/>
    <numFmt numFmtId="185" formatCode="#,###.0"/>
    <numFmt numFmtId="186" formatCode="#,##0.0;\-#,##0.0"/>
    <numFmt numFmtId="187" formatCode="#,##0_ "/>
    <numFmt numFmtId="188" formatCode="#,##0.0_ "/>
    <numFmt numFmtId="189" formatCode="#,##0;&quot;△&quot;#,##0"/>
    <numFmt numFmtId="190" formatCode="_ &quot;\&quot;* #,##0.0_ ;_ &quot;\&quot;* \-#,##0.0_ ;_ &quot;\&quot;* &quot;-&quot;?_ ;_ @_ "/>
    <numFmt numFmtId="191" formatCode="_ * #,##0.0_ ;_ * \-#,##0.0_ ;_ * &quot;-&quot;?_ ;_ @_ "/>
    <numFmt numFmtId="192" formatCode="0_);\(0\)"/>
    <numFmt numFmtId="193" formatCode="0;&quot;△ &quot;0"/>
    <numFmt numFmtId="194" formatCode="&quot;\&quot;#,##0;[Red]&quot;\&quot;#,##0"/>
    <numFmt numFmtId="195" formatCode="#,##0;[Red]#,##0"/>
    <numFmt numFmtId="196" formatCode="0_ "/>
    <numFmt numFmtId="197" formatCode="#,##0_);[Red]\(#,##0\)"/>
    <numFmt numFmtId="198" formatCode="#,##0.0_);[Red]\(#,##0.0\)"/>
    <numFmt numFmtId="199" formatCode="#,##0;\-#,##0;&quot;－&quot;"/>
    <numFmt numFmtId="200" formatCode="#,##0;\-#,##0&quot;－&quot;"/>
    <numFmt numFmtId="201" formatCode="#,##0.0;[Red]\-#,##0.0"/>
    <numFmt numFmtId="202" formatCode="#,##0;&quot;▲&quot;#,##0;&quot;…&quot;"/>
    <numFmt numFmtId="203" formatCode="#,##0;&quot;▲&quot;#,##0;&quot;-&quot;"/>
    <numFmt numFmtId="204" formatCode="#,##0.0;&quot;▲&quot;#,##0.0;&quot;-&quot;"/>
    <numFmt numFmtId="205" formatCode="#,##0;\-#,##0;&quot;-&quot;"/>
    <numFmt numFmtId="206" formatCode="\(0\);\(0\);\(\-\)"/>
    <numFmt numFmtId="207" formatCode="#,##0.0;\-#,##0.0;&quot;-&quot;"/>
    <numFmt numFmtId="208" formatCode="#,##0;&quot;▲&quot;#,##0;&quot;(-)&quot;"/>
    <numFmt numFmtId="209" formatCode="\(#,##0\);&quot;▲&quot;#,##0;&quot;(-)&quot;"/>
    <numFmt numFmtId="210" formatCode="0.0_);[Red]\(0.0\)"/>
    <numFmt numFmtId="211" formatCode="#,##0\ "/>
    <numFmt numFmtId="212" formatCode="#,##0.0"/>
    <numFmt numFmtId="213" formatCode="#,##0__"/>
    <numFmt numFmtId="214" formatCode="\(#,###\)"/>
    <numFmt numFmtId="215" formatCode="\(#,###\)\ "/>
    <numFmt numFmtId="216" formatCode="#,###;#,###;\-"/>
    <numFmt numFmtId="217" formatCode="#,##0\ ;\-#,##0\ ;&quot;－&quot;\ "/>
    <numFmt numFmtId="218" formatCode="0.0%\ "/>
    <numFmt numFmtId="219" formatCode="#,#00;&quot;▲&quot;#,#00;"/>
    <numFmt numFmtId="220" formatCode="\(#\)"/>
    <numFmt numFmtId="221" formatCode="\(#\)\ "/>
    <numFmt numFmtId="222" formatCode=".00"/>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2"/>
      <name val="ＭＳ Ｐ明朝"/>
      <family val="1"/>
    </font>
    <font>
      <sz val="10"/>
      <name val="ＭＳ Ｐ明朝"/>
      <family val="1"/>
    </font>
    <font>
      <b/>
      <sz val="10"/>
      <name val="ＭＳ Ｐ明朝"/>
      <family val="1"/>
    </font>
    <font>
      <sz val="8"/>
      <name val="ＭＳ Ｐ明朝"/>
      <family val="1"/>
    </font>
    <font>
      <sz val="11"/>
      <name val="明朝"/>
      <family val="1"/>
    </font>
    <font>
      <b/>
      <sz val="9"/>
      <name val="ＭＳ ＰＲゴシック"/>
      <family val="3"/>
    </font>
    <font>
      <b/>
      <sz val="9"/>
      <color indexed="8"/>
      <name val="ＭＳ ＰＲゴシック"/>
      <family val="3"/>
    </font>
    <font>
      <b/>
      <sz val="9"/>
      <name val="ＭＳ Ｐゴシック"/>
      <family val="3"/>
    </font>
    <font>
      <sz val="8"/>
      <name val="明朝"/>
      <family val="1"/>
    </font>
    <font>
      <b/>
      <sz val="8"/>
      <name val="ＭＳ Ｐゴシック"/>
      <family val="2"/>
    </font>
  </fonts>
  <fills count="2">
    <fill>
      <patternFill/>
    </fill>
    <fill>
      <patternFill patternType="gray125"/>
    </fill>
  </fills>
  <borders count="27">
    <border>
      <left/>
      <right/>
      <top/>
      <bottom/>
      <diagonal/>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style="thin"/>
      <right>
        <color indexed="63"/>
      </right>
      <top style="medium"/>
      <bottom style="thin"/>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3" fillId="0" borderId="0" applyNumberFormat="0" applyFill="0" applyBorder="0" applyAlignment="0" applyProtection="0"/>
  </cellStyleXfs>
  <cellXfs count="93">
    <xf numFmtId="0" fontId="0" fillId="0" borderId="0" xfId="0" applyAlignment="1">
      <alignment/>
    </xf>
    <xf numFmtId="38" fontId="6" fillId="0" borderId="0" xfId="17" applyFont="1" applyAlignment="1">
      <alignment vertical="center"/>
    </xf>
    <xf numFmtId="38" fontId="6" fillId="0" borderId="0" xfId="17" applyFont="1" applyBorder="1" applyAlignment="1">
      <alignment vertical="center"/>
    </xf>
    <xf numFmtId="38" fontId="6" fillId="0" borderId="0" xfId="17" applyFont="1" applyFill="1" applyBorder="1" applyAlignment="1">
      <alignment vertical="center"/>
    </xf>
    <xf numFmtId="0" fontId="6" fillId="0" borderId="0" xfId="21" applyFont="1" applyAlignment="1">
      <alignment vertical="center"/>
      <protection/>
    </xf>
    <xf numFmtId="180" fontId="6" fillId="0" borderId="0" xfId="17" applyNumberFormat="1" applyFont="1" applyAlignment="1">
      <alignment vertical="center"/>
    </xf>
    <xf numFmtId="179" fontId="6" fillId="0" borderId="0" xfId="17" applyNumberFormat="1" applyFont="1" applyAlignment="1">
      <alignment vertical="center"/>
    </xf>
    <xf numFmtId="38" fontId="6" fillId="0" borderId="0" xfId="17" applyFont="1" applyFill="1" applyAlignment="1">
      <alignment vertical="center"/>
    </xf>
    <xf numFmtId="38" fontId="4" fillId="0" borderId="0" xfId="17" applyFont="1" applyFill="1" applyAlignment="1">
      <alignment vertical="center"/>
    </xf>
    <xf numFmtId="38" fontId="6" fillId="0" borderId="1" xfId="17" applyFont="1" applyFill="1" applyBorder="1" applyAlignment="1">
      <alignment horizontal="center" vertical="center"/>
    </xf>
    <xf numFmtId="38" fontId="10" fillId="0" borderId="0" xfId="17" applyFont="1" applyFill="1" applyAlignment="1">
      <alignment vertical="center"/>
    </xf>
    <xf numFmtId="38" fontId="10" fillId="0" borderId="0" xfId="17" applyFont="1" applyFill="1" applyBorder="1" applyAlignment="1">
      <alignment vertical="center"/>
    </xf>
    <xf numFmtId="0" fontId="4" fillId="0" borderId="0" xfId="21" applyFont="1" applyFill="1" applyAlignment="1">
      <alignment vertical="center"/>
      <protection/>
    </xf>
    <xf numFmtId="179" fontId="5" fillId="0" borderId="0" xfId="17" applyNumberFormat="1" applyFont="1" applyFill="1" applyAlignment="1">
      <alignment vertical="center"/>
    </xf>
    <xf numFmtId="38" fontId="5" fillId="0" borderId="0" xfId="17" applyFont="1" applyFill="1" applyAlignment="1">
      <alignment vertical="center"/>
    </xf>
    <xf numFmtId="38" fontId="5" fillId="0" borderId="0" xfId="17" applyFont="1" applyFill="1" applyBorder="1" applyAlignment="1">
      <alignment vertical="center"/>
    </xf>
    <xf numFmtId="180" fontId="5" fillId="0" borderId="0" xfId="17" applyNumberFormat="1" applyFont="1" applyFill="1" applyAlignment="1">
      <alignment vertical="center"/>
    </xf>
    <xf numFmtId="0" fontId="5" fillId="0" borderId="0" xfId="21" applyFont="1" applyFill="1" applyAlignment="1">
      <alignment vertical="center"/>
      <protection/>
    </xf>
    <xf numFmtId="0" fontId="6" fillId="0" borderId="0" xfId="21" applyFont="1" applyFill="1" applyAlignment="1">
      <alignment vertical="center"/>
      <protection/>
    </xf>
    <xf numFmtId="179" fontId="6" fillId="0" borderId="0" xfId="17" applyNumberFormat="1" applyFont="1" applyFill="1" applyBorder="1" applyAlignment="1">
      <alignment vertical="center"/>
    </xf>
    <xf numFmtId="180" fontId="6" fillId="0" borderId="0" xfId="17" applyNumberFormat="1" applyFont="1" applyFill="1" applyAlignment="1">
      <alignment horizontal="right" vertical="center"/>
    </xf>
    <xf numFmtId="180" fontId="6" fillId="0" borderId="0" xfId="17" applyNumberFormat="1" applyFont="1" applyFill="1" applyAlignment="1">
      <alignment vertical="center"/>
    </xf>
    <xf numFmtId="180" fontId="6" fillId="0" borderId="0" xfId="17" applyNumberFormat="1" applyFont="1" applyFill="1" applyBorder="1" applyAlignment="1">
      <alignment horizontal="centerContinuous" vertical="center"/>
    </xf>
    <xf numFmtId="180" fontId="6" fillId="0" borderId="2" xfId="17" applyNumberFormat="1" applyFont="1" applyFill="1" applyBorder="1" applyAlignment="1">
      <alignment horizontal="center" vertical="center"/>
    </xf>
    <xf numFmtId="180" fontId="6" fillId="0" borderId="0" xfId="17" applyNumberFormat="1" applyFont="1" applyFill="1" applyBorder="1" applyAlignment="1">
      <alignment vertical="center"/>
    </xf>
    <xf numFmtId="205" fontId="10" fillId="0" borderId="3" xfId="17" applyNumberFormat="1" applyFont="1" applyFill="1" applyBorder="1" applyAlignment="1">
      <alignment horizontal="right" vertical="center"/>
    </xf>
    <xf numFmtId="205" fontId="10" fillId="0" borderId="0" xfId="17" applyNumberFormat="1" applyFont="1" applyFill="1" applyBorder="1" applyAlignment="1">
      <alignment vertical="center"/>
    </xf>
    <xf numFmtId="206" fontId="10" fillId="0" borderId="3" xfId="17" applyNumberFormat="1" applyFont="1" applyFill="1" applyBorder="1" applyAlignment="1">
      <alignment vertical="center"/>
    </xf>
    <xf numFmtId="205" fontId="10" fillId="0" borderId="3" xfId="17" applyNumberFormat="1" applyFont="1" applyFill="1" applyBorder="1" applyAlignment="1">
      <alignment vertical="center"/>
    </xf>
    <xf numFmtId="205" fontId="10" fillId="0" borderId="4" xfId="17" applyNumberFormat="1" applyFont="1" applyFill="1" applyBorder="1" applyAlignment="1">
      <alignment vertical="center"/>
    </xf>
    <xf numFmtId="207" fontId="10" fillId="0" borderId="5" xfId="17" applyNumberFormat="1" applyFont="1" applyFill="1" applyBorder="1" applyAlignment="1">
      <alignment vertical="center"/>
    </xf>
    <xf numFmtId="180" fontId="10" fillId="0" borderId="0" xfId="17" applyNumberFormat="1" applyFont="1" applyFill="1" applyBorder="1" applyAlignment="1">
      <alignment vertical="center"/>
    </xf>
    <xf numFmtId="0" fontId="10" fillId="0" borderId="0" xfId="21" applyFont="1" applyFill="1" applyAlignment="1">
      <alignment vertical="center"/>
      <protection/>
    </xf>
    <xf numFmtId="0" fontId="6" fillId="0" borderId="6" xfId="21" applyFont="1" applyFill="1" applyBorder="1" applyAlignment="1">
      <alignment horizontal="center" vertical="center"/>
      <protection/>
    </xf>
    <xf numFmtId="0" fontId="0" fillId="0" borderId="3" xfId="0" applyFill="1" applyBorder="1" applyAlignment="1">
      <alignment horizontal="center" vertical="center"/>
    </xf>
    <xf numFmtId="205" fontId="6" fillId="0" borderId="3" xfId="17" applyNumberFormat="1" applyFont="1" applyFill="1" applyBorder="1" applyAlignment="1">
      <alignment horizontal="right" vertical="center"/>
    </xf>
    <xf numFmtId="205" fontId="6" fillId="0" borderId="0" xfId="17" applyNumberFormat="1" applyFont="1" applyFill="1" applyBorder="1" applyAlignment="1">
      <alignment vertical="center"/>
    </xf>
    <xf numFmtId="206" fontId="6" fillId="0" borderId="3" xfId="17" applyNumberFormat="1" applyFont="1" applyFill="1" applyBorder="1" applyAlignment="1">
      <alignment vertical="center"/>
    </xf>
    <xf numFmtId="205" fontId="6" fillId="0" borderId="3" xfId="17" applyNumberFormat="1" applyFont="1" applyFill="1" applyBorder="1" applyAlignment="1">
      <alignment vertical="center"/>
    </xf>
    <xf numFmtId="205" fontId="6" fillId="0" borderId="7" xfId="17" applyNumberFormat="1" applyFont="1" applyFill="1" applyBorder="1" applyAlignment="1">
      <alignment vertical="center"/>
    </xf>
    <xf numFmtId="207" fontId="6" fillId="0" borderId="5" xfId="17" applyNumberFormat="1" applyFont="1" applyFill="1" applyBorder="1" applyAlignment="1">
      <alignment vertical="center"/>
    </xf>
    <xf numFmtId="0" fontId="10" fillId="0" borderId="6" xfId="21" applyFont="1" applyFill="1" applyBorder="1" applyAlignment="1">
      <alignment vertical="center"/>
      <protection/>
    </xf>
    <xf numFmtId="0" fontId="10" fillId="0" borderId="3" xfId="0" applyFont="1" applyFill="1" applyBorder="1" applyAlignment="1">
      <alignment vertical="center"/>
    </xf>
    <xf numFmtId="205" fontId="10" fillId="0" borderId="7" xfId="17" applyNumberFormat="1" applyFont="1" applyFill="1" applyBorder="1" applyAlignment="1">
      <alignment vertical="center"/>
    </xf>
    <xf numFmtId="205" fontId="10" fillId="0" borderId="0" xfId="21" applyNumberFormat="1" applyFont="1" applyFill="1" applyBorder="1" applyAlignment="1">
      <alignment vertical="center"/>
      <protection/>
    </xf>
    <xf numFmtId="206" fontId="10" fillId="0" borderId="3" xfId="21" applyNumberFormat="1" applyFont="1" applyFill="1" applyBorder="1" applyAlignment="1">
      <alignment vertical="center"/>
      <protection/>
    </xf>
    <xf numFmtId="205" fontId="10" fillId="0" borderId="3" xfId="21" applyNumberFormat="1" applyFont="1" applyFill="1" applyBorder="1" applyAlignment="1">
      <alignment vertical="center"/>
      <protection/>
    </xf>
    <xf numFmtId="0" fontId="10" fillId="0" borderId="0" xfId="21" applyFont="1" applyFill="1" applyBorder="1" applyAlignment="1">
      <alignment vertical="center"/>
      <protection/>
    </xf>
    <xf numFmtId="0" fontId="6" fillId="0" borderId="6" xfId="21" applyFont="1" applyFill="1" applyBorder="1" applyAlignment="1">
      <alignment vertical="center"/>
      <protection/>
    </xf>
    <xf numFmtId="0" fontId="6" fillId="0" borderId="3" xfId="21" applyFont="1" applyFill="1" applyBorder="1" applyAlignment="1">
      <alignment horizontal="distributed" vertical="center"/>
      <protection/>
    </xf>
    <xf numFmtId="205" fontId="6" fillId="0" borderId="0" xfId="21" applyNumberFormat="1" applyFont="1" applyFill="1" applyBorder="1" applyAlignment="1">
      <alignment vertical="center"/>
      <protection/>
    </xf>
    <xf numFmtId="206" fontId="6" fillId="0" borderId="3" xfId="21" applyNumberFormat="1" applyFont="1" applyFill="1" applyBorder="1" applyAlignment="1">
      <alignment vertical="center"/>
      <protection/>
    </xf>
    <xf numFmtId="205" fontId="6" fillId="0" borderId="3" xfId="21" applyNumberFormat="1" applyFont="1" applyFill="1" applyBorder="1" applyAlignment="1">
      <alignment vertical="center"/>
      <protection/>
    </xf>
    <xf numFmtId="0" fontId="6" fillId="0" borderId="3" xfId="21" applyFont="1" applyFill="1" applyBorder="1" applyAlignment="1">
      <alignment vertical="center"/>
      <protection/>
    </xf>
    <xf numFmtId="0" fontId="6" fillId="0" borderId="8" xfId="21" applyFont="1" applyFill="1" applyBorder="1" applyAlignment="1">
      <alignment vertical="center"/>
      <protection/>
    </xf>
    <xf numFmtId="0" fontId="6" fillId="0" borderId="9" xfId="21" applyFont="1" applyFill="1" applyBorder="1" applyAlignment="1">
      <alignment vertical="center"/>
      <protection/>
    </xf>
    <xf numFmtId="205" fontId="6" fillId="0" borderId="9" xfId="17" applyNumberFormat="1" applyFont="1" applyFill="1" applyBorder="1" applyAlignment="1">
      <alignment vertical="center"/>
    </xf>
    <xf numFmtId="205" fontId="6" fillId="0" borderId="10" xfId="21" applyNumberFormat="1" applyFont="1" applyFill="1" applyBorder="1" applyAlignment="1">
      <alignment vertical="center"/>
      <protection/>
    </xf>
    <xf numFmtId="206" fontId="6" fillId="0" borderId="9" xfId="21" applyNumberFormat="1" applyFont="1" applyFill="1" applyBorder="1" applyAlignment="1">
      <alignment vertical="center"/>
      <protection/>
    </xf>
    <xf numFmtId="205" fontId="6" fillId="0" borderId="9" xfId="21" applyNumberFormat="1" applyFont="1" applyFill="1" applyBorder="1" applyAlignment="1">
      <alignment vertical="center"/>
      <protection/>
    </xf>
    <xf numFmtId="207" fontId="6" fillId="0" borderId="11" xfId="17" applyNumberFormat="1" applyFont="1" applyFill="1" applyBorder="1" applyAlignment="1">
      <alignment vertical="center"/>
    </xf>
    <xf numFmtId="205" fontId="11" fillId="0" borderId="3" xfId="17" applyNumberFormat="1" applyFont="1" applyFill="1" applyBorder="1" applyAlignment="1">
      <alignment vertical="center"/>
    </xf>
    <xf numFmtId="207" fontId="6" fillId="0" borderId="5" xfId="17" applyNumberFormat="1" applyFont="1" applyFill="1" applyBorder="1" applyAlignment="1">
      <alignment horizontal="right" vertical="center"/>
    </xf>
    <xf numFmtId="0" fontId="6" fillId="0" borderId="0" xfId="21" applyFont="1" applyFill="1" applyBorder="1" applyAlignment="1">
      <alignment horizontal="center" vertical="center"/>
      <protection/>
    </xf>
    <xf numFmtId="179" fontId="6" fillId="0" borderId="0" xfId="17" applyNumberFormat="1" applyFont="1" applyFill="1" applyAlignment="1">
      <alignment vertical="center"/>
    </xf>
    <xf numFmtId="0" fontId="8" fillId="0" borderId="0" xfId="21" applyFont="1" applyFill="1" applyBorder="1" applyAlignment="1">
      <alignment vertical="center"/>
      <protection/>
    </xf>
    <xf numFmtId="206" fontId="6" fillId="0" borderId="3" xfId="21" applyNumberFormat="1" applyFont="1" applyFill="1" applyBorder="1" applyAlignment="1">
      <alignment horizontal="right" vertical="center"/>
      <protection/>
    </xf>
    <xf numFmtId="205" fontId="10" fillId="0" borderId="12" xfId="17" applyNumberFormat="1" applyFont="1" applyFill="1" applyBorder="1" applyAlignment="1">
      <alignment vertical="center"/>
    </xf>
    <xf numFmtId="207" fontId="7" fillId="0" borderId="5" xfId="17" applyNumberFormat="1" applyFont="1" applyFill="1" applyBorder="1" applyAlignment="1">
      <alignment vertical="center"/>
    </xf>
    <xf numFmtId="206" fontId="10" fillId="0" borderId="0" xfId="17" applyNumberFormat="1" applyFont="1" applyFill="1" applyBorder="1" applyAlignment="1">
      <alignment vertical="center"/>
    </xf>
    <xf numFmtId="207" fontId="10" fillId="0" borderId="13" xfId="17" applyNumberFormat="1" applyFont="1" applyFill="1" applyBorder="1" applyAlignment="1">
      <alignment vertical="center"/>
    </xf>
    <xf numFmtId="205" fontId="6" fillId="0" borderId="10" xfId="17" applyNumberFormat="1" applyFont="1" applyFill="1" applyBorder="1" applyAlignment="1">
      <alignment vertical="center"/>
    </xf>
    <xf numFmtId="206" fontId="6" fillId="0" borderId="9" xfId="17" applyNumberFormat="1" applyFont="1" applyFill="1" applyBorder="1" applyAlignment="1">
      <alignment vertical="center"/>
    </xf>
    <xf numFmtId="0" fontId="0" fillId="0" borderId="14" xfId="0" applyFill="1" applyBorder="1" applyAlignment="1">
      <alignment vertical="center"/>
    </xf>
    <xf numFmtId="0" fontId="10" fillId="0" borderId="3" xfId="0" applyFont="1" applyFill="1" applyBorder="1" applyAlignment="1">
      <alignment horizontal="distributed" vertical="center"/>
    </xf>
    <xf numFmtId="38" fontId="6" fillId="0" borderId="15" xfId="17" applyFont="1" applyFill="1" applyBorder="1" applyAlignment="1">
      <alignment horizontal="center" vertical="center"/>
    </xf>
    <xf numFmtId="38" fontId="6" fillId="0" borderId="16" xfId="17" applyFont="1" applyFill="1" applyBorder="1" applyAlignment="1">
      <alignment horizontal="center" vertical="center"/>
    </xf>
    <xf numFmtId="0" fontId="6" fillId="0" borderId="17" xfId="21" applyFont="1" applyFill="1" applyBorder="1" applyAlignment="1">
      <alignment horizontal="center" vertical="center"/>
      <protection/>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179" fontId="6" fillId="0" borderId="15" xfId="17" applyNumberFormat="1" applyFont="1" applyFill="1" applyBorder="1" applyAlignment="1">
      <alignment horizontal="center" vertical="center"/>
    </xf>
    <xf numFmtId="179" fontId="6" fillId="0" borderId="20" xfId="17" applyNumberFormat="1" applyFont="1" applyFill="1" applyBorder="1" applyAlignment="1">
      <alignment horizontal="center" vertical="center"/>
    </xf>
    <xf numFmtId="179" fontId="6" fillId="0" borderId="21" xfId="17" applyNumberFormat="1" applyFont="1" applyFill="1" applyBorder="1" applyAlignment="1">
      <alignment horizontal="center" vertical="center"/>
    </xf>
    <xf numFmtId="38" fontId="6" fillId="0" borderId="20" xfId="17" applyFont="1" applyFill="1" applyBorder="1" applyAlignment="1">
      <alignment horizontal="center" vertical="center"/>
    </xf>
    <xf numFmtId="38" fontId="6" fillId="0" borderId="22" xfId="17" applyFont="1" applyFill="1" applyBorder="1" applyAlignment="1">
      <alignment horizontal="center" vertical="center"/>
    </xf>
    <xf numFmtId="38" fontId="6" fillId="0" borderId="23" xfId="17" applyFont="1" applyFill="1" applyBorder="1" applyAlignment="1">
      <alignment horizontal="center" vertical="center"/>
    </xf>
    <xf numFmtId="38" fontId="6" fillId="0" borderId="24" xfId="17" applyFont="1" applyFill="1" applyBorder="1" applyAlignment="1">
      <alignment horizontal="center" vertical="center"/>
    </xf>
    <xf numFmtId="0" fontId="10" fillId="0" borderId="25" xfId="21" applyFont="1" applyFill="1" applyBorder="1" applyAlignment="1">
      <alignment horizontal="center" vertical="center"/>
      <protection/>
    </xf>
    <xf numFmtId="0" fontId="10" fillId="0" borderId="26" xfId="0" applyFont="1" applyFill="1" applyBorder="1" applyAlignment="1">
      <alignment horizontal="center" vertical="center"/>
    </xf>
    <xf numFmtId="0" fontId="10" fillId="0" borderId="6" xfId="21" applyFont="1" applyFill="1" applyBorder="1" applyAlignment="1">
      <alignment horizontal="distributed" vertical="center"/>
      <protection/>
    </xf>
    <xf numFmtId="0" fontId="10" fillId="0" borderId="6" xfId="21" applyFont="1" applyFill="1" applyBorder="1" applyAlignment="1">
      <alignment vertical="center"/>
      <protection/>
    </xf>
    <xf numFmtId="0" fontId="10" fillId="0" borderId="3" xfId="0"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Ｈ７実績"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2"/>
  <sheetViews>
    <sheetView tabSelected="1" workbookViewId="0" topLeftCell="A1">
      <selection activeCell="A1" sqref="A1"/>
    </sheetView>
  </sheetViews>
  <sheetFormatPr defaultColWidth="9.00390625" defaultRowHeight="16.5" customHeight="1"/>
  <cols>
    <col min="1" max="1" width="5.625" style="4" customWidth="1"/>
    <col min="2" max="2" width="12.25390625" style="4" customWidth="1"/>
    <col min="3" max="3" width="12.625" style="1" customWidth="1"/>
    <col min="4" max="4" width="8.625" style="1" customWidth="1"/>
    <col min="5" max="5" width="8.625" style="6" customWidth="1"/>
    <col min="6" max="6" width="12.625" style="1" customWidth="1"/>
    <col min="7" max="7" width="8.625" style="2" customWidth="1"/>
    <col min="8" max="8" width="12.625" style="2" customWidth="1"/>
    <col min="9" max="9" width="12.625" style="5" customWidth="1"/>
    <col min="10" max="10" width="7.00390625" style="5" customWidth="1"/>
    <col min="11" max="13" width="9.125" style="1" bestFit="1" customWidth="1"/>
    <col min="14" max="14" width="11.125" style="1" bestFit="1" customWidth="1"/>
    <col min="15" max="16384" width="9.00390625" style="4" customWidth="1"/>
  </cols>
  <sheetData>
    <row r="1" spans="1:14" s="17" customFormat="1" ht="14.25" customHeight="1">
      <c r="A1" s="12" t="s">
        <v>4</v>
      </c>
      <c r="B1" s="12"/>
      <c r="C1" s="8"/>
      <c r="D1" s="8"/>
      <c r="E1" s="13"/>
      <c r="F1" s="14"/>
      <c r="G1" s="15"/>
      <c r="H1" s="15"/>
      <c r="I1" s="16"/>
      <c r="J1" s="16"/>
      <c r="K1" s="14"/>
      <c r="L1" s="14"/>
      <c r="M1" s="14"/>
      <c r="N1" s="14"/>
    </row>
    <row r="2" spans="3:14" s="18" customFormat="1" ht="12" customHeight="1" thickBot="1">
      <c r="C2" s="7"/>
      <c r="D2" s="7"/>
      <c r="E2" s="19"/>
      <c r="F2" s="7"/>
      <c r="G2" s="3"/>
      <c r="H2" s="3"/>
      <c r="I2" s="20" t="s">
        <v>5</v>
      </c>
      <c r="J2" s="21"/>
      <c r="K2" s="7"/>
      <c r="L2" s="7"/>
      <c r="M2" s="7"/>
      <c r="N2" s="7"/>
    </row>
    <row r="3" spans="1:14" s="18" customFormat="1" ht="16.5" customHeight="1">
      <c r="A3" s="77" t="s">
        <v>0</v>
      </c>
      <c r="B3" s="78"/>
      <c r="C3" s="76" t="s">
        <v>6</v>
      </c>
      <c r="D3" s="81" t="s">
        <v>51</v>
      </c>
      <c r="E3" s="82"/>
      <c r="F3" s="83"/>
      <c r="G3" s="75" t="s">
        <v>52</v>
      </c>
      <c r="H3" s="84"/>
      <c r="I3" s="85"/>
      <c r="J3" s="22"/>
      <c r="K3" s="7"/>
      <c r="L3" s="7"/>
      <c r="M3" s="3"/>
      <c r="N3" s="7"/>
    </row>
    <row r="4" spans="1:14" s="18" customFormat="1" ht="16.5" customHeight="1">
      <c r="A4" s="79"/>
      <c r="B4" s="80"/>
      <c r="C4" s="73"/>
      <c r="D4" s="86" t="s">
        <v>7</v>
      </c>
      <c r="E4" s="87"/>
      <c r="F4" s="9" t="s">
        <v>1</v>
      </c>
      <c r="G4" s="9" t="s">
        <v>7</v>
      </c>
      <c r="H4" s="9" t="s">
        <v>1</v>
      </c>
      <c r="I4" s="23" t="s">
        <v>35</v>
      </c>
      <c r="J4" s="24"/>
      <c r="K4" s="7"/>
      <c r="L4" s="7"/>
      <c r="M4" s="7"/>
      <c r="N4" s="7"/>
    </row>
    <row r="5" spans="1:14" s="32" customFormat="1" ht="16.5" customHeight="1">
      <c r="A5" s="88" t="s">
        <v>8</v>
      </c>
      <c r="B5" s="89"/>
      <c r="C5" s="25">
        <f aca="true" t="shared" si="0" ref="C5:H5">C7+C15+C25+C50</f>
        <v>226527</v>
      </c>
      <c r="D5" s="26">
        <f t="shared" si="0"/>
        <v>201</v>
      </c>
      <c r="E5" s="27">
        <f t="shared" si="0"/>
        <v>44</v>
      </c>
      <c r="F5" s="28">
        <f t="shared" si="0"/>
        <v>125218</v>
      </c>
      <c r="G5" s="28">
        <f t="shared" si="0"/>
        <v>3181</v>
      </c>
      <c r="H5" s="29">
        <f t="shared" si="0"/>
        <v>2175988</v>
      </c>
      <c r="I5" s="30">
        <f>H5/C5</f>
        <v>9.605865967412273</v>
      </c>
      <c r="J5" s="31"/>
      <c r="K5" s="10"/>
      <c r="L5" s="10"/>
      <c r="M5" s="10"/>
      <c r="N5" s="10"/>
    </row>
    <row r="6" spans="1:14" s="18" customFormat="1" ht="16.5" customHeight="1">
      <c r="A6" s="33"/>
      <c r="B6" s="34"/>
      <c r="C6" s="35"/>
      <c r="D6" s="36"/>
      <c r="E6" s="37"/>
      <c r="F6" s="38"/>
      <c r="G6" s="38"/>
      <c r="H6" s="39"/>
      <c r="I6" s="40"/>
      <c r="J6" s="24"/>
      <c r="K6" s="7"/>
      <c r="L6" s="7"/>
      <c r="M6" s="7"/>
      <c r="N6" s="7"/>
    </row>
    <row r="7" spans="1:14" s="32" customFormat="1" ht="16.5" customHeight="1">
      <c r="A7" s="41" t="s">
        <v>9</v>
      </c>
      <c r="B7" s="42"/>
      <c r="C7" s="25">
        <f aca="true" t="shared" si="1" ref="C7:H7">C8</f>
        <v>53869</v>
      </c>
      <c r="D7" s="26">
        <f t="shared" si="1"/>
        <v>28</v>
      </c>
      <c r="E7" s="27">
        <f t="shared" si="1"/>
        <v>26</v>
      </c>
      <c r="F7" s="28">
        <f t="shared" si="1"/>
        <v>32630</v>
      </c>
      <c r="G7" s="28">
        <f t="shared" si="1"/>
        <v>412</v>
      </c>
      <c r="H7" s="43">
        <f t="shared" si="1"/>
        <v>334791</v>
      </c>
      <c r="I7" s="30">
        <f aca="true" t="shared" si="2" ref="I7:I12">H7/C7</f>
        <v>6.214910245224526</v>
      </c>
      <c r="J7" s="31"/>
      <c r="K7" s="10"/>
      <c r="L7" s="10"/>
      <c r="M7" s="10"/>
      <c r="N7" s="10"/>
    </row>
    <row r="8" spans="1:14" s="47" customFormat="1" ht="16.5" customHeight="1">
      <c r="A8" s="90" t="s">
        <v>53</v>
      </c>
      <c r="B8" s="74"/>
      <c r="C8" s="28">
        <f aca="true" t="shared" si="3" ref="C8:H8">SUM(C9:C13)</f>
        <v>53869</v>
      </c>
      <c r="D8" s="44">
        <f t="shared" si="3"/>
        <v>28</v>
      </c>
      <c r="E8" s="45">
        <f t="shared" si="3"/>
        <v>26</v>
      </c>
      <c r="F8" s="28">
        <f t="shared" si="3"/>
        <v>32630</v>
      </c>
      <c r="G8" s="46">
        <f t="shared" si="3"/>
        <v>412</v>
      </c>
      <c r="H8" s="28">
        <f t="shared" si="3"/>
        <v>334791</v>
      </c>
      <c r="I8" s="30">
        <f t="shared" si="2"/>
        <v>6.214910245224526</v>
      </c>
      <c r="J8" s="31"/>
      <c r="K8" s="11"/>
      <c r="L8" s="11"/>
      <c r="M8" s="11"/>
      <c r="N8" s="11"/>
    </row>
    <row r="9" spans="1:14" s="18" customFormat="1" ht="16.5" customHeight="1">
      <c r="A9" s="48"/>
      <c r="B9" s="49" t="s">
        <v>36</v>
      </c>
      <c r="C9" s="38">
        <v>9451</v>
      </c>
      <c r="D9" s="50">
        <v>9</v>
      </c>
      <c r="E9" s="51">
        <v>9</v>
      </c>
      <c r="F9" s="38">
        <v>10264</v>
      </c>
      <c r="G9" s="52">
        <v>165</v>
      </c>
      <c r="H9" s="38">
        <v>137407</v>
      </c>
      <c r="I9" s="40">
        <f t="shared" si="2"/>
        <v>14.53888477409798</v>
      </c>
      <c r="J9" s="24"/>
      <c r="K9" s="7"/>
      <c r="L9" s="7"/>
      <c r="M9" s="7"/>
      <c r="N9" s="7"/>
    </row>
    <row r="10" spans="1:14" s="18" customFormat="1" ht="16.5" customHeight="1">
      <c r="A10" s="48"/>
      <c r="B10" s="49" t="s">
        <v>37</v>
      </c>
      <c r="C10" s="38">
        <v>26702</v>
      </c>
      <c r="D10" s="50">
        <v>2</v>
      </c>
      <c r="E10" s="51">
        <v>3</v>
      </c>
      <c r="F10" s="38">
        <v>1981</v>
      </c>
      <c r="G10" s="52">
        <v>66</v>
      </c>
      <c r="H10" s="38">
        <v>58483</v>
      </c>
      <c r="I10" s="40">
        <f t="shared" si="2"/>
        <v>2.1902104711257584</v>
      </c>
      <c r="J10" s="24"/>
      <c r="K10" s="7"/>
      <c r="L10" s="7"/>
      <c r="M10" s="7"/>
      <c r="N10" s="7"/>
    </row>
    <row r="11" spans="1:14" s="18" customFormat="1" ht="16.5" customHeight="1">
      <c r="A11" s="48"/>
      <c r="B11" s="49" t="s">
        <v>38</v>
      </c>
      <c r="C11" s="38">
        <v>2987</v>
      </c>
      <c r="D11" s="50">
        <v>6</v>
      </c>
      <c r="E11" s="51">
        <v>9</v>
      </c>
      <c r="F11" s="38">
        <v>9600</v>
      </c>
      <c r="G11" s="52">
        <v>99</v>
      </c>
      <c r="H11" s="38">
        <v>89202</v>
      </c>
      <c r="I11" s="40">
        <f t="shared" si="2"/>
        <v>29.863408101774354</v>
      </c>
      <c r="J11" s="24"/>
      <c r="K11" s="7"/>
      <c r="L11" s="7"/>
      <c r="M11" s="7"/>
      <c r="N11" s="7"/>
    </row>
    <row r="12" spans="1:14" s="18" customFormat="1" ht="16.5" customHeight="1">
      <c r="A12" s="48"/>
      <c r="B12" s="49" t="s">
        <v>39</v>
      </c>
      <c r="C12" s="38">
        <v>1455</v>
      </c>
      <c r="D12" s="50">
        <v>5</v>
      </c>
      <c r="E12" s="66">
        <v>1</v>
      </c>
      <c r="F12" s="38">
        <v>8066</v>
      </c>
      <c r="G12" s="52">
        <v>4</v>
      </c>
      <c r="H12" s="38">
        <v>1817</v>
      </c>
      <c r="I12" s="40">
        <f t="shared" si="2"/>
        <v>1.2487972508591065</v>
      </c>
      <c r="J12" s="24"/>
      <c r="K12" s="7"/>
      <c r="L12" s="7"/>
      <c r="M12" s="7"/>
      <c r="N12" s="7"/>
    </row>
    <row r="13" spans="1:14" s="18" customFormat="1" ht="16.5" customHeight="1">
      <c r="A13" s="48"/>
      <c r="B13" s="49" t="s">
        <v>60</v>
      </c>
      <c r="C13" s="38">
        <v>13274</v>
      </c>
      <c r="D13" s="50">
        <v>6</v>
      </c>
      <c r="E13" s="66">
        <v>4</v>
      </c>
      <c r="F13" s="38">
        <v>2719</v>
      </c>
      <c r="G13" s="52">
        <v>78</v>
      </c>
      <c r="H13" s="38">
        <v>47882</v>
      </c>
      <c r="I13" s="40">
        <f>H13/C13</f>
        <v>3.6072020491185777</v>
      </c>
      <c r="J13" s="24"/>
      <c r="K13" s="7"/>
      <c r="L13" s="7"/>
      <c r="M13" s="7"/>
      <c r="N13" s="7"/>
    </row>
    <row r="14" spans="1:14" s="18" customFormat="1" ht="16.5" customHeight="1">
      <c r="A14" s="48"/>
      <c r="B14" s="53"/>
      <c r="C14" s="38"/>
      <c r="D14" s="50"/>
      <c r="E14" s="51"/>
      <c r="F14" s="38"/>
      <c r="G14" s="52"/>
      <c r="H14" s="38"/>
      <c r="I14" s="40"/>
      <c r="J14" s="24"/>
      <c r="K14" s="7"/>
      <c r="L14" s="7"/>
      <c r="M14" s="7"/>
      <c r="N14" s="7"/>
    </row>
    <row r="15" spans="1:14" s="47" customFormat="1" ht="16.5" customHeight="1">
      <c r="A15" s="91" t="s">
        <v>10</v>
      </c>
      <c r="B15" s="92"/>
      <c r="C15" s="25">
        <f aca="true" t="shared" si="4" ref="C15:H15">C16</f>
        <v>44003</v>
      </c>
      <c r="D15" s="26">
        <f t="shared" si="4"/>
        <v>34</v>
      </c>
      <c r="E15" s="27">
        <f t="shared" si="4"/>
        <v>0</v>
      </c>
      <c r="F15" s="28">
        <f t="shared" si="4"/>
        <v>23273</v>
      </c>
      <c r="G15" s="28">
        <f t="shared" si="4"/>
        <v>501</v>
      </c>
      <c r="H15" s="43">
        <f t="shared" si="4"/>
        <v>341404</v>
      </c>
      <c r="I15" s="30">
        <f aca="true" t="shared" si="5" ref="I15:I23">H15/C15</f>
        <v>7.7586528191259685</v>
      </c>
      <c r="J15" s="31"/>
      <c r="K15" s="11"/>
      <c r="L15" s="11"/>
      <c r="M15" s="11"/>
      <c r="N15" s="11"/>
    </row>
    <row r="16" spans="1:14" s="47" customFormat="1" ht="16.5" customHeight="1">
      <c r="A16" s="90" t="s">
        <v>54</v>
      </c>
      <c r="B16" s="74"/>
      <c r="C16" s="28">
        <f aca="true" t="shared" si="6" ref="C16:H16">SUM(C17:C23)</f>
        <v>44003</v>
      </c>
      <c r="D16" s="26">
        <f t="shared" si="6"/>
        <v>34</v>
      </c>
      <c r="E16" s="27">
        <f t="shared" si="6"/>
        <v>0</v>
      </c>
      <c r="F16" s="28">
        <f t="shared" si="6"/>
        <v>23273</v>
      </c>
      <c r="G16" s="28">
        <f t="shared" si="6"/>
        <v>501</v>
      </c>
      <c r="H16" s="28">
        <f t="shared" si="6"/>
        <v>341404</v>
      </c>
      <c r="I16" s="30">
        <f t="shared" si="5"/>
        <v>7.7586528191259685</v>
      </c>
      <c r="J16" s="31"/>
      <c r="K16" s="11"/>
      <c r="L16" s="11"/>
      <c r="M16" s="11"/>
      <c r="N16" s="11"/>
    </row>
    <row r="17" spans="1:14" s="18" customFormat="1" ht="16.5" customHeight="1">
      <c r="A17" s="48"/>
      <c r="B17" s="49" t="s">
        <v>11</v>
      </c>
      <c r="C17" s="38">
        <v>6189</v>
      </c>
      <c r="D17" s="36">
        <v>3</v>
      </c>
      <c r="E17" s="37"/>
      <c r="F17" s="38">
        <v>973</v>
      </c>
      <c r="G17" s="38">
        <v>116</v>
      </c>
      <c r="H17" s="38">
        <v>72410</v>
      </c>
      <c r="I17" s="40">
        <f t="shared" si="5"/>
        <v>11.699789949911132</v>
      </c>
      <c r="J17" s="24"/>
      <c r="K17" s="7"/>
      <c r="L17" s="7"/>
      <c r="M17" s="7"/>
      <c r="N17" s="7"/>
    </row>
    <row r="18" spans="1:14" s="18" customFormat="1" ht="16.5" customHeight="1">
      <c r="A18" s="48"/>
      <c r="B18" s="49" t="s">
        <v>13</v>
      </c>
      <c r="C18" s="38">
        <v>7317</v>
      </c>
      <c r="D18" s="36">
        <v>3</v>
      </c>
      <c r="E18" s="37"/>
      <c r="F18" s="38">
        <v>1996</v>
      </c>
      <c r="G18" s="38">
        <v>25</v>
      </c>
      <c r="H18" s="38">
        <v>20953</v>
      </c>
      <c r="I18" s="40">
        <f t="shared" si="5"/>
        <v>2.863605302719694</v>
      </c>
      <c r="J18" s="24"/>
      <c r="K18" s="7"/>
      <c r="L18" s="7"/>
      <c r="M18" s="7"/>
      <c r="N18" s="7"/>
    </row>
    <row r="19" spans="1:14" s="18" customFormat="1" ht="16.5" customHeight="1">
      <c r="A19" s="48"/>
      <c r="B19" s="49" t="s">
        <v>14</v>
      </c>
      <c r="C19" s="38">
        <v>11389</v>
      </c>
      <c r="D19" s="36">
        <v>3</v>
      </c>
      <c r="E19" s="37"/>
      <c r="F19" s="38">
        <v>7570</v>
      </c>
      <c r="G19" s="38">
        <v>78</v>
      </c>
      <c r="H19" s="38">
        <v>54111</v>
      </c>
      <c r="I19" s="40">
        <f t="shared" si="5"/>
        <v>4.75116340328387</v>
      </c>
      <c r="J19" s="24"/>
      <c r="K19" s="7"/>
      <c r="L19" s="7"/>
      <c r="M19" s="7"/>
      <c r="N19" s="7"/>
    </row>
    <row r="20" spans="1:14" s="18" customFormat="1" ht="16.5" customHeight="1">
      <c r="A20" s="48"/>
      <c r="B20" s="49" t="s">
        <v>15</v>
      </c>
      <c r="C20" s="38">
        <v>377</v>
      </c>
      <c r="D20" s="50">
        <v>1</v>
      </c>
      <c r="E20" s="37" t="s">
        <v>12</v>
      </c>
      <c r="F20" s="38">
        <v>380</v>
      </c>
      <c r="G20" s="38">
        <v>0</v>
      </c>
      <c r="H20" s="38">
        <v>0</v>
      </c>
      <c r="I20" s="40">
        <f t="shared" si="5"/>
        <v>0</v>
      </c>
      <c r="J20" s="24"/>
      <c r="K20" s="7"/>
      <c r="L20" s="7"/>
      <c r="M20" s="7"/>
      <c r="N20" s="7"/>
    </row>
    <row r="21" spans="1:14" s="18" customFormat="1" ht="16.5" customHeight="1">
      <c r="A21" s="48"/>
      <c r="B21" s="49" t="s">
        <v>16</v>
      </c>
      <c r="C21" s="38">
        <v>1868</v>
      </c>
      <c r="D21" s="36">
        <v>5</v>
      </c>
      <c r="E21" s="37"/>
      <c r="F21" s="38">
        <v>2634</v>
      </c>
      <c r="G21" s="38">
        <v>22</v>
      </c>
      <c r="H21" s="38">
        <v>18279</v>
      </c>
      <c r="I21" s="40">
        <f t="shared" si="5"/>
        <v>9.785331905781584</v>
      </c>
      <c r="J21" s="24"/>
      <c r="K21" s="7"/>
      <c r="L21" s="7"/>
      <c r="M21" s="7"/>
      <c r="N21" s="7"/>
    </row>
    <row r="22" spans="1:14" s="18" customFormat="1" ht="16.5" customHeight="1">
      <c r="A22" s="48"/>
      <c r="B22" s="49" t="s">
        <v>17</v>
      </c>
      <c r="C22" s="38">
        <v>4725</v>
      </c>
      <c r="D22" s="36">
        <v>12</v>
      </c>
      <c r="E22" s="37" t="s">
        <v>12</v>
      </c>
      <c r="F22" s="38">
        <v>6110</v>
      </c>
      <c r="G22" s="38">
        <v>68</v>
      </c>
      <c r="H22" s="38">
        <v>46809</v>
      </c>
      <c r="I22" s="40">
        <f t="shared" si="5"/>
        <v>9.906666666666666</v>
      </c>
      <c r="J22" s="24"/>
      <c r="K22" s="7"/>
      <c r="L22" s="7"/>
      <c r="M22" s="7"/>
      <c r="N22" s="7"/>
    </row>
    <row r="23" spans="1:14" s="18" customFormat="1" ht="16.5" customHeight="1">
      <c r="A23" s="48"/>
      <c r="B23" s="49" t="s">
        <v>61</v>
      </c>
      <c r="C23" s="38">
        <v>12138</v>
      </c>
      <c r="D23" s="36">
        <v>7</v>
      </c>
      <c r="E23" s="37"/>
      <c r="F23" s="38">
        <v>3610</v>
      </c>
      <c r="G23" s="38">
        <v>192</v>
      </c>
      <c r="H23" s="38">
        <v>128842</v>
      </c>
      <c r="I23" s="40">
        <f t="shared" si="5"/>
        <v>10.614763552479815</v>
      </c>
      <c r="J23" s="24"/>
      <c r="K23" s="7"/>
      <c r="L23" s="7"/>
      <c r="M23" s="7"/>
      <c r="N23" s="7"/>
    </row>
    <row r="24" spans="1:14" s="18" customFormat="1" ht="16.5" customHeight="1">
      <c r="A24" s="48"/>
      <c r="B24" s="53"/>
      <c r="C24" s="38"/>
      <c r="D24" s="36"/>
      <c r="E24" s="37"/>
      <c r="F24" s="38"/>
      <c r="G24" s="38"/>
      <c r="H24" s="38"/>
      <c r="I24" s="40"/>
      <c r="J24" s="24"/>
      <c r="K24" s="7"/>
      <c r="L24" s="7"/>
      <c r="M24" s="7"/>
      <c r="N24" s="7"/>
    </row>
    <row r="25" spans="1:14" s="47" customFormat="1" ht="16.5" customHeight="1">
      <c r="A25" s="91" t="s">
        <v>3</v>
      </c>
      <c r="B25" s="92"/>
      <c r="C25" s="28">
        <f>C26+C46+C32+C37-1</f>
        <v>47961</v>
      </c>
      <c r="D25" s="26">
        <f>D26+D32+D37+D46</f>
        <v>62</v>
      </c>
      <c r="E25" s="69">
        <f>E26+E32+E37+E46</f>
        <v>6</v>
      </c>
      <c r="F25" s="43">
        <f>F26+F32+F37+F46</f>
        <v>33053</v>
      </c>
      <c r="G25" s="43">
        <f>G26+G32+G37+G46</f>
        <v>708</v>
      </c>
      <c r="H25" s="43">
        <f>H26+H32+H37+H46</f>
        <v>429935</v>
      </c>
      <c r="I25" s="70">
        <f>H25/C25</f>
        <v>8.964262630053586</v>
      </c>
      <c r="J25" s="31"/>
      <c r="K25" s="11"/>
      <c r="L25" s="11"/>
      <c r="M25" s="11"/>
      <c r="N25" s="11"/>
    </row>
    <row r="26" spans="1:14" s="47" customFormat="1" ht="16.5" customHeight="1">
      <c r="A26" s="90" t="s">
        <v>64</v>
      </c>
      <c r="B26" s="74"/>
      <c r="C26" s="28">
        <f>SUM(C27:C30)+1</f>
        <v>6534</v>
      </c>
      <c r="D26" s="26">
        <f>SUM(D27:D30)</f>
        <v>6</v>
      </c>
      <c r="E26" s="27">
        <f>SUM(E27:E30)</f>
        <v>0</v>
      </c>
      <c r="F26" s="28">
        <f>SUM(F27:F30)</f>
        <v>1519</v>
      </c>
      <c r="G26" s="28">
        <f>SUM(G27:G30)</f>
        <v>46</v>
      </c>
      <c r="H26" s="28">
        <f>SUM(H27:H31)</f>
        <v>32357</v>
      </c>
      <c r="I26" s="30">
        <f>H26/C26</f>
        <v>4.952096724823997</v>
      </c>
      <c r="J26" s="31"/>
      <c r="K26" s="11"/>
      <c r="L26" s="11"/>
      <c r="M26" s="11"/>
      <c r="N26" s="11"/>
    </row>
    <row r="27" spans="1:14" s="18" customFormat="1" ht="16.5" customHeight="1">
      <c r="A27" s="48"/>
      <c r="B27" s="49" t="s">
        <v>18</v>
      </c>
      <c r="C27" s="38">
        <v>3130</v>
      </c>
      <c r="D27" s="50">
        <v>2</v>
      </c>
      <c r="E27" s="37"/>
      <c r="F27" s="38">
        <v>334</v>
      </c>
      <c r="G27" s="52">
        <v>24</v>
      </c>
      <c r="H27" s="38">
        <v>15158</v>
      </c>
      <c r="I27" s="40">
        <f>H27/C27</f>
        <v>4.842811501597444</v>
      </c>
      <c r="J27" s="24"/>
      <c r="K27" s="7"/>
      <c r="L27" s="7"/>
      <c r="M27" s="7"/>
      <c r="N27" s="7"/>
    </row>
    <row r="28" spans="1:14" s="18" customFormat="1" ht="16.5" customHeight="1">
      <c r="A28" s="48"/>
      <c r="B28" s="49" t="s">
        <v>62</v>
      </c>
      <c r="C28" s="38">
        <v>27</v>
      </c>
      <c r="D28" s="50"/>
      <c r="E28" s="37"/>
      <c r="F28" s="38"/>
      <c r="G28" s="52">
        <v>1</v>
      </c>
      <c r="H28" s="38">
        <v>421</v>
      </c>
      <c r="I28" s="40">
        <f>H28/C28</f>
        <v>15.592592592592593</v>
      </c>
      <c r="J28" s="24"/>
      <c r="K28" s="7"/>
      <c r="L28" s="7"/>
      <c r="M28" s="7"/>
      <c r="N28" s="7"/>
    </row>
    <row r="29" spans="1:14" s="18" customFormat="1" ht="16.5" customHeight="1">
      <c r="A29" s="48"/>
      <c r="B29" s="49" t="s">
        <v>63</v>
      </c>
      <c r="C29" s="38">
        <v>19</v>
      </c>
      <c r="D29" s="50" t="s">
        <v>12</v>
      </c>
      <c r="E29" s="37"/>
      <c r="F29" s="38"/>
      <c r="G29" s="52"/>
      <c r="H29" s="38"/>
      <c r="I29" s="40"/>
      <c r="J29" s="24"/>
      <c r="K29" s="7"/>
      <c r="L29" s="7"/>
      <c r="M29" s="7"/>
      <c r="N29" s="7"/>
    </row>
    <row r="30" spans="1:14" s="18" customFormat="1" ht="16.5" customHeight="1">
      <c r="A30" s="48"/>
      <c r="B30" s="49" t="s">
        <v>20</v>
      </c>
      <c r="C30" s="38">
        <v>3357</v>
      </c>
      <c r="D30" s="50">
        <v>4</v>
      </c>
      <c r="E30" s="37" t="s">
        <v>12</v>
      </c>
      <c r="F30" s="38">
        <v>1185</v>
      </c>
      <c r="G30" s="52">
        <v>21</v>
      </c>
      <c r="H30" s="38">
        <v>16778</v>
      </c>
      <c r="I30" s="40">
        <f>H30/C30</f>
        <v>4.997914804885315</v>
      </c>
      <c r="J30" s="24"/>
      <c r="K30" s="7"/>
      <c r="L30" s="7"/>
      <c r="M30" s="7"/>
      <c r="N30" s="7"/>
    </row>
    <row r="31" spans="1:14" s="18" customFormat="1" ht="16.5" customHeight="1">
      <c r="A31" s="48"/>
      <c r="B31" s="49"/>
      <c r="C31" s="38"/>
      <c r="D31" s="50"/>
      <c r="E31" s="37" t="s">
        <v>12</v>
      </c>
      <c r="F31" s="38"/>
      <c r="G31" s="52"/>
      <c r="H31" s="38"/>
      <c r="I31" s="40"/>
      <c r="J31" s="24"/>
      <c r="K31" s="7"/>
      <c r="L31" s="7"/>
      <c r="M31" s="7"/>
      <c r="N31" s="7"/>
    </row>
    <row r="32" spans="1:14" s="18" customFormat="1" ht="16.5" customHeight="1">
      <c r="A32" s="90" t="s">
        <v>55</v>
      </c>
      <c r="B32" s="74"/>
      <c r="C32" s="28">
        <f>SUM(C33:C35)+1</f>
        <v>11281</v>
      </c>
      <c r="D32" s="67">
        <f>SUM(D33:D35)</f>
        <v>15</v>
      </c>
      <c r="E32" s="28">
        <f>SUM(E33:E35)</f>
        <v>0</v>
      </c>
      <c r="F32" s="43">
        <f>SUM(F33:F35)</f>
        <v>8097</v>
      </c>
      <c r="G32" s="43">
        <f>SUM(G33:G35)</f>
        <v>132</v>
      </c>
      <c r="H32" s="43">
        <f>SUM(H33:H35)</f>
        <v>78021</v>
      </c>
      <c r="I32" s="30">
        <f>H32/C32</f>
        <v>6.916142185976421</v>
      </c>
      <c r="J32" s="24"/>
      <c r="K32" s="7"/>
      <c r="L32" s="7"/>
      <c r="M32" s="7"/>
      <c r="N32" s="7"/>
    </row>
    <row r="33" spans="1:14" s="18" customFormat="1" ht="16.5" customHeight="1">
      <c r="A33" s="48"/>
      <c r="B33" s="49" t="s">
        <v>19</v>
      </c>
      <c r="C33" s="38">
        <v>10098</v>
      </c>
      <c r="D33" s="50">
        <v>12</v>
      </c>
      <c r="E33" s="37"/>
      <c r="F33" s="38">
        <v>7610</v>
      </c>
      <c r="G33" s="52">
        <v>110</v>
      </c>
      <c r="H33" s="38">
        <v>70999</v>
      </c>
      <c r="I33" s="40">
        <f>H33/C33</f>
        <v>7.03099623687859</v>
      </c>
      <c r="J33" s="24"/>
      <c r="K33" s="7"/>
      <c r="L33" s="7"/>
      <c r="M33" s="7"/>
      <c r="N33" s="7"/>
    </row>
    <row r="34" spans="1:14" s="18" customFormat="1" ht="16.5" customHeight="1">
      <c r="A34" s="48"/>
      <c r="B34" s="49" t="s">
        <v>21</v>
      </c>
      <c r="C34" s="38">
        <v>811</v>
      </c>
      <c r="D34" s="50">
        <v>3</v>
      </c>
      <c r="E34" s="51"/>
      <c r="F34" s="38">
        <v>487</v>
      </c>
      <c r="G34" s="52">
        <v>22</v>
      </c>
      <c r="H34" s="38">
        <v>7022</v>
      </c>
      <c r="I34" s="40">
        <f>H34/C34</f>
        <v>8.658446362515413</v>
      </c>
      <c r="J34" s="24"/>
      <c r="K34" s="7"/>
      <c r="L34" s="7"/>
      <c r="M34" s="7"/>
      <c r="N34" s="7"/>
    </row>
    <row r="35" spans="1:14" s="18" customFormat="1" ht="16.5" customHeight="1">
      <c r="A35" s="48"/>
      <c r="B35" s="49" t="s">
        <v>22</v>
      </c>
      <c r="C35" s="38">
        <v>371</v>
      </c>
      <c r="D35" s="50" t="s">
        <v>12</v>
      </c>
      <c r="E35" s="51" t="s">
        <v>12</v>
      </c>
      <c r="F35" s="38">
        <v>0</v>
      </c>
      <c r="G35" s="52">
        <v>0</v>
      </c>
      <c r="H35" s="38">
        <v>0</v>
      </c>
      <c r="I35" s="40">
        <f>H35/C35</f>
        <v>0</v>
      </c>
      <c r="J35" s="24"/>
      <c r="K35" s="7"/>
      <c r="L35" s="7"/>
      <c r="M35" s="7"/>
      <c r="N35" s="7"/>
    </row>
    <row r="36" spans="1:14" s="18" customFormat="1" ht="16.5" customHeight="1">
      <c r="A36" s="48"/>
      <c r="B36" s="53"/>
      <c r="C36" s="38"/>
      <c r="D36" s="50"/>
      <c r="E36" s="51"/>
      <c r="F36" s="38"/>
      <c r="G36" s="52"/>
      <c r="H36" s="38"/>
      <c r="I36" s="40"/>
      <c r="J36" s="24"/>
      <c r="K36" s="7"/>
      <c r="L36" s="7"/>
      <c r="M36" s="7"/>
      <c r="N36" s="7"/>
    </row>
    <row r="37" spans="1:14" s="18" customFormat="1" ht="15.75" customHeight="1">
      <c r="A37" s="90" t="s">
        <v>50</v>
      </c>
      <c r="B37" s="74"/>
      <c r="C37" s="28">
        <f aca="true" t="shared" si="7" ref="C37:H37">SUM(C38:C44)</f>
        <v>1052</v>
      </c>
      <c r="D37" s="26">
        <f t="shared" si="7"/>
        <v>0</v>
      </c>
      <c r="E37" s="27">
        <f t="shared" si="7"/>
        <v>0</v>
      </c>
      <c r="F37" s="28">
        <f t="shared" si="7"/>
        <v>0</v>
      </c>
      <c r="G37" s="28">
        <f t="shared" si="7"/>
        <v>9</v>
      </c>
      <c r="H37" s="28">
        <f t="shared" si="7"/>
        <v>4214</v>
      </c>
      <c r="I37" s="68">
        <f>H37/C37</f>
        <v>4.005703422053232</v>
      </c>
      <c r="J37" s="24"/>
      <c r="K37" s="7"/>
      <c r="L37" s="7"/>
      <c r="M37" s="7"/>
      <c r="N37" s="7"/>
    </row>
    <row r="38" spans="1:14" s="18" customFormat="1" ht="15.75" customHeight="1">
      <c r="A38" s="48"/>
      <c r="B38" s="49" t="s">
        <v>24</v>
      </c>
      <c r="C38" s="38">
        <v>921</v>
      </c>
      <c r="D38" s="36" t="s">
        <v>12</v>
      </c>
      <c r="E38" s="37" t="s">
        <v>12</v>
      </c>
      <c r="F38" s="38">
        <v>0</v>
      </c>
      <c r="G38" s="38">
        <v>9</v>
      </c>
      <c r="H38" s="38">
        <v>4214</v>
      </c>
      <c r="I38" s="40">
        <f>H38/C38</f>
        <v>4.575461454940283</v>
      </c>
      <c r="J38" s="24"/>
      <c r="K38" s="7"/>
      <c r="L38" s="7"/>
      <c r="M38" s="7"/>
      <c r="N38" s="7"/>
    </row>
    <row r="39" spans="1:14" s="18" customFormat="1" ht="15.75" customHeight="1">
      <c r="A39" s="48"/>
      <c r="B39" s="49" t="s">
        <v>25</v>
      </c>
      <c r="C39" s="38">
        <v>45</v>
      </c>
      <c r="D39" s="36" t="s">
        <v>12</v>
      </c>
      <c r="E39" s="37" t="s">
        <v>12</v>
      </c>
      <c r="F39" s="38">
        <v>0</v>
      </c>
      <c r="G39" s="38">
        <v>0</v>
      </c>
      <c r="H39" s="38">
        <v>0</v>
      </c>
      <c r="I39" s="40">
        <f aca="true" t="shared" si="8" ref="I39:I44">H39/C39</f>
        <v>0</v>
      </c>
      <c r="J39" s="24"/>
      <c r="K39" s="7"/>
      <c r="L39" s="7"/>
      <c r="M39" s="7"/>
      <c r="N39" s="7"/>
    </row>
    <row r="40" spans="1:14" s="18" customFormat="1" ht="15.75" customHeight="1">
      <c r="A40" s="48"/>
      <c r="B40" s="49" t="s">
        <v>26</v>
      </c>
      <c r="C40" s="38">
        <v>5</v>
      </c>
      <c r="D40" s="36" t="s">
        <v>12</v>
      </c>
      <c r="E40" s="37" t="s">
        <v>12</v>
      </c>
      <c r="F40" s="38">
        <v>0</v>
      </c>
      <c r="G40" s="38">
        <v>0</v>
      </c>
      <c r="H40" s="38">
        <v>0</v>
      </c>
      <c r="I40" s="40">
        <f t="shared" si="8"/>
        <v>0</v>
      </c>
      <c r="J40" s="24"/>
      <c r="K40" s="7"/>
      <c r="L40" s="7"/>
      <c r="M40" s="7"/>
      <c r="N40" s="7"/>
    </row>
    <row r="41" spans="1:14" s="18" customFormat="1" ht="15.75" customHeight="1">
      <c r="A41" s="48"/>
      <c r="B41" s="49" t="s">
        <v>2</v>
      </c>
      <c r="C41" s="38">
        <v>3</v>
      </c>
      <c r="D41" s="36" t="s">
        <v>12</v>
      </c>
      <c r="E41" s="37" t="s">
        <v>12</v>
      </c>
      <c r="F41" s="38">
        <v>0</v>
      </c>
      <c r="G41" s="38">
        <v>0</v>
      </c>
      <c r="H41" s="38">
        <v>0</v>
      </c>
      <c r="I41" s="40">
        <f t="shared" si="8"/>
        <v>0</v>
      </c>
      <c r="J41" s="24"/>
      <c r="K41" s="7"/>
      <c r="L41" s="7"/>
      <c r="M41" s="7"/>
      <c r="N41" s="7"/>
    </row>
    <row r="42" spans="1:14" s="18" customFormat="1" ht="15.75" customHeight="1">
      <c r="A42" s="48"/>
      <c r="B42" s="49" t="s">
        <v>40</v>
      </c>
      <c r="C42" s="38">
        <v>33</v>
      </c>
      <c r="D42" s="36" t="s">
        <v>12</v>
      </c>
      <c r="E42" s="37" t="s">
        <v>12</v>
      </c>
      <c r="F42" s="38">
        <v>0</v>
      </c>
      <c r="G42" s="38">
        <v>0</v>
      </c>
      <c r="H42" s="38">
        <v>0</v>
      </c>
      <c r="I42" s="40">
        <f t="shared" si="8"/>
        <v>0</v>
      </c>
      <c r="J42" s="24"/>
      <c r="K42" s="7"/>
      <c r="L42" s="7"/>
      <c r="M42" s="7"/>
      <c r="N42" s="7"/>
    </row>
    <row r="43" spans="1:14" s="18" customFormat="1" ht="15.75" customHeight="1">
      <c r="A43" s="48"/>
      <c r="B43" s="49" t="s">
        <v>41</v>
      </c>
      <c r="C43" s="38">
        <v>2</v>
      </c>
      <c r="D43" s="36" t="s">
        <v>12</v>
      </c>
      <c r="E43" s="37" t="s">
        <v>12</v>
      </c>
      <c r="F43" s="38">
        <v>0</v>
      </c>
      <c r="G43" s="38">
        <v>0</v>
      </c>
      <c r="H43" s="38">
        <v>0</v>
      </c>
      <c r="I43" s="40">
        <f t="shared" si="8"/>
        <v>0</v>
      </c>
      <c r="J43" s="24"/>
      <c r="K43" s="7"/>
      <c r="L43" s="7"/>
      <c r="M43" s="7"/>
      <c r="N43" s="7"/>
    </row>
    <row r="44" spans="1:14" s="18" customFormat="1" ht="15.75" customHeight="1">
      <c r="A44" s="48"/>
      <c r="B44" s="49" t="s">
        <v>42</v>
      </c>
      <c r="C44" s="39">
        <v>43</v>
      </c>
      <c r="D44" s="36" t="s">
        <v>12</v>
      </c>
      <c r="E44" s="37" t="s">
        <v>12</v>
      </c>
      <c r="F44" s="39">
        <v>0</v>
      </c>
      <c r="G44" s="39">
        <v>0</v>
      </c>
      <c r="H44" s="38">
        <v>0</v>
      </c>
      <c r="I44" s="40">
        <f t="shared" si="8"/>
        <v>0</v>
      </c>
      <c r="J44" s="24"/>
      <c r="K44" s="7"/>
      <c r="L44" s="7"/>
      <c r="M44" s="7"/>
      <c r="N44" s="7"/>
    </row>
    <row r="45" spans="1:14" s="18" customFormat="1" ht="15.75" customHeight="1">
      <c r="A45" s="48"/>
      <c r="B45" s="49"/>
      <c r="C45" s="38"/>
      <c r="D45" s="36" t="s">
        <v>12</v>
      </c>
      <c r="E45" s="37" t="s">
        <v>12</v>
      </c>
      <c r="F45" s="38"/>
      <c r="G45" s="38"/>
      <c r="H45" s="38"/>
      <c r="I45" s="40"/>
      <c r="J45" s="24"/>
      <c r="K45" s="7"/>
      <c r="L45" s="7"/>
      <c r="M45" s="7"/>
      <c r="N45" s="7"/>
    </row>
    <row r="46" spans="1:14" s="18" customFormat="1" ht="15.75" customHeight="1">
      <c r="A46" s="90" t="s">
        <v>56</v>
      </c>
      <c r="B46" s="74"/>
      <c r="C46" s="28">
        <f aca="true" t="shared" si="9" ref="C46:H46">SUM(C47:C48)</f>
        <v>29095</v>
      </c>
      <c r="D46" s="26">
        <f t="shared" si="9"/>
        <v>41</v>
      </c>
      <c r="E46" s="27">
        <f t="shared" si="9"/>
        <v>6</v>
      </c>
      <c r="F46" s="28">
        <f t="shared" si="9"/>
        <v>23437</v>
      </c>
      <c r="G46" s="28">
        <f t="shared" si="9"/>
        <v>521</v>
      </c>
      <c r="H46" s="28">
        <f t="shared" si="9"/>
        <v>315343</v>
      </c>
      <c r="I46" s="30">
        <f>H46/C46</f>
        <v>10.838391476198659</v>
      </c>
      <c r="J46" s="24"/>
      <c r="K46" s="7"/>
      <c r="L46" s="7"/>
      <c r="M46" s="7"/>
      <c r="N46" s="7"/>
    </row>
    <row r="47" spans="1:14" s="18" customFormat="1" ht="15.75" customHeight="1">
      <c r="A47" s="48"/>
      <c r="B47" s="49" t="s">
        <v>23</v>
      </c>
      <c r="C47" s="38">
        <v>13640</v>
      </c>
      <c r="D47" s="36">
        <v>41</v>
      </c>
      <c r="E47" s="37">
        <v>6</v>
      </c>
      <c r="F47" s="38">
        <v>23437</v>
      </c>
      <c r="G47" s="38">
        <v>249</v>
      </c>
      <c r="H47" s="38">
        <v>142803</v>
      </c>
      <c r="I47" s="40">
        <f>H47/C47</f>
        <v>10.469428152492668</v>
      </c>
      <c r="J47" s="24"/>
      <c r="K47" s="7"/>
      <c r="L47" s="7"/>
      <c r="M47" s="7"/>
      <c r="N47" s="7"/>
    </row>
    <row r="48" spans="1:14" s="18" customFormat="1" ht="15.75" customHeight="1">
      <c r="A48" s="48"/>
      <c r="B48" s="49" t="s">
        <v>65</v>
      </c>
      <c r="C48" s="38">
        <v>15455</v>
      </c>
      <c r="D48" s="36"/>
      <c r="E48" s="37"/>
      <c r="F48" s="38"/>
      <c r="G48" s="38">
        <v>272</v>
      </c>
      <c r="H48" s="38">
        <v>172540</v>
      </c>
      <c r="I48" s="40">
        <f>H48/C48</f>
        <v>11.164024587512133</v>
      </c>
      <c r="J48" s="24"/>
      <c r="K48" s="7"/>
      <c r="L48" s="7"/>
      <c r="M48" s="7"/>
      <c r="N48" s="7"/>
    </row>
    <row r="49" spans="1:14" s="18" customFormat="1" ht="15.75" customHeight="1" thickBot="1">
      <c r="A49" s="54"/>
      <c r="B49" s="55"/>
      <c r="C49" s="56"/>
      <c r="D49" s="71"/>
      <c r="E49" s="72"/>
      <c r="F49" s="56"/>
      <c r="G49" s="56"/>
      <c r="H49" s="56"/>
      <c r="I49" s="60"/>
      <c r="J49" s="24"/>
      <c r="K49" s="7"/>
      <c r="L49" s="7"/>
      <c r="M49" s="7"/>
      <c r="N49" s="7"/>
    </row>
    <row r="50" spans="1:14" s="47" customFormat="1" ht="15.75" customHeight="1">
      <c r="A50" s="91" t="s">
        <v>27</v>
      </c>
      <c r="B50" s="92"/>
      <c r="C50" s="28">
        <f aca="true" t="shared" si="10" ref="C50:H50">C51+C56+C62</f>
        <v>80694</v>
      </c>
      <c r="D50" s="26">
        <f t="shared" si="10"/>
        <v>77</v>
      </c>
      <c r="E50" s="27">
        <f t="shared" si="10"/>
        <v>12</v>
      </c>
      <c r="F50" s="28">
        <f t="shared" si="10"/>
        <v>36262</v>
      </c>
      <c r="G50" s="28">
        <f t="shared" si="10"/>
        <v>1560</v>
      </c>
      <c r="H50" s="28">
        <f t="shared" si="10"/>
        <v>1069858</v>
      </c>
      <c r="I50" s="30">
        <f>H50/C50</f>
        <v>13.258210028007039</v>
      </c>
      <c r="J50" s="31"/>
      <c r="K50" s="11"/>
      <c r="L50" s="11"/>
      <c r="M50" s="11"/>
      <c r="N50" s="11"/>
    </row>
    <row r="51" spans="1:14" s="47" customFormat="1" ht="15.75" customHeight="1">
      <c r="A51" s="90" t="s">
        <v>57</v>
      </c>
      <c r="B51" s="74"/>
      <c r="C51" s="61">
        <f aca="true" t="shared" si="11" ref="C51:H51">SUM(C52:C54)</f>
        <v>24831</v>
      </c>
      <c r="D51" s="44">
        <f t="shared" si="11"/>
        <v>33</v>
      </c>
      <c r="E51" s="45">
        <f t="shared" si="11"/>
        <v>2</v>
      </c>
      <c r="F51" s="28">
        <f t="shared" si="11"/>
        <v>16116</v>
      </c>
      <c r="G51" s="46">
        <f t="shared" si="11"/>
        <v>398</v>
      </c>
      <c r="H51" s="28">
        <f t="shared" si="11"/>
        <v>237727</v>
      </c>
      <c r="I51" s="30">
        <f>H51/C51</f>
        <v>9.573798880431719</v>
      </c>
      <c r="J51" s="31"/>
      <c r="K51" s="11"/>
      <c r="L51" s="11"/>
      <c r="N51" s="11"/>
    </row>
    <row r="52" spans="1:14" s="18" customFormat="1" ht="15.75" customHeight="1">
      <c r="A52" s="48"/>
      <c r="B52" s="49" t="s">
        <v>28</v>
      </c>
      <c r="C52" s="38">
        <v>10215</v>
      </c>
      <c r="D52" s="50">
        <v>13</v>
      </c>
      <c r="E52" s="51">
        <v>1</v>
      </c>
      <c r="F52" s="38">
        <v>6601</v>
      </c>
      <c r="G52" s="52">
        <v>119</v>
      </c>
      <c r="H52" s="38">
        <v>73709</v>
      </c>
      <c r="I52" s="40">
        <f>H52/C52</f>
        <v>7.215761135584924</v>
      </c>
      <c r="J52" s="24"/>
      <c r="K52" s="7"/>
      <c r="L52" s="7"/>
      <c r="M52" s="7"/>
      <c r="N52" s="7"/>
    </row>
    <row r="53" spans="1:14" s="18" customFormat="1" ht="15.75" customHeight="1">
      <c r="A53" s="48"/>
      <c r="B53" s="49" t="s">
        <v>29</v>
      </c>
      <c r="C53" s="38">
        <v>9452</v>
      </c>
      <c r="D53" s="50">
        <v>8</v>
      </c>
      <c r="E53" s="51" t="s">
        <v>12</v>
      </c>
      <c r="F53" s="38">
        <v>3090</v>
      </c>
      <c r="G53" s="52">
        <v>175</v>
      </c>
      <c r="H53" s="38">
        <v>105810</v>
      </c>
      <c r="I53" s="40">
        <f>H53/C53</f>
        <v>11.194456199746085</v>
      </c>
      <c r="J53" s="24"/>
      <c r="K53" s="7"/>
      <c r="L53" s="7"/>
      <c r="M53" s="7"/>
      <c r="N53" s="7"/>
    </row>
    <row r="54" spans="1:14" s="18" customFormat="1" ht="15.75" customHeight="1">
      <c r="A54" s="48"/>
      <c r="B54" s="49" t="s">
        <v>30</v>
      </c>
      <c r="C54" s="38">
        <v>5164</v>
      </c>
      <c r="D54" s="50">
        <v>12</v>
      </c>
      <c r="E54" s="51">
        <v>1</v>
      </c>
      <c r="F54" s="38">
        <v>6425</v>
      </c>
      <c r="G54" s="52">
        <v>104</v>
      </c>
      <c r="H54" s="38">
        <v>58208</v>
      </c>
      <c r="I54" s="40">
        <f>H54/C54</f>
        <v>11.271882261812548</v>
      </c>
      <c r="J54" s="24"/>
      <c r="K54" s="7"/>
      <c r="L54" s="7"/>
      <c r="M54" s="7"/>
      <c r="N54" s="7"/>
    </row>
    <row r="55" spans="1:14" s="18" customFormat="1" ht="15.75" customHeight="1">
      <c r="A55" s="48"/>
      <c r="B55" s="53"/>
      <c r="C55" s="38"/>
      <c r="D55" s="50"/>
      <c r="E55" s="51"/>
      <c r="F55" s="38"/>
      <c r="G55" s="38"/>
      <c r="H55" s="38"/>
      <c r="I55" s="40"/>
      <c r="J55" s="24"/>
      <c r="K55" s="7"/>
      <c r="L55" s="7"/>
      <c r="M55" s="7"/>
      <c r="N55" s="7"/>
    </row>
    <row r="56" spans="1:14" s="47" customFormat="1" ht="15.75" customHeight="1">
      <c r="A56" s="90" t="s">
        <v>58</v>
      </c>
      <c r="B56" s="74"/>
      <c r="C56" s="28">
        <f aca="true" t="shared" si="12" ref="C56:H56">SUM(C57:C60)</f>
        <v>30114</v>
      </c>
      <c r="D56" s="44">
        <f t="shared" si="12"/>
        <v>19</v>
      </c>
      <c r="E56" s="45">
        <f t="shared" si="12"/>
        <v>5</v>
      </c>
      <c r="F56" s="28">
        <f t="shared" si="12"/>
        <v>7829</v>
      </c>
      <c r="G56" s="46">
        <f t="shared" si="12"/>
        <v>497</v>
      </c>
      <c r="H56" s="28">
        <f t="shared" si="12"/>
        <v>372652</v>
      </c>
      <c r="I56" s="30">
        <f>H56/C56</f>
        <v>12.374709437470944</v>
      </c>
      <c r="J56" s="31"/>
      <c r="K56" s="11"/>
      <c r="L56" s="11"/>
      <c r="M56" s="11"/>
      <c r="N56" s="11"/>
    </row>
    <row r="57" spans="1:14" s="18" customFormat="1" ht="15.75" customHeight="1">
      <c r="A57" s="48"/>
      <c r="B57" s="49" t="s">
        <v>31</v>
      </c>
      <c r="C57" s="38">
        <v>10163</v>
      </c>
      <c r="D57" s="50">
        <v>11</v>
      </c>
      <c r="E57" s="51">
        <v>1</v>
      </c>
      <c r="F57" s="38">
        <v>3856</v>
      </c>
      <c r="G57" s="52">
        <v>211</v>
      </c>
      <c r="H57" s="38">
        <v>166091</v>
      </c>
      <c r="I57" s="62">
        <f>H57/C57</f>
        <v>16.34271376562039</v>
      </c>
      <c r="J57" s="24"/>
      <c r="K57" s="7"/>
      <c r="L57" s="7"/>
      <c r="M57" s="7"/>
      <c r="N57" s="7"/>
    </row>
    <row r="58" spans="1:14" s="18" customFormat="1" ht="15.75" customHeight="1">
      <c r="A58" s="48"/>
      <c r="B58" s="49" t="s">
        <v>32</v>
      </c>
      <c r="C58" s="38">
        <v>1970</v>
      </c>
      <c r="D58" s="50">
        <v>2</v>
      </c>
      <c r="E58" s="51"/>
      <c r="F58" s="38">
        <v>1061</v>
      </c>
      <c r="G58" s="52">
        <v>25</v>
      </c>
      <c r="H58" s="38">
        <v>16679</v>
      </c>
      <c r="I58" s="62">
        <f>H58/C58</f>
        <v>8.466497461928935</v>
      </c>
      <c r="J58" s="19"/>
      <c r="K58" s="7"/>
      <c r="L58" s="7"/>
      <c r="M58" s="7"/>
      <c r="N58" s="7"/>
    </row>
    <row r="59" spans="1:14" s="18" customFormat="1" ht="15.75" customHeight="1">
      <c r="A59" s="48"/>
      <c r="B59" s="49" t="s">
        <v>33</v>
      </c>
      <c r="C59" s="38">
        <v>9801</v>
      </c>
      <c r="D59" s="50">
        <v>0</v>
      </c>
      <c r="E59" s="51">
        <v>4</v>
      </c>
      <c r="F59" s="38">
        <v>1672</v>
      </c>
      <c r="G59" s="52">
        <v>105</v>
      </c>
      <c r="H59" s="38">
        <v>62168</v>
      </c>
      <c r="I59" s="62">
        <f>H59/C59</f>
        <v>6.3430262218141005</v>
      </c>
      <c r="J59" s="24"/>
      <c r="K59" s="7"/>
      <c r="L59" s="7"/>
      <c r="M59" s="7"/>
      <c r="N59" s="7"/>
    </row>
    <row r="60" spans="1:14" s="18" customFormat="1" ht="15.75" customHeight="1">
      <c r="A60" s="48"/>
      <c r="B60" s="49" t="s">
        <v>34</v>
      </c>
      <c r="C60" s="38">
        <v>8180</v>
      </c>
      <c r="D60" s="50">
        <v>6</v>
      </c>
      <c r="E60" s="51"/>
      <c r="F60" s="38">
        <v>1240</v>
      </c>
      <c r="G60" s="52">
        <v>156</v>
      </c>
      <c r="H60" s="38">
        <v>127714</v>
      </c>
      <c r="I60" s="62">
        <f>H60/C60</f>
        <v>15.612958435207824</v>
      </c>
      <c r="J60" s="24"/>
      <c r="K60" s="7"/>
      <c r="L60" s="7"/>
      <c r="M60" s="7"/>
      <c r="N60" s="7"/>
    </row>
    <row r="61" spans="1:14" s="18" customFormat="1" ht="15.75" customHeight="1">
      <c r="A61" s="48"/>
      <c r="B61" s="53"/>
      <c r="C61" s="38"/>
      <c r="D61" s="50"/>
      <c r="E61" s="51"/>
      <c r="F61" s="38"/>
      <c r="G61" s="52"/>
      <c r="H61" s="38"/>
      <c r="I61" s="40"/>
      <c r="J61" s="24"/>
      <c r="K61" s="7"/>
      <c r="L61" s="7"/>
      <c r="M61" s="7"/>
      <c r="N61" s="7"/>
    </row>
    <row r="62" spans="1:14" s="47" customFormat="1" ht="15.75" customHeight="1">
      <c r="A62" s="90" t="s">
        <v>59</v>
      </c>
      <c r="B62" s="74"/>
      <c r="C62" s="28">
        <f aca="true" t="shared" si="13" ref="C62:H62">SUM(C63:C66)</f>
        <v>25749</v>
      </c>
      <c r="D62" s="44">
        <f t="shared" si="13"/>
        <v>25</v>
      </c>
      <c r="E62" s="45">
        <f t="shared" si="13"/>
        <v>5</v>
      </c>
      <c r="F62" s="28">
        <f t="shared" si="13"/>
        <v>12317</v>
      </c>
      <c r="G62" s="46">
        <f t="shared" si="13"/>
        <v>665</v>
      </c>
      <c r="H62" s="28">
        <f t="shared" si="13"/>
        <v>459479</v>
      </c>
      <c r="I62" s="30">
        <f>H62/C62</f>
        <v>17.844537651947647</v>
      </c>
      <c r="J62" s="31"/>
      <c r="K62" s="11"/>
      <c r="L62" s="11"/>
      <c r="M62" s="11"/>
      <c r="N62" s="11"/>
    </row>
    <row r="63" spans="1:14" s="18" customFormat="1" ht="15.75" customHeight="1">
      <c r="A63" s="48"/>
      <c r="B63" s="49" t="s">
        <v>43</v>
      </c>
      <c r="C63" s="38">
        <v>4087</v>
      </c>
      <c r="D63" s="50">
        <v>1</v>
      </c>
      <c r="E63" s="51">
        <v>2</v>
      </c>
      <c r="F63" s="38">
        <v>738</v>
      </c>
      <c r="G63" s="52">
        <v>103</v>
      </c>
      <c r="H63" s="38">
        <v>76609</v>
      </c>
      <c r="I63" s="40">
        <f>H63/C63</f>
        <v>18.74455590897969</v>
      </c>
      <c r="J63" s="24"/>
      <c r="K63" s="7"/>
      <c r="L63" s="7"/>
      <c r="M63" s="7"/>
      <c r="N63" s="7"/>
    </row>
    <row r="64" spans="1:14" s="18" customFormat="1" ht="15.75" customHeight="1">
      <c r="A64" s="48"/>
      <c r="B64" s="49" t="s">
        <v>44</v>
      </c>
      <c r="C64" s="38">
        <v>12344</v>
      </c>
      <c r="D64" s="50">
        <v>14</v>
      </c>
      <c r="E64" s="51">
        <v>1</v>
      </c>
      <c r="F64" s="38">
        <v>7280</v>
      </c>
      <c r="G64" s="52">
        <v>414</v>
      </c>
      <c r="H64" s="38">
        <v>279300</v>
      </c>
      <c r="I64" s="40">
        <f>H64/C64</f>
        <v>22.62637718729747</v>
      </c>
      <c r="J64" s="24"/>
      <c r="K64" s="7"/>
      <c r="L64" s="7"/>
      <c r="M64" s="7"/>
      <c r="N64" s="7"/>
    </row>
    <row r="65" spans="1:14" s="18" customFormat="1" ht="15.75" customHeight="1">
      <c r="A65" s="48"/>
      <c r="B65" s="49" t="s">
        <v>45</v>
      </c>
      <c r="C65" s="38">
        <v>6866</v>
      </c>
      <c r="D65" s="50">
        <v>8</v>
      </c>
      <c r="E65" s="51">
        <v>2</v>
      </c>
      <c r="F65" s="38">
        <v>3819</v>
      </c>
      <c r="G65" s="52">
        <v>57</v>
      </c>
      <c r="H65" s="38">
        <v>33830</v>
      </c>
      <c r="I65" s="40">
        <f>H65/C65</f>
        <v>4.927177395863676</v>
      </c>
      <c r="J65" s="24"/>
      <c r="K65" s="7"/>
      <c r="L65" s="7"/>
      <c r="M65" s="7"/>
      <c r="N65" s="7"/>
    </row>
    <row r="66" spans="1:14" s="18" customFormat="1" ht="15.75" customHeight="1">
      <c r="A66" s="48"/>
      <c r="B66" s="49" t="s">
        <v>46</v>
      </c>
      <c r="C66" s="38">
        <v>2452</v>
      </c>
      <c r="D66" s="50">
        <v>2</v>
      </c>
      <c r="E66" s="51">
        <v>0</v>
      </c>
      <c r="F66" s="38">
        <v>480</v>
      </c>
      <c r="G66" s="52">
        <v>91</v>
      </c>
      <c r="H66" s="38">
        <v>69740</v>
      </c>
      <c r="I66" s="40">
        <f>H66/C66</f>
        <v>28.442088091353998</v>
      </c>
      <c r="J66" s="24"/>
      <c r="K66" s="7"/>
      <c r="L66" s="7"/>
      <c r="M66" s="7"/>
      <c r="N66" s="7"/>
    </row>
    <row r="67" spans="1:14" s="18" customFormat="1" ht="15.75" customHeight="1" thickBot="1">
      <c r="A67" s="54"/>
      <c r="B67" s="55"/>
      <c r="C67" s="56"/>
      <c r="D67" s="57"/>
      <c r="E67" s="58"/>
      <c r="F67" s="56"/>
      <c r="G67" s="59"/>
      <c r="H67" s="56"/>
      <c r="I67" s="60"/>
      <c r="J67" s="24"/>
      <c r="K67" s="7"/>
      <c r="L67" s="7"/>
      <c r="M67" s="7"/>
      <c r="N67" s="7"/>
    </row>
    <row r="68" spans="1:14" s="18" customFormat="1" ht="9.75" customHeight="1">
      <c r="A68" s="63"/>
      <c r="B68" s="63"/>
      <c r="C68" s="7"/>
      <c r="D68" s="7"/>
      <c r="E68" s="64"/>
      <c r="F68" s="7"/>
      <c r="G68" s="3"/>
      <c r="H68" s="3"/>
      <c r="I68" s="21"/>
      <c r="J68" s="21"/>
      <c r="K68" s="7"/>
      <c r="L68" s="7"/>
      <c r="M68" s="7"/>
      <c r="N68" s="7"/>
    </row>
    <row r="69" spans="1:14" s="18" customFormat="1" ht="9.75" customHeight="1">
      <c r="A69" s="65" t="s">
        <v>48</v>
      </c>
      <c r="B69" s="65"/>
      <c r="C69" s="7"/>
      <c r="D69" s="7"/>
      <c r="E69" s="64"/>
      <c r="F69" s="7"/>
      <c r="G69" s="3"/>
      <c r="H69" s="3"/>
      <c r="I69" s="21"/>
      <c r="J69" s="21"/>
      <c r="K69" s="7"/>
      <c r="L69" s="7"/>
      <c r="M69" s="7"/>
      <c r="N69" s="7"/>
    </row>
    <row r="70" spans="1:14" s="18" customFormat="1" ht="9.75" customHeight="1">
      <c r="A70" s="65" t="s">
        <v>47</v>
      </c>
      <c r="B70" s="65"/>
      <c r="C70" s="7"/>
      <c r="D70" s="7"/>
      <c r="E70" s="64"/>
      <c r="F70" s="7"/>
      <c r="G70" s="3"/>
      <c r="H70" s="3"/>
      <c r="I70" s="21"/>
      <c r="J70" s="21"/>
      <c r="K70" s="7"/>
      <c r="L70" s="7"/>
      <c r="M70" s="7"/>
      <c r="N70" s="7"/>
    </row>
    <row r="71" spans="1:14" s="18" customFormat="1" ht="9.75" customHeight="1">
      <c r="A71" s="65" t="s">
        <v>49</v>
      </c>
      <c r="B71" s="65"/>
      <c r="C71" s="7"/>
      <c r="D71" s="7"/>
      <c r="E71" s="64"/>
      <c r="F71" s="7"/>
      <c r="G71" s="3"/>
      <c r="H71" s="3"/>
      <c r="I71" s="21"/>
      <c r="J71" s="21"/>
      <c r="K71" s="7"/>
      <c r="L71" s="7"/>
      <c r="M71" s="7"/>
      <c r="N71" s="7"/>
    </row>
    <row r="72" spans="1:14" s="18" customFormat="1" ht="16.5" customHeight="1">
      <c r="A72" s="65"/>
      <c r="B72" s="65"/>
      <c r="C72" s="7"/>
      <c r="D72" s="7"/>
      <c r="E72" s="64"/>
      <c r="F72" s="7"/>
      <c r="G72" s="3"/>
      <c r="H72" s="3"/>
      <c r="I72" s="21"/>
      <c r="J72" s="21"/>
      <c r="K72" s="7"/>
      <c r="L72" s="7"/>
      <c r="M72" s="7"/>
      <c r="N72" s="7"/>
    </row>
  </sheetData>
  <mergeCells count="18">
    <mergeCell ref="A51:B51"/>
    <mergeCell ref="A56:B56"/>
    <mergeCell ref="A62:B62"/>
    <mergeCell ref="A25:B25"/>
    <mergeCell ref="A26:B26"/>
    <mergeCell ref="A50:B50"/>
    <mergeCell ref="A32:B32"/>
    <mergeCell ref="A37:B37"/>
    <mergeCell ref="A46:B46"/>
    <mergeCell ref="A5:B5"/>
    <mergeCell ref="A8:B8"/>
    <mergeCell ref="A15:B15"/>
    <mergeCell ref="A16:B16"/>
    <mergeCell ref="A3:B4"/>
    <mergeCell ref="D3:F3"/>
    <mergeCell ref="G3:I3"/>
    <mergeCell ref="D4:E4"/>
    <mergeCell ref="C3:C4"/>
  </mergeCells>
  <printOptions horizontalCentered="1"/>
  <pageMargins left="0.5905511811023623" right="0.3937007874015748" top="0.5905511811023623" bottom="0.3937007874015748" header="0" footer="0"/>
  <pageSetup horizontalDpi="400" verticalDpi="400" orientation="portrait" paperSize="9" scale="98" r:id="rId3"/>
  <rowBreaks count="1" manualBreakCount="1">
    <brk id="49"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2006-10-26T09:26:49Z</cp:lastPrinted>
  <dcterms:created xsi:type="dcterms:W3CDTF">1997-01-08T22:48:59Z</dcterms:created>
  <dcterms:modified xsi:type="dcterms:W3CDTF">2007-01-16T02:03:49Z</dcterms:modified>
  <cp:category/>
  <cp:version/>
  <cp:contentType/>
  <cp:contentStatus/>
</cp:coreProperties>
</file>