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7715" windowHeight="10860" activeTab="0"/>
  </bookViews>
  <sheets>
    <sheet name="4-3市町村別" sheetId="1" r:id="rId1"/>
  </sheets>
  <definedNames>
    <definedName name="_xlnm.Print_Area" localSheetId="0">'4-3市町村別'!$A$1:$I$77</definedName>
    <definedName name="_xlnm.Print_Titles" localSheetId="0">'4-3市町村別'!$2:$5</definedName>
  </definedNames>
  <calcPr fullCalcOnLoad="1"/>
</workbook>
</file>

<file path=xl/comments1.xml><?xml version="1.0" encoding="utf-8"?>
<comments xmlns="http://schemas.openxmlformats.org/spreadsheetml/2006/main">
  <authors>
    <author>森林土木総合システム</author>
  </authors>
  <commentList>
    <comment ref="I52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H52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G52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F52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E52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D52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C52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C43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C38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C32" authorId="0">
      <text>
        <r>
          <rPr>
            <b/>
            <sz val="9"/>
            <rFont val="ＭＳ Ｐゴシック"/>
            <family val="3"/>
          </rPr>
          <t xml:space="preserve">＋１調整
</t>
        </r>
      </text>
    </comment>
    <comment ref="H31" authorId="0">
      <text>
        <r>
          <rPr>
            <b/>
            <sz val="9"/>
            <rFont val="ＭＳ Ｐゴシック"/>
            <family val="3"/>
          </rPr>
          <t xml:space="preserve">－１調整
</t>
        </r>
      </text>
    </comment>
    <comment ref="G31" authorId="0">
      <text>
        <r>
          <rPr>
            <b/>
            <sz val="9"/>
            <rFont val="ＭＳ Ｐゴシック"/>
            <family val="3"/>
          </rPr>
          <t xml:space="preserve">－１調整
</t>
        </r>
      </text>
    </comment>
    <comment ref="F31" authorId="0">
      <text>
        <r>
          <rPr>
            <b/>
            <sz val="9"/>
            <rFont val="ＭＳ Ｐゴシック"/>
            <family val="3"/>
          </rPr>
          <t xml:space="preserve">－１調整
</t>
        </r>
      </text>
    </comment>
    <comment ref="E31" authorId="0">
      <text>
        <r>
          <rPr>
            <b/>
            <sz val="9"/>
            <rFont val="ＭＳ Ｐゴシック"/>
            <family val="3"/>
          </rPr>
          <t xml:space="preserve">－１調整
</t>
        </r>
      </text>
    </comment>
    <comment ref="D31" authorId="0">
      <text>
        <r>
          <rPr>
            <b/>
            <sz val="9"/>
            <rFont val="ＭＳ Ｐゴシック"/>
            <family val="3"/>
          </rPr>
          <t xml:space="preserve">－１調整
</t>
        </r>
      </text>
    </comment>
    <comment ref="C31" authorId="0">
      <text>
        <r>
          <rPr>
            <b/>
            <sz val="9"/>
            <rFont val="ＭＳ Ｐゴシック"/>
            <family val="3"/>
          </rPr>
          <t xml:space="preserve">－１調整
</t>
        </r>
      </text>
    </comment>
    <comment ref="C12" authorId="0">
      <text>
        <r>
          <rPr>
            <b/>
            <sz val="9"/>
            <rFont val="ＭＳ Ｐゴシック"/>
            <family val="3"/>
          </rPr>
          <t>＋１調整</t>
        </r>
      </text>
    </comment>
  </commentList>
</comments>
</file>

<file path=xl/sharedStrings.xml><?xml version="1.0" encoding="utf-8"?>
<sst xmlns="http://schemas.openxmlformats.org/spreadsheetml/2006/main" count="69" uniqueCount="69">
  <si>
    <t>　　　　２．路線が多市町村にわたる場合、起点側に路線数をカウントする。</t>
  </si>
  <si>
    <t>（注）　１.▲………減</t>
  </si>
  <si>
    <t>[資料]林政課</t>
  </si>
  <si>
    <t>甘楽町</t>
  </si>
  <si>
    <t>南牧村</t>
  </si>
  <si>
    <t>下仁田町</t>
  </si>
  <si>
    <t>富岡市</t>
  </si>
  <si>
    <t>富岡環境森林事務所</t>
  </si>
  <si>
    <t>神流町</t>
  </si>
  <si>
    <t>上野村</t>
  </si>
  <si>
    <t>吉井町</t>
  </si>
  <si>
    <t>藤岡市</t>
  </si>
  <si>
    <t>藤岡環境森林事務所</t>
  </si>
  <si>
    <t>安中市</t>
  </si>
  <si>
    <t>高崎市</t>
  </si>
  <si>
    <t>高崎環境森林事務所</t>
  </si>
  <si>
    <t>西毛森林計画区</t>
  </si>
  <si>
    <t>みどり市</t>
  </si>
  <si>
    <t>桐生市</t>
  </si>
  <si>
    <t>桐生環境森林事務所</t>
  </si>
  <si>
    <t>邑楽町</t>
  </si>
  <si>
    <t>大泉町</t>
  </si>
  <si>
    <t>千代田町</t>
  </si>
  <si>
    <t>明和町</t>
  </si>
  <si>
    <t>板倉町</t>
  </si>
  <si>
    <t>館林市</t>
  </si>
  <si>
    <t>太田市</t>
  </si>
  <si>
    <t>太田環境森林事務所</t>
  </si>
  <si>
    <t>吉岡町</t>
  </si>
  <si>
    <t>榛東村</t>
  </si>
  <si>
    <t>渋川市</t>
  </si>
  <si>
    <t>渋川環境森林事務所</t>
  </si>
  <si>
    <t>玉村町</t>
  </si>
  <si>
    <t>富士見村</t>
  </si>
  <si>
    <t>伊勢崎市</t>
  </si>
  <si>
    <t>前橋市</t>
  </si>
  <si>
    <t>前橋環境森林事務所</t>
  </si>
  <si>
    <t>利根下流森林計画区</t>
  </si>
  <si>
    <t>東吾妻町</t>
  </si>
  <si>
    <t>高山村</t>
  </si>
  <si>
    <t>六合村</t>
  </si>
  <si>
    <t>草津町</t>
  </si>
  <si>
    <t>嬬恋村</t>
  </si>
  <si>
    <t>長野原町</t>
  </si>
  <si>
    <t>中之条町</t>
  </si>
  <si>
    <t>吾妻環境森林事務所</t>
  </si>
  <si>
    <t>吾妻森林計画区</t>
  </si>
  <si>
    <t>みなかみ町</t>
  </si>
  <si>
    <t>昭和村</t>
  </si>
  <si>
    <t>川場村</t>
  </si>
  <si>
    <t>片品村</t>
  </si>
  <si>
    <t>沼田市</t>
  </si>
  <si>
    <t>利根環境森林事務所</t>
  </si>
  <si>
    <t>利根上流森林計画区</t>
  </si>
  <si>
    <t>平成１９年度</t>
  </si>
  <si>
    <t>-</t>
  </si>
  <si>
    <t>平成１７年度</t>
  </si>
  <si>
    <t>平成 １２ 年度</t>
  </si>
  <si>
    <t>密度(ｍ/ha)</t>
  </si>
  <si>
    <t>路　線　数</t>
  </si>
  <si>
    <t>現況総延長</t>
  </si>
  <si>
    <t>用途変更　　　その他</t>
  </si>
  <si>
    <t>開設延長</t>
  </si>
  <si>
    <t>当　　　該　　　年　　　度</t>
  </si>
  <si>
    <t>前年度末　　　総延長</t>
  </si>
  <si>
    <t>森林面積(ha)</t>
  </si>
  <si>
    <t>市　町　村</t>
  </si>
  <si>
    <t>（単位：ｍ）</t>
  </si>
  <si>
    <t>第３表　民有林林道（市町村別）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</si>
</sst>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&quot;#,##0.0;&quot;-&quot;"/>
    <numFmt numFmtId="177" formatCode="#,##0;&quot;▲&quot;#,##0;&quot;-&quot;"/>
    <numFmt numFmtId="178" formatCode="0.0_);[Red]\(0.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10"/>
      <name val="明朝"/>
      <family val="1"/>
    </font>
    <font>
      <b/>
      <sz val="9"/>
      <name val="ＭＳ ＰＲゴシック"/>
      <family val="3"/>
    </font>
    <font>
      <b/>
      <sz val="10"/>
      <name val="ＭＳ Ｐ明朝"/>
      <family val="1"/>
    </font>
    <font>
      <sz val="11"/>
      <name val="明朝"/>
      <family val="1"/>
    </font>
    <font>
      <b/>
      <sz val="10"/>
      <name val="ＪＳ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25" fillId="0" borderId="0">
      <alignment/>
      <protection/>
    </xf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8" fontId="18" fillId="0" borderId="0" xfId="48" applyFont="1" applyBorder="1" applyAlignment="1">
      <alignment vertical="center"/>
    </xf>
    <xf numFmtId="38" fontId="18" fillId="0" borderId="0" xfId="48" applyFont="1" applyFill="1" applyBorder="1" applyAlignment="1">
      <alignment vertical="center"/>
    </xf>
    <xf numFmtId="38" fontId="20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176" fontId="18" fillId="0" borderId="10" xfId="48" applyNumberFormat="1" applyFont="1" applyFill="1" applyBorder="1" applyAlignment="1">
      <alignment vertical="center"/>
    </xf>
    <xf numFmtId="177" fontId="18" fillId="0" borderId="11" xfId="48" applyNumberFormat="1" applyFont="1" applyFill="1" applyBorder="1" applyAlignment="1">
      <alignment vertical="center"/>
    </xf>
    <xf numFmtId="38" fontId="18" fillId="0" borderId="12" xfId="48" applyFont="1" applyFill="1" applyBorder="1" applyAlignment="1">
      <alignment vertical="center"/>
    </xf>
    <xf numFmtId="38" fontId="18" fillId="0" borderId="13" xfId="48" applyFont="1" applyFill="1" applyBorder="1" applyAlignment="1">
      <alignment vertical="center"/>
    </xf>
    <xf numFmtId="176" fontId="18" fillId="0" borderId="14" xfId="48" applyNumberFormat="1" applyFont="1" applyFill="1" applyBorder="1" applyAlignment="1">
      <alignment vertical="center"/>
    </xf>
    <xf numFmtId="177" fontId="18" fillId="0" borderId="15" xfId="48" applyNumberFormat="1" applyFont="1" applyFill="1" applyBorder="1" applyAlignment="1">
      <alignment vertical="center"/>
    </xf>
    <xf numFmtId="177" fontId="18" fillId="0" borderId="15" xfId="48" applyNumberFormat="1" applyFont="1" applyFill="1" applyBorder="1" applyAlignment="1">
      <alignment horizontal="right" vertical="center"/>
    </xf>
    <xf numFmtId="38" fontId="18" fillId="0" borderId="16" xfId="48" applyFont="1" applyFill="1" applyBorder="1" applyAlignment="1">
      <alignment horizontal="distributed" vertical="center"/>
    </xf>
    <xf numFmtId="38" fontId="18" fillId="0" borderId="17" xfId="48" applyFont="1" applyFill="1" applyBorder="1" applyAlignment="1">
      <alignment vertical="center"/>
    </xf>
    <xf numFmtId="38" fontId="18" fillId="0" borderId="18" xfId="48" applyFont="1" applyFill="1" applyBorder="1" applyAlignment="1">
      <alignment vertical="center"/>
    </xf>
    <xf numFmtId="38" fontId="23" fillId="0" borderId="0" xfId="48" applyFont="1" applyFill="1" applyBorder="1" applyAlignment="1">
      <alignment vertical="center"/>
    </xf>
    <xf numFmtId="176" fontId="24" fillId="0" borderId="19" xfId="48" applyNumberFormat="1" applyFont="1" applyFill="1" applyBorder="1" applyAlignment="1">
      <alignment vertical="center"/>
    </xf>
    <xf numFmtId="177" fontId="24" fillId="0" borderId="20" xfId="48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vertical="center" shrinkToFit="1"/>
    </xf>
    <xf numFmtId="38" fontId="24" fillId="0" borderId="22" xfId="48" applyFont="1" applyFill="1" applyBorder="1" applyAlignment="1">
      <alignment vertical="center" shrinkToFit="1"/>
    </xf>
    <xf numFmtId="177" fontId="18" fillId="0" borderId="15" xfId="60" applyNumberFormat="1" applyFont="1" applyFill="1" applyBorder="1" applyAlignment="1">
      <alignment vertical="center"/>
      <protection/>
    </xf>
    <xf numFmtId="176" fontId="24" fillId="0" borderId="14" xfId="48" applyNumberFormat="1" applyFont="1" applyFill="1" applyBorder="1" applyAlignment="1">
      <alignment vertical="center"/>
    </xf>
    <xf numFmtId="177" fontId="24" fillId="0" borderId="15" xfId="48" applyNumberFormat="1" applyFont="1" applyFill="1" applyBorder="1" applyAlignment="1">
      <alignment vertical="center"/>
    </xf>
    <xf numFmtId="177" fontId="24" fillId="0" borderId="15" xfId="60" applyNumberFormat="1" applyFont="1" applyFill="1" applyBorder="1" applyAlignment="1">
      <alignment vertical="center"/>
      <protection/>
    </xf>
    <xf numFmtId="0" fontId="24" fillId="0" borderId="23" xfId="0" applyFont="1" applyBorder="1" applyAlignment="1">
      <alignment vertical="center" shrinkToFit="1"/>
    </xf>
    <xf numFmtId="38" fontId="24" fillId="0" borderId="24" xfId="48" applyFont="1" applyFill="1" applyBorder="1" applyAlignment="1">
      <alignment vertical="center" shrinkToFit="1"/>
    </xf>
    <xf numFmtId="38" fontId="18" fillId="0" borderId="12" xfId="48" applyFont="1" applyFill="1" applyBorder="1" applyAlignment="1">
      <alignment horizontal="distributed" vertical="center"/>
    </xf>
    <xf numFmtId="177" fontId="18" fillId="0" borderId="14" xfId="48" applyNumberFormat="1" applyFont="1" applyFill="1" applyBorder="1" applyAlignment="1">
      <alignment horizontal="right" vertical="center"/>
    </xf>
    <xf numFmtId="178" fontId="18" fillId="0" borderId="14" xfId="48" applyNumberFormat="1" applyFont="1" applyFill="1" applyBorder="1" applyAlignment="1">
      <alignment horizontal="right" vertical="center"/>
    </xf>
    <xf numFmtId="0" fontId="26" fillId="0" borderId="21" xfId="0" applyFont="1" applyFill="1" applyBorder="1" applyAlignment="1">
      <alignment vertical="center" shrinkToFit="1"/>
    </xf>
    <xf numFmtId="38" fontId="26" fillId="0" borderId="22" xfId="48" applyFont="1" applyFill="1" applyBorder="1" applyAlignment="1">
      <alignment vertical="center" shrinkToFit="1"/>
    </xf>
    <xf numFmtId="176" fontId="18" fillId="0" borderId="25" xfId="48" applyNumberFormat="1" applyFont="1" applyFill="1" applyBorder="1" applyAlignment="1">
      <alignment vertical="center"/>
    </xf>
    <xf numFmtId="177" fontId="18" fillId="0" borderId="26" xfId="48" applyNumberFormat="1" applyFont="1" applyFill="1" applyBorder="1" applyAlignment="1">
      <alignment vertical="center"/>
    </xf>
    <xf numFmtId="38" fontId="18" fillId="0" borderId="23" xfId="48" applyFont="1" applyFill="1" applyBorder="1" applyAlignment="1">
      <alignment horizontal="distributed" vertical="center"/>
    </xf>
    <xf numFmtId="38" fontId="18" fillId="0" borderId="24" xfId="48" applyFont="1" applyFill="1" applyBorder="1" applyAlignment="1">
      <alignment vertical="center"/>
    </xf>
    <xf numFmtId="0" fontId="18" fillId="0" borderId="21" xfId="0" applyFont="1" applyFill="1" applyBorder="1" applyAlignment="1">
      <alignment vertical="center" shrinkToFit="1"/>
    </xf>
    <xf numFmtId="176" fontId="24" fillId="0" borderId="25" xfId="48" applyNumberFormat="1" applyFont="1" applyFill="1" applyBorder="1" applyAlignment="1">
      <alignment vertical="center"/>
    </xf>
    <xf numFmtId="177" fontId="18" fillId="0" borderId="11" xfId="60" applyNumberFormat="1" applyFont="1" applyFill="1" applyBorder="1" applyAlignment="1">
      <alignment vertical="center"/>
      <protection/>
    </xf>
    <xf numFmtId="176" fontId="26" fillId="0" borderId="19" xfId="48" applyNumberFormat="1" applyFont="1" applyFill="1" applyBorder="1" applyAlignment="1">
      <alignment vertical="center"/>
    </xf>
    <xf numFmtId="177" fontId="26" fillId="0" borderId="20" xfId="48" applyNumberFormat="1" applyFont="1" applyFill="1" applyBorder="1" applyAlignment="1">
      <alignment vertical="center"/>
    </xf>
    <xf numFmtId="177" fontId="26" fillId="0" borderId="20" xfId="48" applyNumberFormat="1" applyFont="1" applyFill="1" applyBorder="1" applyAlignment="1">
      <alignment horizontal="right" vertical="center"/>
    </xf>
    <xf numFmtId="176" fontId="26" fillId="0" borderId="25" xfId="48" applyNumberFormat="1" applyFont="1" applyFill="1" applyBorder="1" applyAlignment="1">
      <alignment vertical="center"/>
    </xf>
    <xf numFmtId="177" fontId="26" fillId="0" borderId="15" xfId="48" applyNumberFormat="1" applyFont="1" applyFill="1" applyBorder="1" applyAlignment="1">
      <alignment vertical="center"/>
    </xf>
    <xf numFmtId="177" fontId="26" fillId="0" borderId="15" xfId="48" applyNumberFormat="1" applyFont="1" applyFill="1" applyBorder="1" applyAlignment="1">
      <alignment horizontal="right" vertical="center"/>
    </xf>
    <xf numFmtId="38" fontId="18" fillId="0" borderId="27" xfId="48" applyFont="1" applyFill="1" applyBorder="1" applyAlignment="1">
      <alignment horizontal="distributed" vertical="center"/>
    </xf>
    <xf numFmtId="177" fontId="24" fillId="0" borderId="20" xfId="48" applyNumberFormat="1" applyFont="1" applyFill="1" applyBorder="1" applyAlignment="1">
      <alignment horizontal="right" vertical="center"/>
    </xf>
    <xf numFmtId="177" fontId="24" fillId="0" borderId="15" xfId="48" applyNumberFormat="1" applyFont="1" applyFill="1" applyBorder="1" applyAlignment="1">
      <alignment horizontal="right" vertical="center"/>
    </xf>
    <xf numFmtId="0" fontId="18" fillId="0" borderId="23" xfId="0" applyFont="1" applyBorder="1" applyAlignment="1">
      <alignment vertical="center" shrinkToFit="1"/>
    </xf>
    <xf numFmtId="176" fontId="18" fillId="0" borderId="28" xfId="48" applyNumberFormat="1" applyFont="1" applyFill="1" applyBorder="1" applyAlignment="1">
      <alignment vertical="center"/>
    </xf>
    <xf numFmtId="38" fontId="18" fillId="0" borderId="16" xfId="48" applyFont="1" applyFill="1" applyBorder="1" applyAlignment="1">
      <alignment vertical="center"/>
    </xf>
    <xf numFmtId="0" fontId="24" fillId="0" borderId="16" xfId="0" applyFont="1" applyFill="1" applyBorder="1" applyAlignment="1">
      <alignment horizontal="distributed" vertical="center"/>
    </xf>
    <xf numFmtId="38" fontId="24" fillId="0" borderId="17" xfId="48" applyFont="1" applyFill="1" applyBorder="1" applyAlignment="1">
      <alignment horizontal="distributed" vertical="center"/>
    </xf>
    <xf numFmtId="0" fontId="27" fillId="0" borderId="16" xfId="0" applyFont="1" applyFill="1" applyBorder="1" applyAlignment="1">
      <alignment horizontal="distributed" vertical="center"/>
    </xf>
    <xf numFmtId="38" fontId="18" fillId="0" borderId="17" xfId="48" applyFont="1" applyFill="1" applyBorder="1" applyAlignment="1">
      <alignment horizontal="distributed" vertical="center"/>
    </xf>
    <xf numFmtId="0" fontId="27" fillId="0" borderId="27" xfId="0" applyFont="1" applyFill="1" applyBorder="1" applyAlignment="1">
      <alignment horizontal="distributed" vertical="center"/>
    </xf>
    <xf numFmtId="38" fontId="18" fillId="0" borderId="18" xfId="48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38" fontId="18" fillId="0" borderId="29" xfId="48" applyFont="1" applyFill="1" applyBorder="1" applyAlignment="1">
      <alignment vertical="center"/>
    </xf>
    <xf numFmtId="38" fontId="18" fillId="0" borderId="30" xfId="48" applyFont="1" applyFill="1" applyBorder="1" applyAlignment="1">
      <alignment horizontal="center" vertical="center"/>
    </xf>
    <xf numFmtId="38" fontId="18" fillId="0" borderId="31" xfId="48" applyFont="1" applyFill="1" applyBorder="1" applyAlignment="1">
      <alignment horizontal="center" vertical="center"/>
    </xf>
    <xf numFmtId="38" fontId="18" fillId="0" borderId="31" xfId="4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38" fontId="18" fillId="0" borderId="34" xfId="48" applyFont="1" applyFill="1" applyBorder="1" applyAlignment="1">
      <alignment horizontal="center" vertical="center"/>
    </xf>
    <xf numFmtId="38" fontId="18" fillId="0" borderId="35" xfId="48" applyFont="1" applyFill="1" applyBorder="1" applyAlignment="1">
      <alignment horizontal="center" vertical="center" wrapText="1"/>
    </xf>
    <xf numFmtId="38" fontId="18" fillId="0" borderId="35" xfId="48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38" fontId="18" fillId="0" borderId="37" xfId="48" applyFont="1" applyFill="1" applyBorder="1" applyAlignment="1">
      <alignment horizontal="center" vertical="center"/>
    </xf>
    <xf numFmtId="38" fontId="18" fillId="0" borderId="0" xfId="48" applyFont="1" applyFill="1" applyBorder="1" applyAlignment="1">
      <alignment horizontal="right" vertical="center"/>
    </xf>
    <xf numFmtId="38" fontId="18" fillId="0" borderId="38" xfId="48" applyFont="1" applyFill="1" applyBorder="1" applyAlignment="1">
      <alignment vertical="center"/>
    </xf>
    <xf numFmtId="38" fontId="28" fillId="0" borderId="0" xfId="48" applyFont="1" applyFill="1" applyBorder="1" applyAlignment="1">
      <alignment vertical="center"/>
    </xf>
    <xf numFmtId="38" fontId="29" fillId="0" borderId="0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８林業統計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77"/>
  <sheetViews>
    <sheetView tabSelected="1" view="pageBreakPreview" zoomScaleSheetLayoutView="100" zoomScalePageLayoutView="0" workbookViewId="0" topLeftCell="A1">
      <selection activeCell="A76" sqref="A76"/>
    </sheetView>
  </sheetViews>
  <sheetFormatPr defaultColWidth="9.00390625" defaultRowHeight="13.5"/>
  <cols>
    <col min="1" max="1" width="5.625" style="1" customWidth="1"/>
    <col min="2" max="9" width="10.625" style="1" customWidth="1"/>
    <col min="10" max="16384" width="9.00390625" style="1" customWidth="1"/>
  </cols>
  <sheetData>
    <row r="1" spans="1:9" s="78" customFormat="1" ht="17.25">
      <c r="A1" s="80" t="s">
        <v>68</v>
      </c>
      <c r="B1" s="79"/>
      <c r="C1" s="79"/>
      <c r="D1" s="79"/>
      <c r="E1" s="2"/>
      <c r="F1" s="2"/>
      <c r="G1" s="2"/>
      <c r="H1" s="2"/>
      <c r="I1" s="2"/>
    </row>
    <row r="2" s="2" customFormat="1" ht="12" customHeight="1" thickBot="1">
      <c r="I2" s="77" t="s">
        <v>67</v>
      </c>
    </row>
    <row r="3" spans="1:9" s="2" customFormat="1" ht="18" customHeight="1" thickBot="1">
      <c r="A3" s="76" t="s">
        <v>66</v>
      </c>
      <c r="B3" s="75"/>
      <c r="C3" s="74" t="s">
        <v>65</v>
      </c>
      <c r="D3" s="73" t="s">
        <v>64</v>
      </c>
      <c r="E3" s="72" t="s">
        <v>63</v>
      </c>
      <c r="F3" s="71"/>
      <c r="G3" s="71"/>
      <c r="H3" s="71"/>
      <c r="I3" s="70"/>
    </row>
    <row r="4" spans="1:215" s="62" customFormat="1" ht="18" customHeight="1">
      <c r="A4" s="69"/>
      <c r="B4" s="68"/>
      <c r="C4" s="67"/>
      <c r="D4" s="66"/>
      <c r="E4" s="64" t="s">
        <v>62</v>
      </c>
      <c r="F4" s="65" t="s">
        <v>61</v>
      </c>
      <c r="G4" s="64" t="s">
        <v>60</v>
      </c>
      <c r="H4" s="64" t="s">
        <v>59</v>
      </c>
      <c r="I4" s="63" t="s">
        <v>58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</row>
    <row r="5" spans="1:9" s="2" customFormat="1" ht="18" customHeight="1">
      <c r="A5" s="61"/>
      <c r="B5" s="60"/>
      <c r="C5" s="57"/>
      <c r="D5" s="59"/>
      <c r="E5" s="57"/>
      <c r="F5" s="58"/>
      <c r="G5" s="57"/>
      <c r="H5" s="57"/>
      <c r="I5" s="56"/>
    </row>
    <row r="6" spans="1:9" s="2" customFormat="1" ht="18" customHeight="1">
      <c r="A6" s="55" t="s">
        <v>57</v>
      </c>
      <c r="B6" s="54"/>
      <c r="C6" s="10">
        <v>226615</v>
      </c>
      <c r="D6" s="10">
        <v>1539296</v>
      </c>
      <c r="E6" s="10">
        <v>18662</v>
      </c>
      <c r="F6" s="10">
        <v>-3614</v>
      </c>
      <c r="G6" s="10">
        <v>1554344</v>
      </c>
      <c r="H6" s="10">
        <v>674</v>
      </c>
      <c r="I6" s="9">
        <f>G6/C6</f>
        <v>6.858963440195927</v>
      </c>
    </row>
    <row r="7" spans="1:9" s="2" customFormat="1" ht="18" customHeight="1">
      <c r="A7" s="53" t="s">
        <v>56</v>
      </c>
      <c r="B7" s="52"/>
      <c r="C7" s="10">
        <v>226527</v>
      </c>
      <c r="D7" s="10">
        <v>1584694</v>
      </c>
      <c r="E7" s="10">
        <v>12237</v>
      </c>
      <c r="F7" s="11" t="s">
        <v>55</v>
      </c>
      <c r="G7" s="10">
        <v>1596931</v>
      </c>
      <c r="H7" s="10">
        <v>674</v>
      </c>
      <c r="I7" s="9">
        <f>G7/C7</f>
        <v>7.049627638206483</v>
      </c>
    </row>
    <row r="8" spans="1:9" s="15" customFormat="1" ht="18" customHeight="1">
      <c r="A8" s="51" t="s">
        <v>54</v>
      </c>
      <c r="B8" s="50"/>
      <c r="C8" s="22">
        <f>C11+C20+C31+C57</f>
        <v>227304</v>
      </c>
      <c r="D8" s="22">
        <f>D11+D20+D31+D57</f>
        <v>1610118</v>
      </c>
      <c r="E8" s="22">
        <f>E11+E20+E31+E57</f>
        <v>7679</v>
      </c>
      <c r="F8" s="22">
        <f>F11+F20+F31+F57</f>
        <v>-61</v>
      </c>
      <c r="G8" s="22">
        <f>G11+G20+G31+G57</f>
        <v>1617736</v>
      </c>
      <c r="H8" s="22">
        <f>H11+H20+H31+H57</f>
        <v>676</v>
      </c>
      <c r="I8" s="21">
        <f>G8/C8</f>
        <v>7.117059092668849</v>
      </c>
    </row>
    <row r="9" spans="1:9" s="2" customFormat="1" ht="18" customHeight="1" thickBot="1">
      <c r="A9" s="8"/>
      <c r="B9" s="7"/>
      <c r="C9" s="6"/>
      <c r="D9" s="6"/>
      <c r="E9" s="6"/>
      <c r="F9" s="6"/>
      <c r="G9" s="6"/>
      <c r="H9" s="6"/>
      <c r="I9" s="5"/>
    </row>
    <row r="10" spans="1:9" s="2" customFormat="1" ht="18" customHeight="1">
      <c r="A10" s="13"/>
      <c r="B10" s="49"/>
      <c r="C10" s="10"/>
      <c r="D10" s="10"/>
      <c r="E10" s="10"/>
      <c r="F10" s="10"/>
      <c r="G10" s="10"/>
      <c r="H10" s="10"/>
      <c r="I10" s="48"/>
    </row>
    <row r="11" spans="1:9" s="15" customFormat="1" ht="18" customHeight="1">
      <c r="A11" s="25" t="s">
        <v>53</v>
      </c>
      <c r="B11" s="47"/>
      <c r="C11" s="22">
        <f>C12</f>
        <v>54258</v>
      </c>
      <c r="D11" s="22">
        <f>D12</f>
        <v>264326</v>
      </c>
      <c r="E11" s="22">
        <f>E12</f>
        <v>372</v>
      </c>
      <c r="F11" s="46">
        <f>F12</f>
        <v>0</v>
      </c>
      <c r="G11" s="22">
        <f>G12</f>
        <v>264698</v>
      </c>
      <c r="H11" s="22">
        <f>H12</f>
        <v>102</v>
      </c>
      <c r="I11" s="36">
        <f>I12</f>
        <v>4.878506395370268</v>
      </c>
    </row>
    <row r="12" spans="1:9" s="15" customFormat="1" ht="18" customHeight="1">
      <c r="A12" s="19" t="s">
        <v>52</v>
      </c>
      <c r="B12" s="35"/>
      <c r="C12" s="17">
        <f>SUM(C13:C17)</f>
        <v>54258</v>
      </c>
      <c r="D12" s="17">
        <f>SUM(D13:D17)</f>
        <v>264326</v>
      </c>
      <c r="E12" s="17">
        <f>SUM(E13:E17)</f>
        <v>372</v>
      </c>
      <c r="F12" s="45">
        <f>SUM(F13:F17)</f>
        <v>0</v>
      </c>
      <c r="G12" s="17">
        <f>SUM(G13:G17)</f>
        <v>264698</v>
      </c>
      <c r="H12" s="17">
        <f>SUM(H13:H17)</f>
        <v>102</v>
      </c>
      <c r="I12" s="16">
        <f>G12/C12</f>
        <v>4.878506395370268</v>
      </c>
    </row>
    <row r="13" spans="1:9" s="2" customFormat="1" ht="18" customHeight="1">
      <c r="A13" s="14"/>
      <c r="B13" s="44" t="s">
        <v>51</v>
      </c>
      <c r="C13" s="10">
        <v>9456</v>
      </c>
      <c r="D13" s="10">
        <v>90328</v>
      </c>
      <c r="E13" s="10"/>
      <c r="F13" s="10"/>
      <c r="G13" s="10">
        <f>D13+E13+F13</f>
        <v>90328</v>
      </c>
      <c r="H13" s="10">
        <v>32</v>
      </c>
      <c r="I13" s="9">
        <f>G13/C13</f>
        <v>9.552453468697124</v>
      </c>
    </row>
    <row r="14" spans="1:9" s="2" customFormat="1" ht="18" customHeight="1">
      <c r="A14" s="13"/>
      <c r="B14" s="12" t="s">
        <v>50</v>
      </c>
      <c r="C14" s="10">
        <v>27055</v>
      </c>
      <c r="D14" s="10">
        <v>89273</v>
      </c>
      <c r="E14" s="11"/>
      <c r="F14" s="10"/>
      <c r="G14" s="10">
        <f>D14+E14+F14</f>
        <v>89273</v>
      </c>
      <c r="H14" s="10">
        <v>32</v>
      </c>
      <c r="I14" s="9">
        <f>G14/C14</f>
        <v>3.299685825170948</v>
      </c>
    </row>
    <row r="15" spans="1:9" s="2" customFormat="1" ht="18" customHeight="1">
      <c r="A15" s="13"/>
      <c r="B15" s="12" t="s">
        <v>49</v>
      </c>
      <c r="C15" s="10">
        <v>2989</v>
      </c>
      <c r="D15" s="10">
        <v>26778</v>
      </c>
      <c r="E15" s="10">
        <v>372</v>
      </c>
      <c r="F15" s="10"/>
      <c r="G15" s="10">
        <f>D15+E15+F15</f>
        <v>27150</v>
      </c>
      <c r="H15" s="10">
        <f>7-3</f>
        <v>4</v>
      </c>
      <c r="I15" s="9">
        <f>G15/C15</f>
        <v>9.083305453328872</v>
      </c>
    </row>
    <row r="16" spans="1:9" s="2" customFormat="1" ht="18" customHeight="1">
      <c r="A16" s="13"/>
      <c r="B16" s="12" t="s">
        <v>48</v>
      </c>
      <c r="C16" s="10">
        <v>1438</v>
      </c>
      <c r="D16" s="10">
        <v>5123</v>
      </c>
      <c r="E16" s="10"/>
      <c r="F16" s="10"/>
      <c r="G16" s="10">
        <f>D16+E16+F16</f>
        <v>5123</v>
      </c>
      <c r="H16" s="10">
        <v>3</v>
      </c>
      <c r="I16" s="9">
        <f>G16/C16</f>
        <v>3.562586926286509</v>
      </c>
    </row>
    <row r="17" spans="1:9" s="2" customFormat="1" ht="18" customHeight="1">
      <c r="A17" s="13"/>
      <c r="B17" s="12" t="s">
        <v>47</v>
      </c>
      <c r="C17" s="10">
        <v>13320</v>
      </c>
      <c r="D17" s="10">
        <v>52824</v>
      </c>
      <c r="E17" s="11"/>
      <c r="F17" s="10"/>
      <c r="G17" s="10">
        <f>D17+E17+F17</f>
        <v>52824</v>
      </c>
      <c r="H17" s="10">
        <v>31</v>
      </c>
      <c r="I17" s="9">
        <f>G17/C17</f>
        <v>3.9657657657657657</v>
      </c>
    </row>
    <row r="18" spans="1:9" s="2" customFormat="1" ht="18" customHeight="1" thickBot="1">
      <c r="A18" s="8"/>
      <c r="B18" s="26"/>
      <c r="C18" s="6"/>
      <c r="D18" s="6"/>
      <c r="E18" s="6"/>
      <c r="F18" s="6"/>
      <c r="G18" s="6"/>
      <c r="H18" s="6"/>
      <c r="I18" s="5"/>
    </row>
    <row r="19" spans="1:9" s="2" customFormat="1" ht="18" customHeight="1">
      <c r="A19" s="13"/>
      <c r="B19" s="12"/>
      <c r="C19" s="10"/>
      <c r="D19" s="10"/>
      <c r="E19" s="10"/>
      <c r="F19" s="10"/>
      <c r="G19" s="10"/>
      <c r="H19" s="10"/>
      <c r="I19" s="9"/>
    </row>
    <row r="20" spans="1:9" s="15" customFormat="1" ht="18" customHeight="1">
      <c r="A20" s="25" t="s">
        <v>46</v>
      </c>
      <c r="B20" s="24"/>
      <c r="C20" s="42">
        <f>C21</f>
        <v>44065</v>
      </c>
      <c r="D20" s="42">
        <f>D21</f>
        <v>280935</v>
      </c>
      <c r="E20" s="42">
        <f>E21</f>
        <v>1591</v>
      </c>
      <c r="F20" s="43">
        <f>F21</f>
        <v>0</v>
      </c>
      <c r="G20" s="42">
        <f>G21</f>
        <v>282526</v>
      </c>
      <c r="H20" s="42">
        <f>H21</f>
        <v>100</v>
      </c>
      <c r="I20" s="41">
        <f>I21</f>
        <v>6.411573811414955</v>
      </c>
    </row>
    <row r="21" spans="1:9" s="15" customFormat="1" ht="18" customHeight="1">
      <c r="A21" s="19" t="s">
        <v>45</v>
      </c>
      <c r="B21" s="18"/>
      <c r="C21" s="39">
        <f>SUM(C22:C28)</f>
        <v>44065</v>
      </c>
      <c r="D21" s="39">
        <f>SUM(D22:D28)</f>
        <v>280935</v>
      </c>
      <c r="E21" s="39">
        <f>SUM(E22:E28)</f>
        <v>1591</v>
      </c>
      <c r="F21" s="40">
        <f>SUM(F22:F28)</f>
        <v>0</v>
      </c>
      <c r="G21" s="39">
        <f>SUM(G22:G28)</f>
        <v>282526</v>
      </c>
      <c r="H21" s="39">
        <f>SUM(H22:H28)</f>
        <v>100</v>
      </c>
      <c r="I21" s="38">
        <f>G21/C21</f>
        <v>6.411573811414955</v>
      </c>
    </row>
    <row r="22" spans="1:9" s="2" customFormat="1" ht="18" customHeight="1">
      <c r="A22" s="14"/>
      <c r="B22" s="12" t="s">
        <v>44</v>
      </c>
      <c r="C22" s="10">
        <v>6176</v>
      </c>
      <c r="D22" s="10">
        <v>16233</v>
      </c>
      <c r="E22" s="11"/>
      <c r="F22" s="20"/>
      <c r="G22" s="10">
        <f>D22+E22+F22</f>
        <v>16233</v>
      </c>
      <c r="H22" s="10">
        <v>12</v>
      </c>
      <c r="I22" s="9">
        <f>G22/C22</f>
        <v>2.6284002590673574</v>
      </c>
    </row>
    <row r="23" spans="1:9" s="2" customFormat="1" ht="18" customHeight="1">
      <c r="A23" s="13"/>
      <c r="B23" s="12" t="s">
        <v>43</v>
      </c>
      <c r="C23" s="10">
        <v>7337</v>
      </c>
      <c r="D23" s="10">
        <v>31304</v>
      </c>
      <c r="E23" s="11">
        <v>263</v>
      </c>
      <c r="F23" s="20"/>
      <c r="G23" s="10">
        <f>D23+E23+F23</f>
        <v>31567</v>
      </c>
      <c r="H23" s="10">
        <v>9</v>
      </c>
      <c r="I23" s="9">
        <f>G23/C23</f>
        <v>4.302439689246286</v>
      </c>
    </row>
    <row r="24" spans="1:9" s="2" customFormat="1" ht="18" customHeight="1">
      <c r="A24" s="13"/>
      <c r="B24" s="12" t="s">
        <v>42</v>
      </c>
      <c r="C24" s="10">
        <v>11420</v>
      </c>
      <c r="D24" s="10">
        <v>29075</v>
      </c>
      <c r="E24" s="11"/>
      <c r="F24" s="20"/>
      <c r="G24" s="10">
        <f>D24+E24+F24</f>
        <v>29075</v>
      </c>
      <c r="H24" s="10">
        <v>11</v>
      </c>
      <c r="I24" s="9">
        <f>G24/C24</f>
        <v>2.5459719789842383</v>
      </c>
    </row>
    <row r="25" spans="1:9" s="2" customFormat="1" ht="18" customHeight="1">
      <c r="A25" s="13"/>
      <c r="B25" s="12" t="s">
        <v>41</v>
      </c>
      <c r="C25" s="10">
        <v>371</v>
      </c>
      <c r="D25" s="10">
        <v>3220</v>
      </c>
      <c r="E25" s="11"/>
      <c r="F25" s="20"/>
      <c r="G25" s="10">
        <f>D25+E25+F25</f>
        <v>3220</v>
      </c>
      <c r="H25" s="11">
        <v>0</v>
      </c>
      <c r="I25" s="9">
        <f>G25/C25</f>
        <v>8.679245283018869</v>
      </c>
    </row>
    <row r="26" spans="1:9" s="2" customFormat="1" ht="18" customHeight="1">
      <c r="A26" s="13"/>
      <c r="B26" s="12" t="s">
        <v>40</v>
      </c>
      <c r="C26" s="10">
        <v>1892</v>
      </c>
      <c r="D26" s="10">
        <v>28917</v>
      </c>
      <c r="E26" s="10"/>
      <c r="F26" s="20"/>
      <c r="G26" s="10">
        <f>D26+E26+F26</f>
        <v>28917</v>
      </c>
      <c r="H26" s="10">
        <v>9</v>
      </c>
      <c r="I26" s="9">
        <f>G26/C26</f>
        <v>15.283826638477802</v>
      </c>
    </row>
    <row r="27" spans="1:9" s="2" customFormat="1" ht="18" customHeight="1">
      <c r="A27" s="13"/>
      <c r="B27" s="12" t="s">
        <v>39</v>
      </c>
      <c r="C27" s="10">
        <v>4748</v>
      </c>
      <c r="D27" s="10">
        <v>57284</v>
      </c>
      <c r="E27" s="10">
        <v>151</v>
      </c>
      <c r="F27" s="20"/>
      <c r="G27" s="10">
        <f>D27+E27+F27</f>
        <v>57435</v>
      </c>
      <c r="H27" s="10">
        <v>19</v>
      </c>
      <c r="I27" s="9">
        <f>G27/C27</f>
        <v>12.096672283066555</v>
      </c>
    </row>
    <row r="28" spans="1:9" s="2" customFormat="1" ht="18" customHeight="1">
      <c r="A28" s="13"/>
      <c r="B28" s="12" t="s">
        <v>38</v>
      </c>
      <c r="C28" s="10">
        <v>12121</v>
      </c>
      <c r="D28" s="10">
        <v>114902</v>
      </c>
      <c r="E28" s="10">
        <v>1177</v>
      </c>
      <c r="F28" s="20"/>
      <c r="G28" s="10">
        <f>D28+E28+F28</f>
        <v>116079</v>
      </c>
      <c r="H28" s="10">
        <v>40</v>
      </c>
      <c r="I28" s="9">
        <f>G28/C28</f>
        <v>9.576685091989109</v>
      </c>
    </row>
    <row r="29" spans="1:9" s="2" customFormat="1" ht="18" customHeight="1" thickBot="1">
      <c r="A29" s="8"/>
      <c r="B29" s="26"/>
      <c r="C29" s="6"/>
      <c r="D29" s="6"/>
      <c r="E29" s="6"/>
      <c r="F29" s="37"/>
      <c r="G29" s="6"/>
      <c r="H29" s="6"/>
      <c r="I29" s="5"/>
    </row>
    <row r="30" spans="1:9" s="2" customFormat="1" ht="18" customHeight="1">
      <c r="A30" s="13"/>
      <c r="B30" s="12"/>
      <c r="C30" s="10"/>
      <c r="D30" s="10"/>
      <c r="E30" s="10"/>
      <c r="F30" s="10"/>
      <c r="G30" s="10"/>
      <c r="H30" s="10"/>
      <c r="I30" s="9"/>
    </row>
    <row r="31" spans="1:9" s="15" customFormat="1" ht="18" customHeight="1">
      <c r="A31" s="25" t="s">
        <v>37</v>
      </c>
      <c r="B31" s="24"/>
      <c r="C31" s="22">
        <f>C32+C52+C38+C43</f>
        <v>48287</v>
      </c>
      <c r="D31" s="22">
        <f>D32+D52+D38+D43</f>
        <v>445468</v>
      </c>
      <c r="E31" s="22">
        <f>E32+E52+E38+E43</f>
        <v>1658</v>
      </c>
      <c r="F31" s="22">
        <f>F32+F52+F38+F43</f>
        <v>0</v>
      </c>
      <c r="G31" s="22">
        <f>G32+G52+G38+G43</f>
        <v>447126</v>
      </c>
      <c r="H31" s="22">
        <f>H32+H52+H38+H43</f>
        <v>192</v>
      </c>
      <c r="I31" s="36">
        <f>G31/C31</f>
        <v>9.259759355520119</v>
      </c>
    </row>
    <row r="32" spans="1:9" s="15" customFormat="1" ht="18" customHeight="1">
      <c r="A32" s="19" t="s">
        <v>36</v>
      </c>
      <c r="B32" s="18"/>
      <c r="C32" s="17">
        <f>SUM(C33:C37)+1</f>
        <v>6463</v>
      </c>
      <c r="D32" s="17">
        <f>SUM(D33:D37)</f>
        <v>72400</v>
      </c>
      <c r="E32" s="17">
        <f>SUM(E33:E37)</f>
        <v>432</v>
      </c>
      <c r="F32" s="17">
        <f>SUM(F33:F37)</f>
        <v>0</v>
      </c>
      <c r="G32" s="17">
        <f>SUM(G33:G37)</f>
        <v>72832</v>
      </c>
      <c r="H32" s="17">
        <f>SUM(H33:H37)</f>
        <v>24</v>
      </c>
      <c r="I32" s="16">
        <f>G32/C32</f>
        <v>11.269070091288874</v>
      </c>
    </row>
    <row r="33" spans="1:9" s="2" customFormat="1" ht="18" customHeight="1">
      <c r="A33" s="14"/>
      <c r="B33" s="12" t="s">
        <v>35</v>
      </c>
      <c r="C33" s="10">
        <v>3061</v>
      </c>
      <c r="D33" s="11">
        <v>42475</v>
      </c>
      <c r="E33" s="11">
        <v>146</v>
      </c>
      <c r="F33" s="11">
        <v>0</v>
      </c>
      <c r="G33" s="10">
        <f>D33+E33+F33</f>
        <v>42621</v>
      </c>
      <c r="H33" s="11">
        <f>13+1</f>
        <v>14</v>
      </c>
      <c r="I33" s="9">
        <f>G33/C33</f>
        <v>13.923881084612871</v>
      </c>
    </row>
    <row r="34" spans="1:9" s="2" customFormat="1" ht="18" customHeight="1">
      <c r="A34" s="13"/>
      <c r="B34" s="12" t="s">
        <v>34</v>
      </c>
      <c r="C34" s="10">
        <v>25</v>
      </c>
      <c r="D34" s="11">
        <v>0</v>
      </c>
      <c r="E34" s="11"/>
      <c r="F34" s="11"/>
      <c r="G34" s="11">
        <f>D34+E34+F34</f>
        <v>0</v>
      </c>
      <c r="H34" s="11">
        <v>0</v>
      </c>
      <c r="I34" s="27">
        <f>G34/C34</f>
        <v>0</v>
      </c>
    </row>
    <row r="35" spans="1:9" s="2" customFormat="1" ht="18" customHeight="1">
      <c r="A35" s="13"/>
      <c r="B35" s="12" t="s">
        <v>33</v>
      </c>
      <c r="C35" s="10">
        <v>3357</v>
      </c>
      <c r="D35" s="10">
        <v>29925</v>
      </c>
      <c r="E35" s="11">
        <v>286</v>
      </c>
      <c r="F35" s="10"/>
      <c r="G35" s="10">
        <f>D35+E35+F35</f>
        <v>30211</v>
      </c>
      <c r="H35" s="10">
        <v>10</v>
      </c>
      <c r="I35" s="9">
        <f>G35/C35</f>
        <v>8.999404229967233</v>
      </c>
    </row>
    <row r="36" spans="1:9" s="2" customFormat="1" ht="18" customHeight="1">
      <c r="A36" s="13"/>
      <c r="B36" s="12" t="s">
        <v>32</v>
      </c>
      <c r="C36" s="10">
        <v>19</v>
      </c>
      <c r="D36" s="11">
        <v>0</v>
      </c>
      <c r="E36" s="11"/>
      <c r="F36" s="11"/>
      <c r="G36" s="11">
        <f>D36+E36+F36</f>
        <v>0</v>
      </c>
      <c r="H36" s="11">
        <v>0</v>
      </c>
      <c r="I36" s="27">
        <f>G36/C36</f>
        <v>0</v>
      </c>
    </row>
    <row r="37" spans="1:9" s="2" customFormat="1" ht="18" customHeight="1">
      <c r="A37" s="13"/>
      <c r="B37" s="12"/>
      <c r="C37" s="10"/>
      <c r="D37" s="10"/>
      <c r="E37" s="11"/>
      <c r="F37" s="10"/>
      <c r="G37" s="10"/>
      <c r="H37" s="10"/>
      <c r="I37" s="9"/>
    </row>
    <row r="38" spans="1:9" s="2" customFormat="1" ht="18" customHeight="1">
      <c r="A38" s="19" t="s">
        <v>31</v>
      </c>
      <c r="B38" s="35"/>
      <c r="C38" s="17">
        <f>SUM(C39:C42)</f>
        <v>11212</v>
      </c>
      <c r="D38" s="17">
        <f>SUM(D39:D42)</f>
        <v>153143</v>
      </c>
      <c r="E38" s="17">
        <f>SUM(E39:E42)</f>
        <v>401</v>
      </c>
      <c r="F38" s="17">
        <f>SUM(F39:F42)</f>
        <v>0</v>
      </c>
      <c r="G38" s="17">
        <f>SUM(G39:G42)</f>
        <v>153544</v>
      </c>
      <c r="H38" s="17">
        <f>SUM(H39:H42)</f>
        <v>73</v>
      </c>
      <c r="I38" s="16">
        <f>G38/C38</f>
        <v>13.694612914734213</v>
      </c>
    </row>
    <row r="39" spans="1:9" s="2" customFormat="1" ht="18" customHeight="1">
      <c r="A39" s="13"/>
      <c r="B39" s="12" t="s">
        <v>30</v>
      </c>
      <c r="C39" s="10">
        <v>10108</v>
      </c>
      <c r="D39" s="10">
        <v>138505</v>
      </c>
      <c r="E39" s="11">
        <v>401</v>
      </c>
      <c r="F39" s="10"/>
      <c r="G39" s="10">
        <f>D39+E39+F39</f>
        <v>138906</v>
      </c>
      <c r="H39" s="10">
        <v>65</v>
      </c>
      <c r="I39" s="9">
        <f>G39/C39</f>
        <v>13.742184408389395</v>
      </c>
    </row>
    <row r="40" spans="1:9" s="2" customFormat="1" ht="18" customHeight="1">
      <c r="A40" s="13"/>
      <c r="B40" s="12" t="s">
        <v>29</v>
      </c>
      <c r="C40" s="10">
        <v>753</v>
      </c>
      <c r="D40" s="10">
        <v>8555</v>
      </c>
      <c r="E40" s="11"/>
      <c r="F40" s="10"/>
      <c r="G40" s="10">
        <f>D40+E40+F40</f>
        <v>8555</v>
      </c>
      <c r="H40" s="10">
        <v>3</v>
      </c>
      <c r="I40" s="9">
        <f>G40/C40</f>
        <v>11.361221779548472</v>
      </c>
    </row>
    <row r="41" spans="1:9" s="2" customFormat="1" ht="18" customHeight="1">
      <c r="A41" s="13"/>
      <c r="B41" s="12" t="s">
        <v>28</v>
      </c>
      <c r="C41" s="10">
        <v>351</v>
      </c>
      <c r="D41" s="10">
        <v>6083</v>
      </c>
      <c r="E41" s="11"/>
      <c r="F41" s="10"/>
      <c r="G41" s="10">
        <f>D41+E41+F41</f>
        <v>6083</v>
      </c>
      <c r="H41" s="10">
        <v>5</v>
      </c>
      <c r="I41" s="9">
        <f>G41/C41</f>
        <v>17.33048433048433</v>
      </c>
    </row>
    <row r="42" spans="1:9" s="2" customFormat="1" ht="18" customHeight="1">
      <c r="A42" s="34"/>
      <c r="B42" s="33"/>
      <c r="C42" s="32"/>
      <c r="D42" s="32"/>
      <c r="E42" s="32"/>
      <c r="F42" s="32"/>
      <c r="G42" s="32"/>
      <c r="H42" s="32"/>
      <c r="I42" s="31"/>
    </row>
    <row r="43" spans="1:9" s="2" customFormat="1" ht="15.75" customHeight="1">
      <c r="A43" s="30" t="s">
        <v>27</v>
      </c>
      <c r="B43" s="29"/>
      <c r="C43" s="17">
        <f>SUM(C44:C51)</f>
        <v>1033</v>
      </c>
      <c r="D43" s="17">
        <f>SUM(D44:D51)</f>
        <v>313</v>
      </c>
      <c r="E43" s="17">
        <f>SUM(E44:E51)</f>
        <v>0</v>
      </c>
      <c r="F43" s="17">
        <f>SUM(F44:F51)</f>
        <v>0</v>
      </c>
      <c r="G43" s="17">
        <f>SUM(G44:G51)</f>
        <v>313</v>
      </c>
      <c r="H43" s="17">
        <f>SUM(H44:H51)</f>
        <v>1</v>
      </c>
      <c r="I43" s="16">
        <f>G43/C43</f>
        <v>0.30300096805421106</v>
      </c>
    </row>
    <row r="44" spans="1:9" s="2" customFormat="1" ht="15.75" customHeight="1">
      <c r="A44" s="13"/>
      <c r="B44" s="12" t="s">
        <v>26</v>
      </c>
      <c r="C44" s="10">
        <v>904</v>
      </c>
      <c r="D44" s="11">
        <v>313</v>
      </c>
      <c r="E44" s="11"/>
      <c r="F44" s="11"/>
      <c r="G44" s="11">
        <f>D44+E44+F44</f>
        <v>313</v>
      </c>
      <c r="H44" s="11">
        <v>1</v>
      </c>
      <c r="I44" s="28">
        <f>G44/C44</f>
        <v>0.34623893805309736</v>
      </c>
    </row>
    <row r="45" spans="1:9" s="2" customFormat="1" ht="15.75" customHeight="1">
      <c r="A45" s="13"/>
      <c r="B45" s="12" t="s">
        <v>25</v>
      </c>
      <c r="C45" s="10">
        <v>45</v>
      </c>
      <c r="D45" s="11">
        <v>0</v>
      </c>
      <c r="E45" s="11"/>
      <c r="F45" s="11"/>
      <c r="G45" s="11">
        <f>D45+E45+F45</f>
        <v>0</v>
      </c>
      <c r="H45" s="11">
        <v>0</v>
      </c>
      <c r="I45" s="27">
        <f>G45/C45</f>
        <v>0</v>
      </c>
    </row>
    <row r="46" spans="1:9" s="2" customFormat="1" ht="15.75" customHeight="1">
      <c r="A46" s="13"/>
      <c r="B46" s="12" t="s">
        <v>24</v>
      </c>
      <c r="C46" s="10">
        <v>5</v>
      </c>
      <c r="D46" s="11">
        <v>0</v>
      </c>
      <c r="E46" s="11"/>
      <c r="F46" s="11"/>
      <c r="G46" s="11">
        <f>D46+E46+F46</f>
        <v>0</v>
      </c>
      <c r="H46" s="11">
        <v>0</v>
      </c>
      <c r="I46" s="27">
        <f>G46/C46</f>
        <v>0</v>
      </c>
    </row>
    <row r="47" spans="1:9" s="2" customFormat="1" ht="15.75" customHeight="1">
      <c r="A47" s="13"/>
      <c r="B47" s="12" t="s">
        <v>23</v>
      </c>
      <c r="C47" s="10">
        <v>3</v>
      </c>
      <c r="D47" s="11">
        <v>0</v>
      </c>
      <c r="E47" s="11"/>
      <c r="F47" s="11"/>
      <c r="G47" s="11">
        <f>D47+E47+F47</f>
        <v>0</v>
      </c>
      <c r="H47" s="11">
        <v>0</v>
      </c>
      <c r="I47" s="27">
        <f>G47/C47</f>
        <v>0</v>
      </c>
    </row>
    <row r="48" spans="1:9" s="2" customFormat="1" ht="15.75" customHeight="1">
      <c r="A48" s="13"/>
      <c r="B48" s="12" t="s">
        <v>22</v>
      </c>
      <c r="C48" s="10">
        <v>31</v>
      </c>
      <c r="D48" s="11">
        <v>0</v>
      </c>
      <c r="E48" s="11"/>
      <c r="F48" s="11"/>
      <c r="G48" s="11">
        <f>D48+E48+F48</f>
        <v>0</v>
      </c>
      <c r="H48" s="11">
        <v>0</v>
      </c>
      <c r="I48" s="27">
        <f>G48/C48</f>
        <v>0</v>
      </c>
    </row>
    <row r="49" spans="1:9" s="2" customFormat="1" ht="15.75" customHeight="1">
      <c r="A49" s="13"/>
      <c r="B49" s="12" t="s">
        <v>21</v>
      </c>
      <c r="C49" s="10">
        <v>2</v>
      </c>
      <c r="D49" s="11">
        <v>0</v>
      </c>
      <c r="E49" s="11"/>
      <c r="F49" s="11"/>
      <c r="G49" s="11">
        <f>D49+E49+F49</f>
        <v>0</v>
      </c>
      <c r="H49" s="11">
        <v>0</v>
      </c>
      <c r="I49" s="27">
        <f>G49/C49</f>
        <v>0</v>
      </c>
    </row>
    <row r="50" spans="1:9" s="2" customFormat="1" ht="15.75" customHeight="1">
      <c r="A50" s="13"/>
      <c r="B50" s="12" t="s">
        <v>20</v>
      </c>
      <c r="C50" s="10">
        <v>43</v>
      </c>
      <c r="D50" s="11">
        <v>0</v>
      </c>
      <c r="E50" s="11"/>
      <c r="F50" s="11"/>
      <c r="G50" s="11"/>
      <c r="H50" s="11">
        <v>0</v>
      </c>
      <c r="I50" s="27">
        <f>G50/C50</f>
        <v>0</v>
      </c>
    </row>
    <row r="51" spans="1:9" s="2" customFormat="1" ht="15.75" customHeight="1">
      <c r="A51" s="13"/>
      <c r="B51" s="12"/>
      <c r="C51" s="10"/>
      <c r="D51" s="11"/>
      <c r="E51" s="11"/>
      <c r="F51" s="11"/>
      <c r="G51" s="11"/>
      <c r="H51" s="11"/>
      <c r="I51" s="27"/>
    </row>
    <row r="52" spans="1:9" s="15" customFormat="1" ht="15.75" customHeight="1">
      <c r="A52" s="19" t="s">
        <v>19</v>
      </c>
      <c r="B52" s="18"/>
      <c r="C52" s="17">
        <f>SUM(C53:C54)</f>
        <v>29579</v>
      </c>
      <c r="D52" s="17">
        <f>SUM(D53:D54)</f>
        <v>219612</v>
      </c>
      <c r="E52" s="17">
        <f>SUM(E53:E54)</f>
        <v>825</v>
      </c>
      <c r="F52" s="17">
        <f>SUM(F53:F54)</f>
        <v>0</v>
      </c>
      <c r="G52" s="17">
        <f>SUM(G53:G54)</f>
        <v>220437</v>
      </c>
      <c r="H52" s="17">
        <f>SUM(H53:H54)</f>
        <v>94</v>
      </c>
      <c r="I52" s="17">
        <f>SUM(I53:I54)</f>
        <v>14.674824883835745</v>
      </c>
    </row>
    <row r="53" spans="1:9" s="2" customFormat="1" ht="15.75" customHeight="1">
      <c r="A53" s="14"/>
      <c r="B53" s="12" t="s">
        <v>18</v>
      </c>
      <c r="C53" s="10">
        <v>13654</v>
      </c>
      <c r="D53" s="10">
        <v>79541</v>
      </c>
      <c r="E53" s="10">
        <v>180</v>
      </c>
      <c r="F53" s="20"/>
      <c r="G53" s="11">
        <f>D53+E53+F53</f>
        <v>79721</v>
      </c>
      <c r="H53" s="10">
        <v>46</v>
      </c>
      <c r="I53" s="9">
        <f>G53/C53</f>
        <v>5.838655339094771</v>
      </c>
    </row>
    <row r="54" spans="1:9" s="2" customFormat="1" ht="15.75" customHeight="1">
      <c r="A54" s="13"/>
      <c r="B54" s="12" t="s">
        <v>17</v>
      </c>
      <c r="C54" s="10">
        <v>15925</v>
      </c>
      <c r="D54" s="10">
        <v>140071</v>
      </c>
      <c r="E54" s="10">
        <v>645</v>
      </c>
      <c r="F54" s="11"/>
      <c r="G54" s="10">
        <f>D54+E54+F54</f>
        <v>140716</v>
      </c>
      <c r="H54" s="10">
        <v>48</v>
      </c>
      <c r="I54" s="9">
        <f>G54/C54</f>
        <v>8.836169544740974</v>
      </c>
    </row>
    <row r="55" spans="1:9" s="2" customFormat="1" ht="15.75" customHeight="1" thickBot="1">
      <c r="A55" s="8"/>
      <c r="B55" s="26"/>
      <c r="C55" s="6"/>
      <c r="D55" s="6"/>
      <c r="E55" s="6"/>
      <c r="F55" s="6"/>
      <c r="G55" s="6"/>
      <c r="H55" s="6"/>
      <c r="I55" s="5"/>
    </row>
    <row r="56" spans="1:9" s="2" customFormat="1" ht="15.75" customHeight="1">
      <c r="A56" s="13"/>
      <c r="B56" s="12"/>
      <c r="C56" s="10"/>
      <c r="D56" s="10"/>
      <c r="E56" s="10"/>
      <c r="F56" s="10"/>
      <c r="G56" s="10"/>
      <c r="H56" s="10"/>
      <c r="I56" s="9"/>
    </row>
    <row r="57" spans="1:9" s="15" customFormat="1" ht="15.75" customHeight="1">
      <c r="A57" s="25" t="s">
        <v>16</v>
      </c>
      <c r="B57" s="24"/>
      <c r="C57" s="22">
        <f>C58+C62+C68</f>
        <v>80694</v>
      </c>
      <c r="D57" s="22">
        <f>D58+D62+D68</f>
        <v>619389</v>
      </c>
      <c r="E57" s="22">
        <f>E58+E62+E68</f>
        <v>4058</v>
      </c>
      <c r="F57" s="23">
        <f>F58+F62+F68</f>
        <v>-61</v>
      </c>
      <c r="G57" s="22">
        <f>G58+G62+G68</f>
        <v>623386</v>
      </c>
      <c r="H57" s="22">
        <f>H58+H62+H68</f>
        <v>282</v>
      </c>
      <c r="I57" s="21">
        <f>G57/C57</f>
        <v>7.725307953503358</v>
      </c>
    </row>
    <row r="58" spans="1:9" s="15" customFormat="1" ht="15.75" customHeight="1">
      <c r="A58" s="19" t="s">
        <v>15</v>
      </c>
      <c r="B58" s="18"/>
      <c r="C58" s="17">
        <f>SUM(C59:C60)</f>
        <v>24831</v>
      </c>
      <c r="D58" s="17">
        <f>SUM(D59:D60)</f>
        <v>221586</v>
      </c>
      <c r="E58" s="17">
        <f>SUM(E59:E60)</f>
        <v>454</v>
      </c>
      <c r="F58" s="17">
        <f>SUM(F59:F60)</f>
        <v>0</v>
      </c>
      <c r="G58" s="17">
        <f>SUM(G59:G60)</f>
        <v>222040</v>
      </c>
      <c r="H58" s="17">
        <f>SUM(H59:H60)</f>
        <v>101</v>
      </c>
      <c r="I58" s="16">
        <f>G58/C58</f>
        <v>8.942048246143933</v>
      </c>
    </row>
    <row r="59" spans="1:9" s="2" customFormat="1" ht="15.75" customHeight="1">
      <c r="A59" s="14"/>
      <c r="B59" s="12" t="s">
        <v>14</v>
      </c>
      <c r="C59" s="10">
        <v>15379</v>
      </c>
      <c r="D59" s="10">
        <v>149186</v>
      </c>
      <c r="E59" s="11">
        <v>425</v>
      </c>
      <c r="F59" s="11"/>
      <c r="G59" s="10">
        <f>D59+E59</f>
        <v>149611</v>
      </c>
      <c r="H59" s="10">
        <v>59</v>
      </c>
      <c r="I59" s="9">
        <f>G59/C59</f>
        <v>9.728265817023214</v>
      </c>
    </row>
    <row r="60" spans="1:9" s="2" customFormat="1" ht="15.75" customHeight="1">
      <c r="A60" s="13"/>
      <c r="B60" s="12" t="s">
        <v>13</v>
      </c>
      <c r="C60" s="10">
        <v>9452</v>
      </c>
      <c r="D60" s="10">
        <v>72400</v>
      </c>
      <c r="E60" s="10">
        <v>29</v>
      </c>
      <c r="F60" s="11"/>
      <c r="G60" s="10">
        <f>D60+E60+F60</f>
        <v>72429</v>
      </c>
      <c r="H60" s="10">
        <v>42</v>
      </c>
      <c r="I60" s="9">
        <f>G60/C60</f>
        <v>7.662822683030047</v>
      </c>
    </row>
    <row r="61" spans="1:9" s="2" customFormat="1" ht="15.75" customHeight="1">
      <c r="A61" s="13"/>
      <c r="B61" s="12"/>
      <c r="C61" s="10"/>
      <c r="D61" s="10"/>
      <c r="E61" s="10"/>
      <c r="F61" s="20"/>
      <c r="G61" s="10"/>
      <c r="H61" s="10"/>
      <c r="I61" s="9"/>
    </row>
    <row r="62" spans="1:9" s="15" customFormat="1" ht="15.75" customHeight="1">
      <c r="A62" s="19" t="s">
        <v>12</v>
      </c>
      <c r="B62" s="18"/>
      <c r="C62" s="17">
        <f>SUM(C63:C66)+1</f>
        <v>30114</v>
      </c>
      <c r="D62" s="17">
        <f>SUM(D63:D66)</f>
        <v>234959</v>
      </c>
      <c r="E62" s="17">
        <f>SUM(E63:E66)</f>
        <v>1517</v>
      </c>
      <c r="F62" s="17">
        <f>SUM(F63:F66)</f>
        <v>0</v>
      </c>
      <c r="G62" s="17">
        <f>SUM(G63:G66)</f>
        <v>236476</v>
      </c>
      <c r="H62" s="17">
        <f>SUM(H63:H66)</f>
        <v>103</v>
      </c>
      <c r="I62" s="16">
        <f>G62/C62</f>
        <v>7.852693099555024</v>
      </c>
    </row>
    <row r="63" spans="1:9" s="2" customFormat="1" ht="15.75" customHeight="1">
      <c r="A63" s="14"/>
      <c r="B63" s="12" t="s">
        <v>11</v>
      </c>
      <c r="C63" s="10">
        <v>10162</v>
      </c>
      <c r="D63" s="10">
        <v>58139</v>
      </c>
      <c r="E63" s="10">
        <v>52</v>
      </c>
      <c r="F63" s="10"/>
      <c r="G63" s="10">
        <f>D63+E63+F63</f>
        <v>58191</v>
      </c>
      <c r="H63" s="10">
        <v>32</v>
      </c>
      <c r="I63" s="9">
        <f>G63/C63</f>
        <v>5.726333398937217</v>
      </c>
    </row>
    <row r="64" spans="1:9" s="2" customFormat="1" ht="15.75" customHeight="1">
      <c r="A64" s="13"/>
      <c r="B64" s="12" t="s">
        <v>10</v>
      </c>
      <c r="C64" s="10">
        <v>1970</v>
      </c>
      <c r="D64" s="10">
        <v>18144</v>
      </c>
      <c r="E64" s="10"/>
      <c r="F64" s="11"/>
      <c r="G64" s="10">
        <f>D64+E64+F64</f>
        <v>18144</v>
      </c>
      <c r="H64" s="10">
        <v>16</v>
      </c>
      <c r="I64" s="9">
        <f>G64/C64</f>
        <v>9.210152284263959</v>
      </c>
    </row>
    <row r="65" spans="1:9" s="2" customFormat="1" ht="15.75" customHeight="1">
      <c r="A65" s="13"/>
      <c r="B65" s="12" t="s">
        <v>9</v>
      </c>
      <c r="C65" s="10">
        <v>9801</v>
      </c>
      <c r="D65" s="10">
        <v>65724</v>
      </c>
      <c r="E65" s="10">
        <v>566</v>
      </c>
      <c r="F65" s="11"/>
      <c r="G65" s="10">
        <f>D65+E65+F65</f>
        <v>66290</v>
      </c>
      <c r="H65" s="10">
        <v>31</v>
      </c>
      <c r="I65" s="9">
        <f>G65/C65</f>
        <v>6.7635955514743396</v>
      </c>
    </row>
    <row r="66" spans="1:9" s="2" customFormat="1" ht="15.75" customHeight="1">
      <c r="A66" s="13"/>
      <c r="B66" s="12" t="s">
        <v>8</v>
      </c>
      <c r="C66" s="10">
        <v>8180</v>
      </c>
      <c r="D66" s="10">
        <v>92952</v>
      </c>
      <c r="E66" s="10">
        <v>899</v>
      </c>
      <c r="F66" s="10"/>
      <c r="G66" s="10">
        <f>D66+E66+F66</f>
        <v>93851</v>
      </c>
      <c r="H66" s="10">
        <f>25-1</f>
        <v>24</v>
      </c>
      <c r="I66" s="9">
        <f>G66/C66</f>
        <v>11.473227383863081</v>
      </c>
    </row>
    <row r="67" spans="1:9" s="2" customFormat="1" ht="15.75" customHeight="1">
      <c r="A67" s="13"/>
      <c r="B67" s="12"/>
      <c r="C67" s="10"/>
      <c r="D67" s="10"/>
      <c r="E67" s="10"/>
      <c r="F67" s="10"/>
      <c r="G67" s="10"/>
      <c r="H67" s="10"/>
      <c r="I67" s="9"/>
    </row>
    <row r="68" spans="1:9" s="15" customFormat="1" ht="15.75" customHeight="1">
      <c r="A68" s="19" t="s">
        <v>7</v>
      </c>
      <c r="B68" s="18"/>
      <c r="C68" s="17">
        <f>SUM(C69:C72)</f>
        <v>25749</v>
      </c>
      <c r="D68" s="17">
        <f>SUM(D69:D72)</f>
        <v>162844</v>
      </c>
      <c r="E68" s="17">
        <f>SUM(E69:E72)</f>
        <v>2087</v>
      </c>
      <c r="F68" s="17">
        <f>SUM(F69:F72)</f>
        <v>-61</v>
      </c>
      <c r="G68" s="17">
        <f>SUM(G69:G72)</f>
        <v>164870</v>
      </c>
      <c r="H68" s="17">
        <f>SUM(H69:H72)</f>
        <v>78</v>
      </c>
      <c r="I68" s="16">
        <f>G68/C68</f>
        <v>6.402967105518661</v>
      </c>
    </row>
    <row r="69" spans="1:9" s="2" customFormat="1" ht="15.75" customHeight="1">
      <c r="A69" s="14"/>
      <c r="B69" s="12" t="s">
        <v>6</v>
      </c>
      <c r="C69" s="10">
        <v>4087</v>
      </c>
      <c r="D69" s="10">
        <v>23624</v>
      </c>
      <c r="E69" s="11">
        <v>67</v>
      </c>
      <c r="F69" s="11"/>
      <c r="G69" s="10">
        <f>D69+E69+F69</f>
        <v>23691</v>
      </c>
      <c r="H69" s="10">
        <v>14</v>
      </c>
      <c r="I69" s="9">
        <f>G69/C69</f>
        <v>5.796672375825789</v>
      </c>
    </row>
    <row r="70" spans="1:9" s="2" customFormat="1" ht="15.75" customHeight="1">
      <c r="A70" s="13"/>
      <c r="B70" s="12" t="s">
        <v>5</v>
      </c>
      <c r="C70" s="10">
        <v>12344</v>
      </c>
      <c r="D70" s="10">
        <v>60561</v>
      </c>
      <c r="E70" s="10">
        <v>1570</v>
      </c>
      <c r="F70" s="11">
        <v>-61</v>
      </c>
      <c r="G70" s="10">
        <f>D70+E70+F70</f>
        <v>62070</v>
      </c>
      <c r="H70" s="10">
        <v>34</v>
      </c>
      <c r="I70" s="9">
        <f>G70/C70</f>
        <v>5.028353856124433</v>
      </c>
    </row>
    <row r="71" spans="1:9" s="2" customFormat="1" ht="15.75" customHeight="1">
      <c r="A71" s="13"/>
      <c r="B71" s="12" t="s">
        <v>4</v>
      </c>
      <c r="C71" s="10">
        <v>6866</v>
      </c>
      <c r="D71" s="10">
        <v>48002</v>
      </c>
      <c r="E71" s="10">
        <v>126</v>
      </c>
      <c r="F71" s="11"/>
      <c r="G71" s="10">
        <f>D71+E71+F71</f>
        <v>48128</v>
      </c>
      <c r="H71" s="10">
        <f>17+1</f>
        <v>18</v>
      </c>
      <c r="I71" s="9">
        <f>G71/C71</f>
        <v>7.009612583745994</v>
      </c>
    </row>
    <row r="72" spans="1:9" s="2" customFormat="1" ht="15.75" customHeight="1">
      <c r="A72" s="13"/>
      <c r="B72" s="12" t="s">
        <v>3</v>
      </c>
      <c r="C72" s="10">
        <v>2452</v>
      </c>
      <c r="D72" s="10">
        <v>30657</v>
      </c>
      <c r="E72" s="10">
        <v>324</v>
      </c>
      <c r="F72" s="11"/>
      <c r="G72" s="10">
        <f>D72+E72+F72</f>
        <v>30981</v>
      </c>
      <c r="H72" s="10">
        <v>12</v>
      </c>
      <c r="I72" s="9">
        <f>G72/C72</f>
        <v>12.634991843393149</v>
      </c>
    </row>
    <row r="73" spans="1:9" s="2" customFormat="1" ht="15.75" customHeight="1" thickBot="1">
      <c r="A73" s="8"/>
      <c r="B73" s="7"/>
      <c r="C73" s="6"/>
      <c r="D73" s="6"/>
      <c r="E73" s="6"/>
      <c r="F73" s="6"/>
      <c r="G73" s="6"/>
      <c r="H73" s="6"/>
      <c r="I73" s="5"/>
    </row>
    <row r="74" s="2" customFormat="1" ht="12" customHeight="1">
      <c r="A74" s="4" t="s">
        <v>2</v>
      </c>
    </row>
    <row r="75" s="2" customFormat="1" ht="12" customHeight="1">
      <c r="A75" s="4" t="s">
        <v>1</v>
      </c>
    </row>
    <row r="76" s="2" customFormat="1" ht="12" customHeight="1">
      <c r="A76" s="4" t="s">
        <v>0</v>
      </c>
    </row>
    <row r="77" s="2" customFormat="1" ht="12" customHeight="1">
      <c r="A77" s="3"/>
    </row>
    <row r="78" s="2" customFormat="1" ht="12" customHeight="1"/>
    <row r="79" s="2" customFormat="1" ht="12" customHeight="1"/>
    <row r="80" s="2" customFormat="1" ht="12"/>
    <row r="81" s="2" customFormat="1" ht="12"/>
    <row r="82" s="2" customFormat="1" ht="12"/>
    <row r="83" s="2" customFormat="1" ht="12"/>
  </sheetData>
  <sheetProtection/>
  <mergeCells count="25">
    <mergeCell ref="A11:B11"/>
    <mergeCell ref="A20:B20"/>
    <mergeCell ref="A31:B31"/>
    <mergeCell ref="A57:B57"/>
    <mergeCell ref="I4:I5"/>
    <mergeCell ref="E3:I3"/>
    <mergeCell ref="H4:H5"/>
    <mergeCell ref="A6:B6"/>
    <mergeCell ref="G4:G5"/>
    <mergeCell ref="F4:F5"/>
    <mergeCell ref="A7:B7"/>
    <mergeCell ref="A8:B8"/>
    <mergeCell ref="A3:B5"/>
    <mergeCell ref="E4:E5"/>
    <mergeCell ref="C3:C5"/>
    <mergeCell ref="D3:D5"/>
    <mergeCell ref="A58:B58"/>
    <mergeCell ref="A62:B62"/>
    <mergeCell ref="A68:B68"/>
    <mergeCell ref="A12:B12"/>
    <mergeCell ref="A21:B21"/>
    <mergeCell ref="A32:B32"/>
    <mergeCell ref="A52:B52"/>
    <mergeCell ref="A38:B38"/>
    <mergeCell ref="A43:B43"/>
  </mergeCells>
  <printOptions horizontalCentered="1"/>
  <pageMargins left="0.7874015748031497" right="0.7874015748031497" top="0.7874015748031497" bottom="0.1968503937007874" header="0" footer="0"/>
  <pageSetup horizontalDpi="600" verticalDpi="600" orientation="portrait" paperSize="9" scale="83" r:id="rId3"/>
  <rowBreaks count="1" manualBreakCount="1">
    <brk id="55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2011-05-18T05:34:05Z</dcterms:created>
  <dcterms:modified xsi:type="dcterms:W3CDTF">2011-05-18T05:35:51Z</dcterms:modified>
  <cp:category/>
  <cp:version/>
  <cp:contentType/>
  <cp:contentStatus/>
</cp:coreProperties>
</file>