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015" activeTab="0"/>
  </bookViews>
  <sheets>
    <sheet name="4-3市町村別" sheetId="1" r:id="rId1"/>
  </sheets>
  <definedNames>
    <definedName name="_xlnm.Print_Area" localSheetId="0">'4-3市町村別'!$B$1:$J$104</definedName>
    <definedName name="_xlnm.Print_Titles" localSheetId="0">'4-3市町村別'!$2:$5</definedName>
  </definedNames>
  <calcPr fullCalcOnLoad="1"/>
</workbook>
</file>

<file path=xl/sharedStrings.xml><?xml version="1.0" encoding="utf-8"?>
<sst xmlns="http://schemas.openxmlformats.org/spreadsheetml/2006/main" count="98" uniqueCount="98">
  <si>
    <t>市　町　村</t>
  </si>
  <si>
    <t>当　　　該　　　年　　　度</t>
  </si>
  <si>
    <t>開設延長</t>
  </si>
  <si>
    <t>現況総延長</t>
  </si>
  <si>
    <t>路　線　数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</si>
  <si>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</si>
  <si>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</si>
  <si>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</si>
  <si>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</si>
  <si>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</si>
  <si>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</si>
  <si>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</si>
  <si>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</si>
  <si>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</si>
  <si>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</si>
  <si>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</si>
  <si>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</si>
  <si>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</si>
  <si>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</si>
  <si>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</si>
  <si>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</si>
  <si>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前橋市</t>
  </si>
  <si>
    <t>渋川市</t>
  </si>
  <si>
    <t>北橘村</t>
  </si>
  <si>
    <t>赤城村</t>
  </si>
  <si>
    <t>富士見村</t>
  </si>
  <si>
    <t>大胡町</t>
  </si>
  <si>
    <t>宮城村</t>
  </si>
  <si>
    <t>粕川村</t>
  </si>
  <si>
    <t>子持村</t>
  </si>
  <si>
    <t>小野上村</t>
  </si>
  <si>
    <t>伊香保町</t>
  </si>
  <si>
    <t>榛東村</t>
  </si>
  <si>
    <t>吉岡町</t>
  </si>
  <si>
    <t>桐生市</t>
  </si>
  <si>
    <t>伊勢崎市</t>
  </si>
  <si>
    <t>太田市</t>
  </si>
  <si>
    <t>館林市</t>
  </si>
  <si>
    <t>新里村</t>
  </si>
  <si>
    <t>黒保根村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</si>
  <si>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</si>
  <si>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</si>
  <si>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</si>
  <si>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</si>
  <si>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</si>
  <si>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</si>
  <si>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</si>
  <si>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</si>
  <si>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千代田町</t>
  </si>
  <si>
    <t>大泉町</t>
  </si>
  <si>
    <t>邑楽町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</si>
  <si>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</si>
  <si>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</si>
  <si>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</si>
  <si>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</si>
  <si>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</si>
  <si>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</si>
  <si>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</si>
  <si>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</si>
  <si>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</si>
  <si>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</si>
  <si>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</si>
  <si>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</si>
  <si>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</si>
  <si>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</si>
  <si>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</si>
  <si>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</si>
  <si>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</si>
  <si>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</si>
  <si>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</si>
  <si>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[資料]林業振興課</t>
  </si>
  <si>
    <t>（単位：ｍ）</t>
  </si>
  <si>
    <t>森林面積(ha)</t>
  </si>
  <si>
    <t>前年度末　　　総延長</t>
  </si>
  <si>
    <t>用途変更　　　その他</t>
  </si>
  <si>
    <t>密度(ｍ/ha)</t>
  </si>
  <si>
    <t>平成 ７ 年度</t>
  </si>
  <si>
    <t>平成１２年度</t>
  </si>
  <si>
    <t>平成１３年度</t>
  </si>
  <si>
    <t>利根上流</t>
  </si>
  <si>
    <t>沼田森林部</t>
  </si>
  <si>
    <t>吾　　妻</t>
  </si>
  <si>
    <t>中之条森林部</t>
  </si>
  <si>
    <t>（吾）東村</t>
  </si>
  <si>
    <t>利根下流</t>
  </si>
  <si>
    <t>渋川森林部</t>
  </si>
  <si>
    <t>桐生森林部</t>
  </si>
  <si>
    <t>（勢）東村</t>
  </si>
  <si>
    <t>（佐）東村</t>
  </si>
  <si>
    <t>板倉町</t>
  </si>
  <si>
    <t>明和町</t>
  </si>
  <si>
    <t>西　　毛</t>
  </si>
  <si>
    <t>高崎森林部</t>
  </si>
  <si>
    <t>藤岡森林部</t>
  </si>
  <si>
    <t>富岡森林部</t>
  </si>
  <si>
    <t>（注）　１.▲………減</t>
  </si>
  <si>
    <t>　　　　２．路線が多市町村にわたる場合、起点側に路線数をカウントする。</t>
  </si>
  <si>
    <t>第３表　民有林林道（市町村別）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</si>
</sst>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0_);\(0\)"/>
    <numFmt numFmtId="193" formatCode="0;&quot;△ &quot;0"/>
    <numFmt numFmtId="194" formatCode="&quot;\&quot;#,##0;[Red]&quot;\&quot;#,##0"/>
    <numFmt numFmtId="195" formatCode="#,##0;[Red]#,##0"/>
    <numFmt numFmtId="196" formatCode="0_ "/>
    <numFmt numFmtId="197" formatCode="#,##0_);[Red]\(#,##0\)"/>
    <numFmt numFmtId="198" formatCode="#,##0.0_);[Red]\(#,##0.0\)"/>
    <numFmt numFmtId="199" formatCode="#,##0;\-#,##0;&quot;－&quot;"/>
    <numFmt numFmtId="200" formatCode="#,##0;\-#,##0&quot;－&quot;"/>
    <numFmt numFmtId="201" formatCode="#,##0.0;[Red]\-#,##0.0"/>
    <numFmt numFmtId="202" formatCode="#,##0;&quot;▲&quot;#,##0;&quot;…&quot;"/>
    <numFmt numFmtId="203" formatCode="#,##0;&quot;▲&quot;#,##0;&quot;-&quot;"/>
    <numFmt numFmtId="204" formatCode="#,##0.0;&quot;▲&quot;#,##0.0;&quot;-&quot;"/>
    <numFmt numFmtId="205" formatCode="#,##0;\-#,##0;&quot;-&quot;"/>
    <numFmt numFmtId="206" formatCode="\(0\);\(0\);\(\-\)"/>
    <numFmt numFmtId="207" formatCode="#,##0.0;\-#,##0.0;&quot;-&quot;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明朝"/>
      <family val="1"/>
    </font>
    <font>
      <b/>
      <sz val="9"/>
      <name val="ＭＳ ＰＲゴシック"/>
      <family val="3"/>
    </font>
    <font>
      <b/>
      <sz val="9"/>
      <color indexed="8"/>
      <name val="ＭＳ ＰＲゴシック"/>
      <family val="3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0" xfId="17" applyFont="1" applyBorder="1" applyAlignment="1">
      <alignment horizontal="right" vertical="center"/>
    </xf>
    <xf numFmtId="38" fontId="6" fillId="0" borderId="2" xfId="17" applyFont="1" applyBorder="1" applyAlignment="1">
      <alignment vertical="center"/>
    </xf>
    <xf numFmtId="202" fontId="8" fillId="0" borderId="3" xfId="17" applyNumberFormat="1" applyFont="1" applyBorder="1" applyAlignment="1">
      <alignment vertical="center"/>
    </xf>
    <xf numFmtId="203" fontId="8" fillId="0" borderId="3" xfId="17" applyNumberFormat="1" applyFont="1" applyBorder="1" applyAlignment="1">
      <alignment vertical="center"/>
    </xf>
    <xf numFmtId="204" fontId="8" fillId="0" borderId="4" xfId="17" applyNumberFormat="1" applyFont="1" applyBorder="1" applyAlignment="1">
      <alignment vertical="center"/>
    </xf>
    <xf numFmtId="203" fontId="6" fillId="0" borderId="3" xfId="17" applyNumberFormat="1" applyFont="1" applyBorder="1" applyAlignment="1">
      <alignment vertical="center"/>
    </xf>
    <xf numFmtId="204" fontId="6" fillId="0" borderId="4" xfId="17" applyNumberFormat="1" applyFont="1" applyBorder="1" applyAlignment="1">
      <alignment vertical="center"/>
    </xf>
    <xf numFmtId="203" fontId="10" fillId="0" borderId="3" xfId="17" applyNumberFormat="1" applyFont="1" applyBorder="1" applyAlignment="1">
      <alignment vertical="center"/>
    </xf>
    <xf numFmtId="204" fontId="10" fillId="0" borderId="4" xfId="17" applyNumberFormat="1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38" fontId="6" fillId="2" borderId="5" xfId="17" applyFont="1" applyFill="1" applyBorder="1" applyAlignment="1">
      <alignment vertical="center"/>
    </xf>
    <xf numFmtId="38" fontId="6" fillId="2" borderId="6" xfId="17" applyFont="1" applyFill="1" applyBorder="1" applyAlignment="1">
      <alignment vertical="center"/>
    </xf>
    <xf numFmtId="203" fontId="6" fillId="0" borderId="7" xfId="17" applyNumberFormat="1" applyFont="1" applyBorder="1" applyAlignment="1">
      <alignment vertical="center"/>
    </xf>
    <xf numFmtId="204" fontId="6" fillId="0" borderId="8" xfId="17" applyNumberFormat="1" applyFont="1" applyBorder="1" applyAlignment="1">
      <alignment vertical="center"/>
    </xf>
    <xf numFmtId="38" fontId="6" fillId="2" borderId="9" xfId="17" applyFont="1" applyFill="1" applyBorder="1" applyAlignment="1">
      <alignment vertical="center"/>
    </xf>
    <xf numFmtId="38" fontId="6" fillId="2" borderId="10" xfId="17" applyFont="1" applyFill="1" applyBorder="1" applyAlignment="1">
      <alignment vertical="center"/>
    </xf>
    <xf numFmtId="204" fontId="6" fillId="0" borderId="11" xfId="17" applyNumberFormat="1" applyFont="1" applyBorder="1" applyAlignment="1">
      <alignment vertical="center"/>
    </xf>
    <xf numFmtId="38" fontId="10" fillId="2" borderId="9" xfId="17" applyFont="1" applyFill="1" applyBorder="1" applyAlignment="1">
      <alignment vertical="center"/>
    </xf>
    <xf numFmtId="38" fontId="10" fillId="2" borderId="10" xfId="17" applyFont="1" applyFill="1" applyBorder="1" applyAlignment="1">
      <alignment vertical="center"/>
    </xf>
    <xf numFmtId="203" fontId="10" fillId="0" borderId="3" xfId="17" applyNumberFormat="1" applyFont="1" applyBorder="1" applyAlignment="1">
      <alignment horizontal="right" vertical="center"/>
    </xf>
    <xf numFmtId="204" fontId="10" fillId="0" borderId="12" xfId="17" applyNumberFormat="1" applyFont="1" applyBorder="1" applyAlignment="1">
      <alignment vertical="center"/>
    </xf>
    <xf numFmtId="38" fontId="10" fillId="2" borderId="13" xfId="17" applyFont="1" applyFill="1" applyBorder="1" applyAlignment="1">
      <alignment vertical="center"/>
    </xf>
    <xf numFmtId="38" fontId="10" fillId="2" borderId="14" xfId="17" applyFont="1" applyFill="1" applyBorder="1" applyAlignment="1">
      <alignment vertical="center"/>
    </xf>
    <xf numFmtId="203" fontId="10" fillId="0" borderId="15" xfId="17" applyNumberFormat="1" applyFont="1" applyBorder="1" applyAlignment="1">
      <alignment vertical="center"/>
    </xf>
    <xf numFmtId="203" fontId="10" fillId="0" borderId="15" xfId="17" applyNumberFormat="1" applyFont="1" applyBorder="1" applyAlignment="1">
      <alignment horizontal="right" vertical="center"/>
    </xf>
    <xf numFmtId="204" fontId="10" fillId="0" borderId="16" xfId="17" applyNumberFormat="1" applyFont="1" applyBorder="1" applyAlignment="1">
      <alignment vertical="center"/>
    </xf>
    <xf numFmtId="38" fontId="6" fillId="2" borderId="17" xfId="17" applyFont="1" applyFill="1" applyBorder="1" applyAlignment="1">
      <alignment vertical="center"/>
    </xf>
    <xf numFmtId="38" fontId="6" fillId="2" borderId="18" xfId="17" applyFont="1" applyFill="1" applyBorder="1" applyAlignment="1">
      <alignment horizontal="distributed" vertical="center"/>
    </xf>
    <xf numFmtId="38" fontId="6" fillId="2" borderId="10" xfId="17" applyFont="1" applyFill="1" applyBorder="1" applyAlignment="1">
      <alignment horizontal="distributed" vertical="center"/>
    </xf>
    <xf numFmtId="203" fontId="6" fillId="0" borderId="3" xfId="17" applyNumberFormat="1" applyFont="1" applyBorder="1" applyAlignment="1">
      <alignment horizontal="right" vertical="center"/>
    </xf>
    <xf numFmtId="38" fontId="6" fillId="2" borderId="6" xfId="17" applyFont="1" applyFill="1" applyBorder="1" applyAlignment="1">
      <alignment horizontal="distributed" vertical="center"/>
    </xf>
    <xf numFmtId="38" fontId="10" fillId="2" borderId="10" xfId="17" applyFont="1" applyFill="1" applyBorder="1" applyAlignment="1">
      <alignment horizontal="distributed" vertical="center"/>
    </xf>
    <xf numFmtId="38" fontId="10" fillId="2" borderId="14" xfId="17" applyFont="1" applyFill="1" applyBorder="1" applyAlignment="1">
      <alignment horizontal="distributed" vertical="center"/>
    </xf>
    <xf numFmtId="204" fontId="11" fillId="0" borderId="16" xfId="17" applyNumberFormat="1" applyFont="1" applyBorder="1" applyAlignment="1">
      <alignment vertical="center"/>
    </xf>
    <xf numFmtId="203" fontId="6" fillId="0" borderId="3" xfId="21" applyNumberFormat="1" applyFont="1" applyBorder="1" applyAlignment="1">
      <alignment vertical="center"/>
      <protection/>
    </xf>
    <xf numFmtId="203" fontId="6" fillId="0" borderId="7" xfId="21" applyNumberFormat="1" applyFont="1" applyBorder="1" applyAlignment="1">
      <alignment vertical="center"/>
      <protection/>
    </xf>
    <xf numFmtId="203" fontId="8" fillId="0" borderId="7" xfId="17" applyNumberFormat="1" applyFont="1" applyBorder="1" applyAlignment="1">
      <alignment vertical="center"/>
    </xf>
    <xf numFmtId="204" fontId="8" fillId="0" borderId="8" xfId="17" applyNumberFormat="1" applyFont="1" applyBorder="1" applyAlignment="1">
      <alignment vertical="center"/>
    </xf>
    <xf numFmtId="203" fontId="6" fillId="0" borderId="4" xfId="17" applyNumberFormat="1" applyFont="1" applyBorder="1" applyAlignment="1">
      <alignment horizontal="right" vertical="center"/>
    </xf>
    <xf numFmtId="38" fontId="6" fillId="2" borderId="19" xfId="17" applyFont="1" applyFill="1" applyBorder="1" applyAlignment="1">
      <alignment vertical="center"/>
    </xf>
    <xf numFmtId="38" fontId="6" fillId="2" borderId="20" xfId="17" applyFont="1" applyFill="1" applyBorder="1" applyAlignment="1">
      <alignment horizontal="distributed" vertical="center"/>
    </xf>
    <xf numFmtId="203" fontId="6" fillId="0" borderId="21" xfId="17" applyNumberFormat="1" applyFont="1" applyBorder="1" applyAlignment="1">
      <alignment vertical="center"/>
    </xf>
    <xf numFmtId="204" fontId="6" fillId="0" borderId="12" xfId="17" applyNumberFormat="1" applyFont="1" applyBorder="1" applyAlignment="1">
      <alignment vertical="center"/>
    </xf>
    <xf numFmtId="203" fontId="10" fillId="0" borderId="3" xfId="21" applyNumberFormat="1" applyFont="1" applyBorder="1" applyAlignment="1">
      <alignment vertical="center"/>
      <protection/>
    </xf>
    <xf numFmtId="38" fontId="11" fillId="2" borderId="13" xfId="17" applyFont="1" applyFill="1" applyBorder="1" applyAlignment="1">
      <alignment vertical="center"/>
    </xf>
    <xf numFmtId="38" fontId="11" fillId="2" borderId="14" xfId="17" applyFont="1" applyFill="1" applyBorder="1" applyAlignment="1">
      <alignment horizontal="distributed" vertical="center"/>
    </xf>
    <xf numFmtId="203" fontId="11" fillId="0" borderId="15" xfId="17" applyNumberFormat="1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6" fillId="2" borderId="9" xfId="17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38" fontId="10" fillId="2" borderId="9" xfId="17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38" fontId="6" fillId="3" borderId="22" xfId="17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6" fillId="3" borderId="23" xfId="17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6" fillId="3" borderId="23" xfId="1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6" fillId="3" borderId="24" xfId="17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6" fillId="3" borderId="25" xfId="1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8" fillId="2" borderId="17" xfId="17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8" fontId="6" fillId="3" borderId="22" xfId="17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6" fillId="2" borderId="28" xfId="17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05"/>
  <sheetViews>
    <sheetView tabSelected="1" workbookViewId="0" topLeftCell="A70">
      <selection activeCell="N14" sqref="N14"/>
    </sheetView>
  </sheetViews>
  <sheetFormatPr defaultColWidth="9.00390625" defaultRowHeight="13.5"/>
  <cols>
    <col min="1" max="1" width="2.625" style="2" customWidth="1"/>
    <col min="2" max="2" width="5.625" style="2" customWidth="1"/>
    <col min="3" max="10" width="10.625" style="2" customWidth="1"/>
    <col min="11" max="16384" width="9.00390625" style="2" customWidth="1"/>
  </cols>
  <sheetData>
    <row r="1" spans="1:10" s="3" customFormat="1" ht="14.25" customHeight="1">
      <c r="A1" s="2"/>
      <c r="B1" s="1" t="s">
        <v>97</v>
      </c>
      <c r="C1" s="1"/>
      <c r="D1" s="1"/>
      <c r="E1" s="1"/>
      <c r="F1" s="2"/>
      <c r="G1" s="2"/>
      <c r="H1" s="2"/>
      <c r="I1" s="2"/>
      <c r="J1" s="2"/>
    </row>
    <row r="2" ht="12" customHeight="1" thickBot="1">
      <c r="J2" s="4" t="s">
        <v>71</v>
      </c>
    </row>
    <row r="3" spans="2:10" ht="12" customHeight="1" thickBot="1">
      <c r="B3" s="72" t="s">
        <v>0</v>
      </c>
      <c r="C3" s="73"/>
      <c r="D3" s="58" t="s">
        <v>72</v>
      </c>
      <c r="E3" s="60" t="s">
        <v>73</v>
      </c>
      <c r="F3" s="65" t="s">
        <v>1</v>
      </c>
      <c r="G3" s="66"/>
      <c r="H3" s="66"/>
      <c r="I3" s="66"/>
      <c r="J3" s="67"/>
    </row>
    <row r="4" spans="1:216" s="5" customFormat="1" ht="12" customHeight="1">
      <c r="A4" s="2"/>
      <c r="B4" s="74"/>
      <c r="C4" s="75"/>
      <c r="D4" s="59"/>
      <c r="E4" s="61"/>
      <c r="F4" s="56" t="s">
        <v>2</v>
      </c>
      <c r="G4" s="70" t="s">
        <v>74</v>
      </c>
      <c r="H4" s="56" t="s">
        <v>3</v>
      </c>
      <c r="I4" s="56" t="s">
        <v>4</v>
      </c>
      <c r="J4" s="63" t="s">
        <v>75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2:10" ht="12" customHeight="1">
      <c r="B5" s="76"/>
      <c r="C5" s="77"/>
      <c r="D5" s="57"/>
      <c r="E5" s="62"/>
      <c r="F5" s="57"/>
      <c r="G5" s="71"/>
      <c r="H5" s="57"/>
      <c r="I5" s="57"/>
      <c r="J5" s="64"/>
    </row>
    <row r="6" spans="2:10" ht="12" customHeight="1">
      <c r="B6" s="68" t="s">
        <v>76</v>
      </c>
      <c r="C6" s="69"/>
      <c r="D6" s="6">
        <v>228612</v>
      </c>
      <c r="E6" s="7">
        <v>1610396</v>
      </c>
      <c r="F6" s="6">
        <v>31739</v>
      </c>
      <c r="G6" s="6">
        <v>-79849</v>
      </c>
      <c r="H6" s="7">
        <v>1562286</v>
      </c>
      <c r="I6" s="7">
        <v>755</v>
      </c>
      <c r="J6" s="8">
        <v>6.8</v>
      </c>
    </row>
    <row r="7" spans="2:10" ht="12" customHeight="1">
      <c r="B7" s="52" t="s">
        <v>77</v>
      </c>
      <c r="C7" s="53"/>
      <c r="D7" s="9">
        <v>226615</v>
      </c>
      <c r="E7" s="9">
        <v>1539296</v>
      </c>
      <c r="F7" s="9">
        <v>18662</v>
      </c>
      <c r="G7" s="9">
        <v>-3614</v>
      </c>
      <c r="H7" s="9">
        <v>1554344</v>
      </c>
      <c r="I7" s="9">
        <v>674</v>
      </c>
      <c r="J7" s="10">
        <f>H7/D7</f>
        <v>6.858963440195927</v>
      </c>
    </row>
    <row r="8" spans="2:10" s="13" customFormat="1" ht="12" customHeight="1">
      <c r="B8" s="54" t="s">
        <v>78</v>
      </c>
      <c r="C8" s="55"/>
      <c r="D8" s="11">
        <f>D11+D24+D36+D76</f>
        <v>226676</v>
      </c>
      <c r="E8" s="11">
        <f>E77+E37+E86+E95+E25+E12+E52</f>
        <v>1554344</v>
      </c>
      <c r="F8" s="11">
        <f>F77+F37+F86+F95+F25+F12+F52</f>
        <v>15753</v>
      </c>
      <c r="G8" s="11">
        <f>G77+G37+G86+G95+G25+G12+G52</f>
        <v>-12338</v>
      </c>
      <c r="H8" s="11">
        <f>H77+H37+H86+H95+H25+H12+H52</f>
        <v>1557759</v>
      </c>
      <c r="I8" s="11">
        <v>675</v>
      </c>
      <c r="J8" s="12">
        <f>H8/D8</f>
        <v>6.8721832042210025</v>
      </c>
    </row>
    <row r="9" spans="2:10" ht="12" customHeight="1" thickBot="1">
      <c r="B9" s="14"/>
      <c r="C9" s="15"/>
      <c r="D9" s="16"/>
      <c r="E9" s="16"/>
      <c r="F9" s="16"/>
      <c r="G9" s="16"/>
      <c r="H9" s="16"/>
      <c r="I9" s="16"/>
      <c r="J9" s="17"/>
    </row>
    <row r="10" spans="2:10" ht="12" customHeight="1">
      <c r="B10" s="18"/>
      <c r="C10" s="19"/>
      <c r="D10" s="9"/>
      <c r="E10" s="9"/>
      <c r="F10" s="9"/>
      <c r="G10" s="9"/>
      <c r="H10" s="9"/>
      <c r="I10" s="9"/>
      <c r="J10" s="20"/>
    </row>
    <row r="11" spans="2:10" s="13" customFormat="1" ht="12" customHeight="1">
      <c r="B11" s="21" t="s">
        <v>79</v>
      </c>
      <c r="C11" s="22"/>
      <c r="D11" s="11">
        <f>D12</f>
        <v>53870</v>
      </c>
      <c r="E11" s="11">
        <f aca="true" t="shared" si="0" ref="E11:J11">E12</f>
        <v>262951</v>
      </c>
      <c r="F11" s="11">
        <f t="shared" si="0"/>
        <v>1407</v>
      </c>
      <c r="G11" s="23">
        <f t="shared" si="0"/>
        <v>-2508</v>
      </c>
      <c r="H11" s="11">
        <f t="shared" si="0"/>
        <v>261850</v>
      </c>
      <c r="I11" s="11">
        <f t="shared" si="0"/>
        <v>105</v>
      </c>
      <c r="J11" s="24">
        <f t="shared" si="0"/>
        <v>4.860775942082792</v>
      </c>
    </row>
    <row r="12" spans="2:10" s="13" customFormat="1" ht="12" customHeight="1">
      <c r="B12" s="25" t="s">
        <v>80</v>
      </c>
      <c r="C12" s="26"/>
      <c r="D12" s="27">
        <f aca="true" t="shared" si="1" ref="D12:I12">SUM(D13:D21)</f>
        <v>53870</v>
      </c>
      <c r="E12" s="27">
        <f t="shared" si="1"/>
        <v>262951</v>
      </c>
      <c r="F12" s="27">
        <f t="shared" si="1"/>
        <v>1407</v>
      </c>
      <c r="G12" s="28">
        <f t="shared" si="1"/>
        <v>-2508</v>
      </c>
      <c r="H12" s="27">
        <f t="shared" si="1"/>
        <v>261850</v>
      </c>
      <c r="I12" s="27">
        <f t="shared" si="1"/>
        <v>105</v>
      </c>
      <c r="J12" s="29">
        <f aca="true" t="shared" si="2" ref="J12:J21">H12/D12</f>
        <v>4.860775942082792</v>
      </c>
    </row>
    <row r="13" spans="2:10" ht="12" customHeight="1">
      <c r="B13" s="30"/>
      <c r="C13" s="31" t="s">
        <v>5</v>
      </c>
      <c r="D13" s="9">
        <v>3809</v>
      </c>
      <c r="E13" s="9">
        <v>33633</v>
      </c>
      <c r="F13" s="9">
        <v>416</v>
      </c>
      <c r="G13" s="9">
        <v>-3008</v>
      </c>
      <c r="H13" s="9">
        <f>E13+F13+G13</f>
        <v>31041</v>
      </c>
      <c r="I13" s="9">
        <v>13</v>
      </c>
      <c r="J13" s="10">
        <f t="shared" si="2"/>
        <v>8.149383040168024</v>
      </c>
    </row>
    <row r="14" spans="2:10" ht="12" customHeight="1">
      <c r="B14" s="18"/>
      <c r="C14" s="32" t="s">
        <v>6</v>
      </c>
      <c r="D14" s="9">
        <v>1265</v>
      </c>
      <c r="E14" s="9">
        <v>6715</v>
      </c>
      <c r="F14" s="33">
        <v>0</v>
      </c>
      <c r="G14" s="9">
        <v>0</v>
      </c>
      <c r="H14" s="9">
        <f aca="true" t="shared" si="3" ref="H14:H21">E14+F14</f>
        <v>6715</v>
      </c>
      <c r="I14" s="9">
        <v>3</v>
      </c>
      <c r="J14" s="10">
        <f t="shared" si="2"/>
        <v>5.308300395256917</v>
      </c>
    </row>
    <row r="15" spans="2:10" ht="12" customHeight="1">
      <c r="B15" s="18"/>
      <c r="C15" s="32" t="s">
        <v>7</v>
      </c>
      <c r="D15" s="9">
        <v>4378</v>
      </c>
      <c r="E15" s="9">
        <v>46612</v>
      </c>
      <c r="F15" s="9">
        <v>611</v>
      </c>
      <c r="G15" s="9">
        <v>0</v>
      </c>
      <c r="H15" s="9">
        <f t="shared" si="3"/>
        <v>47223</v>
      </c>
      <c r="I15" s="9">
        <v>15</v>
      </c>
      <c r="J15" s="10">
        <f t="shared" si="2"/>
        <v>10.78643216080402</v>
      </c>
    </row>
    <row r="16" spans="2:10" ht="12" customHeight="1">
      <c r="B16" s="18"/>
      <c r="C16" s="32" t="s">
        <v>8</v>
      </c>
      <c r="D16" s="9">
        <v>26702</v>
      </c>
      <c r="E16" s="9">
        <v>89273</v>
      </c>
      <c r="F16" s="33">
        <v>0</v>
      </c>
      <c r="G16" s="9">
        <v>0</v>
      </c>
      <c r="H16" s="9">
        <f t="shared" si="3"/>
        <v>89273</v>
      </c>
      <c r="I16" s="9">
        <v>32</v>
      </c>
      <c r="J16" s="10">
        <f t="shared" si="2"/>
        <v>3.3433076174069356</v>
      </c>
    </row>
    <row r="17" spans="2:10" ht="12" customHeight="1">
      <c r="B17" s="18"/>
      <c r="C17" s="32" t="s">
        <v>9</v>
      </c>
      <c r="D17" s="9">
        <v>2987</v>
      </c>
      <c r="E17" s="9">
        <v>27287</v>
      </c>
      <c r="F17" s="9">
        <v>380</v>
      </c>
      <c r="G17" s="9">
        <v>0</v>
      </c>
      <c r="H17" s="9">
        <f t="shared" si="3"/>
        <v>27667</v>
      </c>
      <c r="I17" s="9">
        <v>7</v>
      </c>
      <c r="J17" s="10">
        <f t="shared" si="2"/>
        <v>9.262470706394376</v>
      </c>
    </row>
    <row r="18" spans="2:10" ht="12" customHeight="1">
      <c r="B18" s="18"/>
      <c r="C18" s="32" t="s">
        <v>10</v>
      </c>
      <c r="D18" s="9">
        <v>3323</v>
      </c>
      <c r="E18" s="9">
        <v>14611</v>
      </c>
      <c r="F18" s="33">
        <v>0</v>
      </c>
      <c r="G18" s="9">
        <v>0</v>
      </c>
      <c r="H18" s="9">
        <f t="shared" si="3"/>
        <v>14611</v>
      </c>
      <c r="I18" s="9">
        <v>8</v>
      </c>
      <c r="J18" s="10">
        <f t="shared" si="2"/>
        <v>4.396930484501956</v>
      </c>
    </row>
    <row r="19" spans="2:10" ht="12" customHeight="1">
      <c r="B19" s="18"/>
      <c r="C19" s="32" t="s">
        <v>11</v>
      </c>
      <c r="D19" s="9">
        <v>6447</v>
      </c>
      <c r="E19" s="9">
        <v>10835</v>
      </c>
      <c r="F19" s="33">
        <v>0</v>
      </c>
      <c r="G19" s="9">
        <v>500</v>
      </c>
      <c r="H19" s="9">
        <f>E19+F19+G19</f>
        <v>11335</v>
      </c>
      <c r="I19" s="9">
        <v>11</v>
      </c>
      <c r="J19" s="10">
        <f t="shared" si="2"/>
        <v>1.7581821002016442</v>
      </c>
    </row>
    <row r="20" spans="2:10" ht="12" customHeight="1">
      <c r="B20" s="18"/>
      <c r="C20" s="32" t="s">
        <v>12</v>
      </c>
      <c r="D20" s="9">
        <v>3504</v>
      </c>
      <c r="E20" s="9">
        <v>28862</v>
      </c>
      <c r="F20" s="33">
        <v>0</v>
      </c>
      <c r="G20" s="9">
        <v>0</v>
      </c>
      <c r="H20" s="9">
        <f t="shared" si="3"/>
        <v>28862</v>
      </c>
      <c r="I20" s="9">
        <v>13</v>
      </c>
      <c r="J20" s="10">
        <f t="shared" si="2"/>
        <v>8.23687214611872</v>
      </c>
    </row>
    <row r="21" spans="2:10" ht="12" customHeight="1">
      <c r="B21" s="18"/>
      <c r="C21" s="32" t="s">
        <v>13</v>
      </c>
      <c r="D21" s="9">
        <v>1455</v>
      </c>
      <c r="E21" s="9">
        <v>5123</v>
      </c>
      <c r="F21" s="9">
        <v>0</v>
      </c>
      <c r="G21" s="9">
        <v>0</v>
      </c>
      <c r="H21" s="9">
        <f t="shared" si="3"/>
        <v>5123</v>
      </c>
      <c r="I21" s="9">
        <v>3</v>
      </c>
      <c r="J21" s="10">
        <f t="shared" si="2"/>
        <v>3.5209621993127147</v>
      </c>
    </row>
    <row r="22" spans="2:10" ht="12" customHeight="1" thickBot="1">
      <c r="B22" s="14"/>
      <c r="C22" s="34"/>
      <c r="D22" s="16"/>
      <c r="E22" s="16"/>
      <c r="F22" s="16"/>
      <c r="G22" s="16"/>
      <c r="H22" s="16"/>
      <c r="I22" s="16"/>
      <c r="J22" s="17"/>
    </row>
    <row r="23" spans="2:10" ht="12" customHeight="1">
      <c r="B23" s="18"/>
      <c r="C23" s="32"/>
      <c r="D23" s="9"/>
      <c r="E23" s="9"/>
      <c r="F23" s="9"/>
      <c r="G23" s="9"/>
      <c r="H23" s="9"/>
      <c r="I23" s="9"/>
      <c r="J23" s="10"/>
    </row>
    <row r="24" spans="2:10" s="13" customFormat="1" ht="12" customHeight="1">
      <c r="B24" s="21" t="s">
        <v>81</v>
      </c>
      <c r="C24" s="35"/>
      <c r="D24" s="11">
        <f aca="true" t="shared" si="4" ref="D24:J24">D25</f>
        <v>44073</v>
      </c>
      <c r="E24" s="11">
        <f t="shared" si="4"/>
        <v>266363</v>
      </c>
      <c r="F24" s="11">
        <f t="shared" si="4"/>
        <v>4562</v>
      </c>
      <c r="G24" s="23">
        <f t="shared" si="4"/>
        <v>0</v>
      </c>
      <c r="H24" s="11">
        <f t="shared" si="4"/>
        <v>270925</v>
      </c>
      <c r="I24" s="11">
        <f t="shared" si="4"/>
        <v>100</v>
      </c>
      <c r="J24" s="24">
        <f t="shared" si="4"/>
        <v>6.147187620538652</v>
      </c>
    </row>
    <row r="25" spans="2:10" s="13" customFormat="1" ht="12" customHeight="1">
      <c r="B25" s="25" t="s">
        <v>82</v>
      </c>
      <c r="C25" s="36"/>
      <c r="D25" s="27">
        <f aca="true" t="shared" si="5" ref="D25:I25">SUM(D26:D33)</f>
        <v>44073</v>
      </c>
      <c r="E25" s="27">
        <f t="shared" si="5"/>
        <v>266363</v>
      </c>
      <c r="F25" s="27">
        <f t="shared" si="5"/>
        <v>4562</v>
      </c>
      <c r="G25" s="28">
        <f t="shared" si="5"/>
        <v>0</v>
      </c>
      <c r="H25" s="27">
        <f t="shared" si="5"/>
        <v>270925</v>
      </c>
      <c r="I25" s="27">
        <f t="shared" si="5"/>
        <v>100</v>
      </c>
      <c r="J25" s="37">
        <f aca="true" t="shared" si="6" ref="J25:J33">H25/D25</f>
        <v>6.147187620538652</v>
      </c>
    </row>
    <row r="26" spans="2:10" ht="12" customHeight="1">
      <c r="B26" s="30"/>
      <c r="C26" s="32" t="s">
        <v>14</v>
      </c>
      <c r="D26" s="9">
        <v>6175</v>
      </c>
      <c r="E26" s="9">
        <v>15740</v>
      </c>
      <c r="F26" s="33">
        <v>200</v>
      </c>
      <c r="G26" s="38">
        <v>0</v>
      </c>
      <c r="H26" s="9">
        <f aca="true" t="shared" si="7" ref="H26:H33">E26+F26+G26</f>
        <v>15940</v>
      </c>
      <c r="I26" s="9">
        <v>12</v>
      </c>
      <c r="J26" s="8">
        <f t="shared" si="6"/>
        <v>2.5813765182186237</v>
      </c>
    </row>
    <row r="27" spans="2:10" ht="12" customHeight="1">
      <c r="B27" s="18"/>
      <c r="C27" s="32" t="s">
        <v>83</v>
      </c>
      <c r="D27" s="9">
        <v>1654</v>
      </c>
      <c r="E27" s="9">
        <v>33773</v>
      </c>
      <c r="F27" s="33">
        <v>0</v>
      </c>
      <c r="G27" s="38">
        <v>0</v>
      </c>
      <c r="H27" s="9">
        <f t="shared" si="7"/>
        <v>33773</v>
      </c>
      <c r="I27" s="9">
        <v>12</v>
      </c>
      <c r="J27" s="8">
        <f t="shared" si="6"/>
        <v>20.418984280532044</v>
      </c>
    </row>
    <row r="28" spans="2:10" ht="12" customHeight="1">
      <c r="B28" s="18"/>
      <c r="C28" s="32" t="s">
        <v>15</v>
      </c>
      <c r="D28" s="9">
        <v>10499</v>
      </c>
      <c r="E28" s="9">
        <v>74987</v>
      </c>
      <c r="F28" s="9">
        <v>1631</v>
      </c>
      <c r="G28" s="38">
        <v>0</v>
      </c>
      <c r="H28" s="9">
        <f t="shared" si="7"/>
        <v>76618</v>
      </c>
      <c r="I28" s="9">
        <v>28</v>
      </c>
      <c r="J28" s="8">
        <f t="shared" si="6"/>
        <v>7.297647394989999</v>
      </c>
    </row>
    <row r="29" spans="2:10" ht="12" customHeight="1">
      <c r="B29" s="18"/>
      <c r="C29" s="32" t="s">
        <v>16</v>
      </c>
      <c r="D29" s="9">
        <v>7294</v>
      </c>
      <c r="E29" s="9">
        <v>29910</v>
      </c>
      <c r="F29" s="33">
        <v>0</v>
      </c>
      <c r="G29" s="38">
        <v>0</v>
      </c>
      <c r="H29" s="9">
        <f t="shared" si="7"/>
        <v>29910</v>
      </c>
      <c r="I29" s="9">
        <v>9</v>
      </c>
      <c r="J29" s="8">
        <f t="shared" si="6"/>
        <v>4.10063065533315</v>
      </c>
    </row>
    <row r="30" spans="2:10" ht="12" customHeight="1">
      <c r="B30" s="18"/>
      <c r="C30" s="32" t="s">
        <v>17</v>
      </c>
      <c r="D30" s="9">
        <v>11422</v>
      </c>
      <c r="E30" s="9">
        <v>28549</v>
      </c>
      <c r="F30" s="33">
        <v>526</v>
      </c>
      <c r="G30" s="38">
        <v>0</v>
      </c>
      <c r="H30" s="9">
        <f t="shared" si="7"/>
        <v>29075</v>
      </c>
      <c r="I30" s="9">
        <v>11</v>
      </c>
      <c r="J30" s="8">
        <f t="shared" si="6"/>
        <v>2.5455261775520923</v>
      </c>
    </row>
    <row r="31" spans="2:10" ht="12" customHeight="1">
      <c r="B31" s="18"/>
      <c r="C31" s="32" t="s">
        <v>18</v>
      </c>
      <c r="D31" s="9">
        <v>378</v>
      </c>
      <c r="E31" s="9">
        <v>3220</v>
      </c>
      <c r="F31" s="33">
        <v>0</v>
      </c>
      <c r="G31" s="38">
        <v>0</v>
      </c>
      <c r="H31" s="9">
        <f t="shared" si="7"/>
        <v>3220</v>
      </c>
      <c r="I31" s="33">
        <v>0</v>
      </c>
      <c r="J31" s="8">
        <f t="shared" si="6"/>
        <v>8.518518518518519</v>
      </c>
    </row>
    <row r="32" spans="2:10" ht="12" customHeight="1">
      <c r="B32" s="18"/>
      <c r="C32" s="32" t="s">
        <v>19</v>
      </c>
      <c r="D32" s="9">
        <v>1877</v>
      </c>
      <c r="E32" s="9">
        <v>25745</v>
      </c>
      <c r="F32" s="9">
        <v>2004</v>
      </c>
      <c r="G32" s="38">
        <v>0</v>
      </c>
      <c r="H32" s="9">
        <f t="shared" si="7"/>
        <v>27749</v>
      </c>
      <c r="I32" s="9">
        <v>9</v>
      </c>
      <c r="J32" s="8">
        <f t="shared" si="6"/>
        <v>14.783697389451252</v>
      </c>
    </row>
    <row r="33" spans="2:10" ht="12" customHeight="1">
      <c r="B33" s="18"/>
      <c r="C33" s="32" t="s">
        <v>20</v>
      </c>
      <c r="D33" s="9">
        <v>4774</v>
      </c>
      <c r="E33" s="9">
        <v>54439</v>
      </c>
      <c r="F33" s="9">
        <v>201</v>
      </c>
      <c r="G33" s="38">
        <v>0</v>
      </c>
      <c r="H33" s="9">
        <f t="shared" si="7"/>
        <v>54640</v>
      </c>
      <c r="I33" s="9">
        <v>19</v>
      </c>
      <c r="J33" s="8">
        <f t="shared" si="6"/>
        <v>11.445328864683704</v>
      </c>
    </row>
    <row r="34" spans="2:10" ht="12" customHeight="1" thickBot="1">
      <c r="B34" s="14"/>
      <c r="C34" s="34"/>
      <c r="D34" s="16"/>
      <c r="E34" s="16"/>
      <c r="F34" s="16"/>
      <c r="G34" s="39"/>
      <c r="H34" s="40"/>
      <c r="I34" s="16"/>
      <c r="J34" s="41"/>
    </row>
    <row r="35" spans="2:10" ht="12" customHeight="1">
      <c r="B35" s="18"/>
      <c r="C35" s="32"/>
      <c r="D35" s="9"/>
      <c r="E35" s="9"/>
      <c r="F35" s="9"/>
      <c r="G35" s="9"/>
      <c r="H35" s="9"/>
      <c r="I35" s="9"/>
      <c r="J35" s="10"/>
    </row>
    <row r="36" spans="2:10" s="13" customFormat="1" ht="12" customHeight="1">
      <c r="B36" s="21" t="s">
        <v>84</v>
      </c>
      <c r="C36" s="35"/>
      <c r="D36" s="11">
        <f>D37+D52</f>
        <v>47960</v>
      </c>
      <c r="E36" s="11">
        <f>E37+E52</f>
        <v>419701</v>
      </c>
      <c r="F36" s="11">
        <f>F37+F52</f>
        <v>5110</v>
      </c>
      <c r="G36" s="23">
        <f>G37</f>
        <v>0</v>
      </c>
      <c r="H36" s="11">
        <f>H37+H52</f>
        <v>424811</v>
      </c>
      <c r="I36" s="11">
        <f>I37+I52</f>
        <v>189</v>
      </c>
      <c r="J36" s="12">
        <f>H36/D36</f>
        <v>8.857610508757297</v>
      </c>
    </row>
    <row r="37" spans="2:10" s="13" customFormat="1" ht="12" customHeight="1">
      <c r="B37" s="25" t="s">
        <v>85</v>
      </c>
      <c r="C37" s="36"/>
      <c r="D37" s="27">
        <f aca="true" t="shared" si="8" ref="D37:I37">SUM(D38:D50)</f>
        <v>17767</v>
      </c>
      <c r="E37" s="27">
        <f t="shared" si="8"/>
        <v>216408</v>
      </c>
      <c r="F37" s="27">
        <f t="shared" si="8"/>
        <v>1351</v>
      </c>
      <c r="G37" s="28">
        <f t="shared" si="8"/>
        <v>0</v>
      </c>
      <c r="H37" s="27">
        <f t="shared" si="8"/>
        <v>217759</v>
      </c>
      <c r="I37" s="27">
        <f t="shared" si="8"/>
        <v>97</v>
      </c>
      <c r="J37" s="29">
        <f>H37/D37</f>
        <v>12.256374176844712</v>
      </c>
    </row>
    <row r="38" spans="2:10" ht="12" customHeight="1">
      <c r="B38" s="30"/>
      <c r="C38" s="32" t="s">
        <v>21</v>
      </c>
      <c r="D38" s="9">
        <v>259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42">
        <v>0</v>
      </c>
    </row>
    <row r="39" spans="2:10" ht="12" customHeight="1">
      <c r="B39" s="18"/>
      <c r="C39" s="32" t="s">
        <v>22</v>
      </c>
      <c r="D39" s="9">
        <v>1870</v>
      </c>
      <c r="E39" s="9">
        <v>17856</v>
      </c>
      <c r="F39" s="33">
        <v>337</v>
      </c>
      <c r="G39" s="9">
        <v>0</v>
      </c>
      <c r="H39" s="9">
        <f aca="true" t="shared" si="9" ref="H39:H50">E39+F39+G39</f>
        <v>18193</v>
      </c>
      <c r="I39" s="9">
        <v>10</v>
      </c>
      <c r="J39" s="10">
        <f>H39/D39</f>
        <v>9.728877005347593</v>
      </c>
    </row>
    <row r="40" spans="2:10" ht="12" customHeight="1">
      <c r="B40" s="18"/>
      <c r="C40" s="32" t="s">
        <v>23</v>
      </c>
      <c r="D40" s="9">
        <v>224</v>
      </c>
      <c r="E40" s="9">
        <v>6128</v>
      </c>
      <c r="F40" s="33">
        <v>0</v>
      </c>
      <c r="G40" s="9">
        <v>0</v>
      </c>
      <c r="H40" s="9">
        <f t="shared" si="9"/>
        <v>6128</v>
      </c>
      <c r="I40" s="9">
        <v>4</v>
      </c>
      <c r="J40" s="10">
        <f>H40/D40</f>
        <v>27.357142857142858</v>
      </c>
    </row>
    <row r="41" spans="2:10" ht="12" customHeight="1">
      <c r="B41" s="18"/>
      <c r="C41" s="32" t="s">
        <v>24</v>
      </c>
      <c r="D41" s="9">
        <v>3265</v>
      </c>
      <c r="E41" s="9">
        <v>45690</v>
      </c>
      <c r="F41" s="33">
        <v>340</v>
      </c>
      <c r="G41" s="9">
        <v>0</v>
      </c>
      <c r="H41" s="9">
        <f t="shared" si="9"/>
        <v>46030</v>
      </c>
      <c r="I41" s="9">
        <v>19</v>
      </c>
      <c r="J41" s="10">
        <f>H41/D41</f>
        <v>14.09800918836141</v>
      </c>
    </row>
    <row r="42" spans="2:10" ht="12" customHeight="1">
      <c r="B42" s="18"/>
      <c r="C42" s="32" t="s">
        <v>25</v>
      </c>
      <c r="D42" s="9">
        <v>3357</v>
      </c>
      <c r="E42" s="9">
        <v>27084</v>
      </c>
      <c r="F42" s="33">
        <v>0</v>
      </c>
      <c r="G42" s="9">
        <v>0</v>
      </c>
      <c r="H42" s="9">
        <f t="shared" si="9"/>
        <v>27084</v>
      </c>
      <c r="I42" s="9">
        <v>10</v>
      </c>
      <c r="J42" s="10">
        <f>H42/D42</f>
        <v>8.067917783735478</v>
      </c>
    </row>
    <row r="43" spans="2:10" ht="12" customHeight="1">
      <c r="B43" s="18"/>
      <c r="C43" s="32" t="s">
        <v>26</v>
      </c>
      <c r="D43" s="9">
        <v>174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42">
        <v>0</v>
      </c>
    </row>
    <row r="44" spans="2:10" ht="12" customHeight="1">
      <c r="B44" s="18"/>
      <c r="C44" s="32" t="s">
        <v>27</v>
      </c>
      <c r="D44" s="9">
        <v>2201</v>
      </c>
      <c r="E44" s="9">
        <v>26356</v>
      </c>
      <c r="F44" s="33">
        <v>257</v>
      </c>
      <c r="G44" s="38">
        <v>0</v>
      </c>
      <c r="H44" s="7">
        <f t="shared" si="9"/>
        <v>26613</v>
      </c>
      <c r="I44" s="9">
        <v>8</v>
      </c>
      <c r="J44" s="8">
        <f aca="true" t="shared" si="10" ref="J44:J50">H44/D44</f>
        <v>12.091322126306224</v>
      </c>
    </row>
    <row r="45" spans="2:10" ht="12" customHeight="1">
      <c r="B45" s="18"/>
      <c r="C45" s="32" t="s">
        <v>28</v>
      </c>
      <c r="D45" s="9">
        <v>496</v>
      </c>
      <c r="E45" s="9">
        <v>12589</v>
      </c>
      <c r="F45" s="9">
        <v>115</v>
      </c>
      <c r="G45" s="38">
        <v>0</v>
      </c>
      <c r="H45" s="7">
        <f t="shared" si="9"/>
        <v>12704</v>
      </c>
      <c r="I45" s="9">
        <v>5</v>
      </c>
      <c r="J45" s="8">
        <f t="shared" si="10"/>
        <v>25.612903225806452</v>
      </c>
    </row>
    <row r="46" spans="2:10" ht="12" customHeight="1">
      <c r="B46" s="18"/>
      <c r="C46" s="32" t="s">
        <v>29</v>
      </c>
      <c r="D46" s="9">
        <v>1613</v>
      </c>
      <c r="E46" s="9">
        <v>17019</v>
      </c>
      <c r="F46" s="33">
        <v>233</v>
      </c>
      <c r="G46" s="9">
        <v>0</v>
      </c>
      <c r="H46" s="9">
        <f t="shared" si="9"/>
        <v>17252</v>
      </c>
      <c r="I46" s="9">
        <v>10</v>
      </c>
      <c r="J46" s="10">
        <f t="shared" si="10"/>
        <v>10.695598264104154</v>
      </c>
    </row>
    <row r="47" spans="2:10" ht="12" customHeight="1">
      <c r="B47" s="18"/>
      <c r="C47" s="32" t="s">
        <v>30</v>
      </c>
      <c r="D47" s="9">
        <v>1464</v>
      </c>
      <c r="E47" s="9">
        <v>30198</v>
      </c>
      <c r="F47" s="33">
        <v>69</v>
      </c>
      <c r="G47" s="9">
        <v>0</v>
      </c>
      <c r="H47" s="9">
        <f t="shared" si="9"/>
        <v>30267</v>
      </c>
      <c r="I47" s="9">
        <v>12</v>
      </c>
      <c r="J47" s="10">
        <f t="shared" si="10"/>
        <v>20.674180327868854</v>
      </c>
    </row>
    <row r="48" spans="2:10" ht="12" customHeight="1">
      <c r="B48" s="18"/>
      <c r="C48" s="32" t="s">
        <v>31</v>
      </c>
      <c r="D48" s="9">
        <v>1662</v>
      </c>
      <c r="E48" s="9">
        <v>18850</v>
      </c>
      <c r="F48" s="33">
        <v>0</v>
      </c>
      <c r="G48" s="9">
        <v>0</v>
      </c>
      <c r="H48" s="9">
        <f t="shared" si="9"/>
        <v>18850</v>
      </c>
      <c r="I48" s="9">
        <v>11</v>
      </c>
      <c r="J48" s="10">
        <f t="shared" si="10"/>
        <v>11.341756919374248</v>
      </c>
    </row>
    <row r="49" spans="2:10" ht="12" customHeight="1">
      <c r="B49" s="18"/>
      <c r="C49" s="32" t="s">
        <v>32</v>
      </c>
      <c r="D49" s="9">
        <v>811</v>
      </c>
      <c r="E49" s="9">
        <v>8555</v>
      </c>
      <c r="F49" s="33">
        <v>0</v>
      </c>
      <c r="G49" s="9">
        <v>0</v>
      </c>
      <c r="H49" s="9">
        <f t="shared" si="9"/>
        <v>8555</v>
      </c>
      <c r="I49" s="9">
        <v>3</v>
      </c>
      <c r="J49" s="10">
        <f t="shared" si="10"/>
        <v>10.548705302096177</v>
      </c>
    </row>
    <row r="50" spans="2:10" ht="12" customHeight="1">
      <c r="B50" s="18"/>
      <c r="C50" s="32" t="s">
        <v>33</v>
      </c>
      <c r="D50" s="9">
        <v>371</v>
      </c>
      <c r="E50" s="9">
        <v>6083</v>
      </c>
      <c r="F50" s="33">
        <v>0</v>
      </c>
      <c r="G50" s="9">
        <v>0</v>
      </c>
      <c r="H50" s="9">
        <f t="shared" si="9"/>
        <v>6083</v>
      </c>
      <c r="I50" s="9">
        <v>5</v>
      </c>
      <c r="J50" s="10">
        <f t="shared" si="10"/>
        <v>16.39622641509434</v>
      </c>
    </row>
    <row r="51" spans="2:10" ht="12" customHeight="1">
      <c r="B51" s="43"/>
      <c r="C51" s="44"/>
      <c r="D51" s="45"/>
      <c r="E51" s="45"/>
      <c r="F51" s="45"/>
      <c r="G51" s="45"/>
      <c r="H51" s="45"/>
      <c r="I51" s="45"/>
      <c r="J51" s="46"/>
    </row>
    <row r="52" spans="2:10" s="13" customFormat="1" ht="12" customHeight="1">
      <c r="B52" s="25" t="s">
        <v>86</v>
      </c>
      <c r="C52" s="36"/>
      <c r="D52" s="27">
        <f aca="true" t="shared" si="11" ref="D52:I52">SUM(D53:D73)</f>
        <v>30193</v>
      </c>
      <c r="E52" s="27">
        <f t="shared" si="11"/>
        <v>203293</v>
      </c>
      <c r="F52" s="27">
        <f t="shared" si="11"/>
        <v>3759</v>
      </c>
      <c r="G52" s="27">
        <f t="shared" si="11"/>
        <v>0</v>
      </c>
      <c r="H52" s="27">
        <f t="shared" si="11"/>
        <v>207052</v>
      </c>
      <c r="I52" s="27">
        <f t="shared" si="11"/>
        <v>92</v>
      </c>
      <c r="J52" s="37">
        <f>H52/D52</f>
        <v>6.857616003709469</v>
      </c>
    </row>
    <row r="53" spans="2:10" ht="12" customHeight="1">
      <c r="B53" s="30"/>
      <c r="C53" s="32" t="s">
        <v>34</v>
      </c>
      <c r="D53" s="9">
        <v>8517</v>
      </c>
      <c r="E53" s="9">
        <v>26069</v>
      </c>
      <c r="F53" s="9">
        <v>1029</v>
      </c>
      <c r="G53" s="38">
        <v>0</v>
      </c>
      <c r="H53" s="7">
        <f>E53+F53+G53</f>
        <v>27098</v>
      </c>
      <c r="I53" s="9">
        <v>21</v>
      </c>
      <c r="J53" s="8">
        <f>H53/D53</f>
        <v>3.1816367265469063</v>
      </c>
    </row>
    <row r="54" spans="2:10" ht="12" customHeight="1">
      <c r="B54" s="18"/>
      <c r="C54" s="32" t="s">
        <v>35</v>
      </c>
      <c r="D54" s="9">
        <v>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42">
        <v>0</v>
      </c>
    </row>
    <row r="55" spans="2:10" ht="12" customHeight="1">
      <c r="B55" s="18"/>
      <c r="C55" s="32" t="s">
        <v>36</v>
      </c>
      <c r="D55" s="9">
        <v>779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42">
        <v>0</v>
      </c>
    </row>
    <row r="56" spans="2:10" ht="12" customHeight="1">
      <c r="B56" s="18"/>
      <c r="C56" s="32" t="s">
        <v>37</v>
      </c>
      <c r="D56" s="9">
        <v>45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42">
        <v>0</v>
      </c>
    </row>
    <row r="57" spans="2:10" ht="12" customHeight="1">
      <c r="B57" s="18"/>
      <c r="C57" s="32" t="s">
        <v>38</v>
      </c>
      <c r="D57" s="9">
        <v>1009</v>
      </c>
      <c r="E57" s="9">
        <v>13876</v>
      </c>
      <c r="F57" s="33">
        <v>245</v>
      </c>
      <c r="G57" s="33">
        <v>0</v>
      </c>
      <c r="H57" s="7">
        <f>E57+F57</f>
        <v>14121</v>
      </c>
      <c r="I57" s="9">
        <v>8</v>
      </c>
      <c r="J57" s="8">
        <f>H57/D57</f>
        <v>13.995044598612488</v>
      </c>
    </row>
    <row r="58" spans="2:10" ht="12" customHeight="1">
      <c r="B58" s="18"/>
      <c r="C58" s="32" t="s">
        <v>39</v>
      </c>
      <c r="D58" s="9">
        <v>4114</v>
      </c>
      <c r="E58" s="9">
        <v>30892</v>
      </c>
      <c r="F58" s="9">
        <v>245</v>
      </c>
      <c r="G58" s="33">
        <v>0</v>
      </c>
      <c r="H58" s="7">
        <f>E58+F58</f>
        <v>31137</v>
      </c>
      <c r="I58" s="9">
        <v>16</v>
      </c>
      <c r="J58" s="8">
        <f>H58/D58</f>
        <v>7.568546426835197</v>
      </c>
    </row>
    <row r="59" spans="2:10" ht="12" customHeight="1">
      <c r="B59" s="18"/>
      <c r="C59" s="32" t="s">
        <v>87</v>
      </c>
      <c r="D59" s="9">
        <v>11976</v>
      </c>
      <c r="E59" s="9">
        <v>99885</v>
      </c>
      <c r="F59" s="9">
        <v>1346</v>
      </c>
      <c r="G59" s="33">
        <v>0</v>
      </c>
      <c r="H59" s="7">
        <f>E59+F59</f>
        <v>101231</v>
      </c>
      <c r="I59" s="9">
        <v>32</v>
      </c>
      <c r="J59" s="8">
        <f>H59/D59</f>
        <v>8.452822311289244</v>
      </c>
    </row>
    <row r="60" spans="2:10" ht="12" customHeight="1">
      <c r="B60" s="18"/>
      <c r="C60" s="32" t="s">
        <v>40</v>
      </c>
      <c r="D60" s="9">
        <v>21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42">
        <v>0</v>
      </c>
    </row>
    <row r="61" spans="2:10" ht="12" customHeight="1">
      <c r="B61" s="18"/>
      <c r="C61" s="32" t="s">
        <v>88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42">
        <v>0</v>
      </c>
    </row>
    <row r="62" spans="2:10" ht="12" customHeight="1">
      <c r="B62" s="18"/>
      <c r="C62" s="32" t="s">
        <v>41</v>
      </c>
      <c r="D62" s="9">
        <v>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42">
        <v>0</v>
      </c>
    </row>
    <row r="63" spans="2:10" ht="12" customHeight="1">
      <c r="B63" s="18"/>
      <c r="C63" s="32" t="s">
        <v>42</v>
      </c>
      <c r="D63" s="9">
        <v>19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42">
        <v>0</v>
      </c>
    </row>
    <row r="64" spans="2:10" ht="12" customHeight="1">
      <c r="B64" s="18"/>
      <c r="C64" s="32" t="s">
        <v>43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42">
        <v>0</v>
      </c>
    </row>
    <row r="65" spans="2:10" ht="12" customHeight="1">
      <c r="B65" s="18"/>
      <c r="C65" s="32" t="s">
        <v>44</v>
      </c>
      <c r="D65" s="9">
        <v>10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42">
        <v>0</v>
      </c>
    </row>
    <row r="66" spans="2:10" ht="12" customHeight="1">
      <c r="B66" s="18"/>
      <c r="C66" s="32" t="s">
        <v>45</v>
      </c>
      <c r="D66" s="9">
        <v>132</v>
      </c>
      <c r="E66" s="33">
        <v>313</v>
      </c>
      <c r="F66" s="33">
        <v>0</v>
      </c>
      <c r="G66" s="33">
        <v>0</v>
      </c>
      <c r="H66" s="7">
        <f>E66+F66</f>
        <v>313</v>
      </c>
      <c r="I66" s="9">
        <v>1</v>
      </c>
      <c r="J66" s="8">
        <f>H66/D66</f>
        <v>2.371212121212121</v>
      </c>
    </row>
    <row r="67" spans="2:10" ht="12" customHeight="1">
      <c r="B67" s="18"/>
      <c r="C67" s="32" t="s">
        <v>46</v>
      </c>
      <c r="D67" s="9">
        <v>145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42">
        <v>0</v>
      </c>
    </row>
    <row r="68" spans="2:10" ht="12" customHeight="1">
      <c r="B68" s="18"/>
      <c r="C68" s="32" t="s">
        <v>47</v>
      </c>
      <c r="D68" s="9">
        <v>3334</v>
      </c>
      <c r="E68" s="9">
        <v>32258</v>
      </c>
      <c r="F68" s="9">
        <v>894</v>
      </c>
      <c r="G68" s="33">
        <v>0</v>
      </c>
      <c r="H68" s="7">
        <f>E68+F68</f>
        <v>33152</v>
      </c>
      <c r="I68" s="9">
        <v>14</v>
      </c>
      <c r="J68" s="8">
        <f>H68/D68</f>
        <v>9.94361127774445</v>
      </c>
    </row>
    <row r="69" spans="2:10" ht="12" customHeight="1">
      <c r="B69" s="18"/>
      <c r="C69" s="32" t="s">
        <v>89</v>
      </c>
      <c r="D69" s="9">
        <v>5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42">
        <v>0</v>
      </c>
    </row>
    <row r="70" spans="2:10" ht="12" customHeight="1">
      <c r="B70" s="18"/>
      <c r="C70" s="32" t="s">
        <v>90</v>
      </c>
      <c r="D70" s="9">
        <v>3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42">
        <v>0</v>
      </c>
    </row>
    <row r="71" spans="2:10" ht="12" customHeight="1">
      <c r="B71" s="18"/>
      <c r="C71" s="32" t="s">
        <v>48</v>
      </c>
      <c r="D71" s="9">
        <v>33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42">
        <v>0</v>
      </c>
    </row>
    <row r="72" spans="2:10" ht="12" customHeight="1">
      <c r="B72" s="18"/>
      <c r="C72" s="32" t="s">
        <v>49</v>
      </c>
      <c r="D72" s="9">
        <v>2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42">
        <v>0</v>
      </c>
    </row>
    <row r="73" spans="2:10" ht="12" customHeight="1">
      <c r="B73" s="18"/>
      <c r="C73" s="32" t="s">
        <v>50</v>
      </c>
      <c r="D73" s="9">
        <v>43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42">
        <v>0</v>
      </c>
    </row>
    <row r="74" spans="2:10" ht="12" customHeight="1" thickBot="1">
      <c r="B74" s="14"/>
      <c r="C74" s="34"/>
      <c r="D74" s="16"/>
      <c r="E74" s="16"/>
      <c r="F74" s="16"/>
      <c r="G74" s="16"/>
      <c r="H74" s="16"/>
      <c r="I74" s="16"/>
      <c r="J74" s="17"/>
    </row>
    <row r="75" spans="2:10" ht="12" customHeight="1">
      <c r="B75" s="18"/>
      <c r="C75" s="32"/>
      <c r="D75" s="9"/>
      <c r="E75" s="9"/>
      <c r="F75" s="9"/>
      <c r="G75" s="9"/>
      <c r="H75" s="9"/>
      <c r="I75" s="9"/>
      <c r="J75" s="10"/>
    </row>
    <row r="76" spans="2:10" s="13" customFormat="1" ht="12" customHeight="1">
      <c r="B76" s="21" t="s">
        <v>91</v>
      </c>
      <c r="C76" s="35"/>
      <c r="D76" s="11">
        <f aca="true" t="shared" si="12" ref="D76:I76">D77+D86+D95</f>
        <v>80773</v>
      </c>
      <c r="E76" s="11">
        <f t="shared" si="12"/>
        <v>605329</v>
      </c>
      <c r="F76" s="11">
        <f t="shared" si="12"/>
        <v>4674</v>
      </c>
      <c r="G76" s="47">
        <f t="shared" si="12"/>
        <v>-9830</v>
      </c>
      <c r="H76" s="11">
        <f t="shared" si="12"/>
        <v>600173</v>
      </c>
      <c r="I76" s="11">
        <f t="shared" si="12"/>
        <v>283</v>
      </c>
      <c r="J76" s="12">
        <f aca="true" t="shared" si="13" ref="J76:J82">H76/D76</f>
        <v>7.430366582892798</v>
      </c>
    </row>
    <row r="77" spans="2:10" s="13" customFormat="1" ht="12" customHeight="1">
      <c r="B77" s="48" t="s">
        <v>92</v>
      </c>
      <c r="C77" s="49"/>
      <c r="D77" s="50">
        <f aca="true" t="shared" si="14" ref="D77:I77">SUM(D78:D84)</f>
        <v>25013</v>
      </c>
      <c r="E77" s="50">
        <f t="shared" si="14"/>
        <v>217651</v>
      </c>
      <c r="F77" s="50">
        <f t="shared" si="14"/>
        <v>444</v>
      </c>
      <c r="G77" s="28">
        <f t="shared" si="14"/>
        <v>0</v>
      </c>
      <c r="H77" s="50">
        <f t="shared" si="14"/>
        <v>218095</v>
      </c>
      <c r="I77" s="50">
        <f t="shared" si="14"/>
        <v>99</v>
      </c>
      <c r="J77" s="37">
        <f t="shared" si="13"/>
        <v>8.71926598168952</v>
      </c>
    </row>
    <row r="78" spans="2:10" ht="12" customHeight="1">
      <c r="B78" s="30"/>
      <c r="C78" s="32" t="s">
        <v>51</v>
      </c>
      <c r="D78" s="9">
        <v>676</v>
      </c>
      <c r="E78" s="9">
        <v>5657</v>
      </c>
      <c r="F78" s="33">
        <v>0</v>
      </c>
      <c r="G78" s="33">
        <v>0</v>
      </c>
      <c r="H78" s="7">
        <f>E78+F78</f>
        <v>5657</v>
      </c>
      <c r="I78" s="9">
        <v>4</v>
      </c>
      <c r="J78" s="8">
        <f t="shared" si="13"/>
        <v>8.368343195266272</v>
      </c>
    </row>
    <row r="79" spans="2:10" ht="12" customHeight="1">
      <c r="B79" s="18"/>
      <c r="C79" s="32" t="s">
        <v>52</v>
      </c>
      <c r="D79" s="9">
        <v>3090</v>
      </c>
      <c r="E79" s="9">
        <v>29043</v>
      </c>
      <c r="F79" s="9">
        <v>0</v>
      </c>
      <c r="G79" s="33">
        <v>0</v>
      </c>
      <c r="H79" s="7">
        <f>E79+F79+G79</f>
        <v>29043</v>
      </c>
      <c r="I79" s="9">
        <v>22</v>
      </c>
      <c r="J79" s="8">
        <f t="shared" si="13"/>
        <v>9.399029126213593</v>
      </c>
    </row>
    <row r="80" spans="2:10" ht="12" customHeight="1">
      <c r="B80" s="18"/>
      <c r="C80" s="32" t="s">
        <v>53</v>
      </c>
      <c r="D80" s="9">
        <v>5194</v>
      </c>
      <c r="E80" s="9">
        <v>68608</v>
      </c>
      <c r="F80" s="33">
        <v>0</v>
      </c>
      <c r="G80" s="33">
        <v>0</v>
      </c>
      <c r="H80" s="7">
        <f>E80+F80+G80</f>
        <v>68608</v>
      </c>
      <c r="I80" s="9">
        <v>25</v>
      </c>
      <c r="J80" s="8">
        <f t="shared" si="13"/>
        <v>13.209087408548324</v>
      </c>
    </row>
    <row r="81" spans="2:10" ht="12" customHeight="1">
      <c r="B81" s="18"/>
      <c r="C81" s="32" t="s">
        <v>54</v>
      </c>
      <c r="D81" s="9">
        <v>7710</v>
      </c>
      <c r="E81" s="9">
        <v>56533</v>
      </c>
      <c r="F81" s="9">
        <v>444</v>
      </c>
      <c r="G81" s="33">
        <v>0</v>
      </c>
      <c r="H81" s="7">
        <f>E81+F81+G81</f>
        <v>56977</v>
      </c>
      <c r="I81" s="9">
        <v>22</v>
      </c>
      <c r="J81" s="8">
        <f t="shared" si="13"/>
        <v>7.390012970168613</v>
      </c>
    </row>
    <row r="82" spans="2:10" ht="12" customHeight="1">
      <c r="B82" s="18"/>
      <c r="C82" s="32" t="s">
        <v>55</v>
      </c>
      <c r="D82" s="9">
        <v>1908</v>
      </c>
      <c r="E82" s="9">
        <v>15026</v>
      </c>
      <c r="F82" s="33">
        <v>0</v>
      </c>
      <c r="G82" s="33">
        <v>0</v>
      </c>
      <c r="H82" s="7">
        <f>E82+F82+G82</f>
        <v>15026</v>
      </c>
      <c r="I82" s="9">
        <v>6</v>
      </c>
      <c r="J82" s="8">
        <f t="shared" si="13"/>
        <v>7.8752620545073375</v>
      </c>
    </row>
    <row r="83" spans="2:10" ht="12" customHeight="1">
      <c r="B83" s="18"/>
      <c r="C83" s="32" t="s">
        <v>56</v>
      </c>
      <c r="D83" s="9">
        <v>3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42">
        <v>0</v>
      </c>
    </row>
    <row r="84" spans="2:10" ht="12" customHeight="1">
      <c r="B84" s="18"/>
      <c r="C84" s="32" t="s">
        <v>57</v>
      </c>
      <c r="D84" s="9">
        <v>6432</v>
      </c>
      <c r="E84" s="9">
        <v>42784</v>
      </c>
      <c r="F84" s="33">
        <v>0</v>
      </c>
      <c r="G84" s="33">
        <v>0</v>
      </c>
      <c r="H84" s="7">
        <f>E84+F84+G84</f>
        <v>42784</v>
      </c>
      <c r="I84" s="9">
        <v>20</v>
      </c>
      <c r="J84" s="8">
        <f>H84/D84</f>
        <v>6.651741293532338</v>
      </c>
    </row>
    <row r="85" spans="2:10" ht="12" customHeight="1">
      <c r="B85" s="18"/>
      <c r="C85" s="32"/>
      <c r="D85" s="9"/>
      <c r="E85" s="9"/>
      <c r="F85" s="9"/>
      <c r="G85" s="38"/>
      <c r="H85" s="7"/>
      <c r="I85" s="9"/>
      <c r="J85" s="8"/>
    </row>
    <row r="86" spans="2:10" s="13" customFormat="1" ht="12" customHeight="1">
      <c r="B86" s="25" t="s">
        <v>93</v>
      </c>
      <c r="C86" s="36"/>
      <c r="D86" s="27">
        <f aca="true" t="shared" si="15" ref="D86:I86">SUM(D87:D93)</f>
        <v>30043</v>
      </c>
      <c r="E86" s="27">
        <f t="shared" si="15"/>
        <v>234809</v>
      </c>
      <c r="F86" s="27">
        <f t="shared" si="15"/>
        <v>2637</v>
      </c>
      <c r="G86" s="27">
        <f t="shared" si="15"/>
        <v>-9830</v>
      </c>
      <c r="H86" s="27">
        <f t="shared" si="15"/>
        <v>227616</v>
      </c>
      <c r="I86" s="27">
        <f t="shared" si="15"/>
        <v>105</v>
      </c>
      <c r="J86" s="29">
        <f aca="true" t="shared" si="16" ref="J86:J100">H86/D86</f>
        <v>7.576340578504144</v>
      </c>
    </row>
    <row r="87" spans="2:10" ht="12" customHeight="1">
      <c r="B87" s="30"/>
      <c r="C87" s="32" t="s">
        <v>58</v>
      </c>
      <c r="D87" s="9">
        <v>6248</v>
      </c>
      <c r="E87" s="9">
        <v>29158</v>
      </c>
      <c r="F87" s="9">
        <v>437</v>
      </c>
      <c r="G87" s="9">
        <v>0</v>
      </c>
      <c r="H87" s="9">
        <f>E87+F87+G87</f>
        <v>29595</v>
      </c>
      <c r="I87" s="9">
        <v>18</v>
      </c>
      <c r="J87" s="10">
        <f t="shared" si="16"/>
        <v>4.736715749039693</v>
      </c>
    </row>
    <row r="88" spans="2:10" ht="12" customHeight="1">
      <c r="B88" s="18"/>
      <c r="C88" s="32" t="s">
        <v>59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42">
        <v>0</v>
      </c>
    </row>
    <row r="89" spans="2:10" ht="12" customHeight="1">
      <c r="B89" s="18"/>
      <c r="C89" s="32" t="s">
        <v>60</v>
      </c>
      <c r="D89" s="9">
        <v>3906</v>
      </c>
      <c r="E89" s="9">
        <v>26848</v>
      </c>
      <c r="F89" s="33">
        <v>0</v>
      </c>
      <c r="G89" s="33">
        <v>0</v>
      </c>
      <c r="H89" s="9">
        <f>E89+F89+G89</f>
        <v>26848</v>
      </c>
      <c r="I89" s="9">
        <v>14</v>
      </c>
      <c r="J89" s="10">
        <f t="shared" si="16"/>
        <v>6.87352790578597</v>
      </c>
    </row>
    <row r="90" spans="2:10" ht="12" customHeight="1">
      <c r="B90" s="18"/>
      <c r="C90" s="32" t="s">
        <v>61</v>
      </c>
      <c r="D90" s="9">
        <v>1965</v>
      </c>
      <c r="E90" s="9">
        <v>17755</v>
      </c>
      <c r="F90" s="9">
        <v>342</v>
      </c>
      <c r="G90" s="33">
        <v>0</v>
      </c>
      <c r="H90" s="9">
        <f>E90+F90+G90</f>
        <v>18097</v>
      </c>
      <c r="I90" s="9">
        <v>16</v>
      </c>
      <c r="J90" s="10">
        <f t="shared" si="16"/>
        <v>9.209669211195928</v>
      </c>
    </row>
    <row r="91" spans="2:10" ht="12" customHeight="1">
      <c r="B91" s="18"/>
      <c r="C91" s="32" t="s">
        <v>62</v>
      </c>
      <c r="D91" s="9">
        <v>4576</v>
      </c>
      <c r="E91" s="9">
        <v>44950</v>
      </c>
      <c r="F91" s="9">
        <v>462</v>
      </c>
      <c r="G91" s="33">
        <v>0</v>
      </c>
      <c r="H91" s="9">
        <f>E91+F91+G91</f>
        <v>45412</v>
      </c>
      <c r="I91" s="9">
        <v>14</v>
      </c>
      <c r="J91" s="10">
        <f t="shared" si="16"/>
        <v>9.923951048951048</v>
      </c>
    </row>
    <row r="92" spans="2:10" ht="12" customHeight="1">
      <c r="B92" s="18"/>
      <c r="C92" s="32" t="s">
        <v>63</v>
      </c>
      <c r="D92" s="9">
        <v>3575</v>
      </c>
      <c r="E92" s="9">
        <v>52449</v>
      </c>
      <c r="F92" s="9">
        <v>718</v>
      </c>
      <c r="G92" s="33">
        <v>-9830</v>
      </c>
      <c r="H92" s="9">
        <f>E92+F92+G92</f>
        <v>43337</v>
      </c>
      <c r="I92" s="9">
        <v>12</v>
      </c>
      <c r="J92" s="10">
        <f t="shared" si="16"/>
        <v>12.122237762237763</v>
      </c>
    </row>
    <row r="93" spans="2:10" ht="12" customHeight="1">
      <c r="B93" s="18"/>
      <c r="C93" s="32" t="s">
        <v>64</v>
      </c>
      <c r="D93" s="9">
        <v>9773</v>
      </c>
      <c r="E93" s="9">
        <v>63649</v>
      </c>
      <c r="F93" s="9">
        <v>678</v>
      </c>
      <c r="G93" s="33">
        <v>0</v>
      </c>
      <c r="H93" s="9">
        <f>E93+F93+G93</f>
        <v>64327</v>
      </c>
      <c r="I93" s="9">
        <v>31</v>
      </c>
      <c r="J93" s="10">
        <f t="shared" si="16"/>
        <v>6.582113987516627</v>
      </c>
    </row>
    <row r="94" spans="2:10" ht="12" customHeight="1">
      <c r="B94" s="18"/>
      <c r="C94" s="32"/>
      <c r="D94" s="9"/>
      <c r="E94" s="9"/>
      <c r="F94" s="9"/>
      <c r="G94" s="9"/>
      <c r="H94" s="9"/>
      <c r="I94" s="9"/>
      <c r="J94" s="10"/>
    </row>
    <row r="95" spans="2:10" s="13" customFormat="1" ht="12" customHeight="1">
      <c r="B95" s="25" t="s">
        <v>94</v>
      </c>
      <c r="C95" s="36"/>
      <c r="D95" s="27">
        <f aca="true" t="shared" si="17" ref="D95:I95">SUM(D96:D100)</f>
        <v>25717</v>
      </c>
      <c r="E95" s="27">
        <f t="shared" si="17"/>
        <v>152869</v>
      </c>
      <c r="F95" s="27">
        <f t="shared" si="17"/>
        <v>1593</v>
      </c>
      <c r="G95" s="28">
        <f t="shared" si="17"/>
        <v>0</v>
      </c>
      <c r="H95" s="27">
        <f t="shared" si="17"/>
        <v>154462</v>
      </c>
      <c r="I95" s="27">
        <f t="shared" si="17"/>
        <v>79</v>
      </c>
      <c r="J95" s="29">
        <f t="shared" si="16"/>
        <v>6.006221565501419</v>
      </c>
    </row>
    <row r="96" spans="2:10" ht="12" customHeight="1">
      <c r="B96" s="30"/>
      <c r="C96" s="32" t="s">
        <v>65</v>
      </c>
      <c r="D96" s="9">
        <v>2821</v>
      </c>
      <c r="E96" s="9">
        <v>13689</v>
      </c>
      <c r="F96" s="33">
        <v>0</v>
      </c>
      <c r="G96" s="33">
        <v>0</v>
      </c>
      <c r="H96" s="9">
        <f>E96+F96</f>
        <v>13689</v>
      </c>
      <c r="I96" s="9">
        <v>6</v>
      </c>
      <c r="J96" s="10">
        <f t="shared" si="16"/>
        <v>4.852534562211981</v>
      </c>
    </row>
    <row r="97" spans="2:10" ht="12" customHeight="1">
      <c r="B97" s="18"/>
      <c r="C97" s="32" t="s">
        <v>66</v>
      </c>
      <c r="D97" s="9">
        <v>1269</v>
      </c>
      <c r="E97" s="9">
        <v>9234</v>
      </c>
      <c r="F97" s="33">
        <v>199</v>
      </c>
      <c r="G97" s="33">
        <v>0</v>
      </c>
      <c r="H97" s="9">
        <f>E97+F97</f>
        <v>9433</v>
      </c>
      <c r="I97" s="9">
        <v>8</v>
      </c>
      <c r="J97" s="10">
        <f t="shared" si="16"/>
        <v>7.433412135539795</v>
      </c>
    </row>
    <row r="98" spans="2:10" ht="12" customHeight="1">
      <c r="B98" s="18"/>
      <c r="C98" s="32" t="s">
        <v>67</v>
      </c>
      <c r="D98" s="9">
        <v>12339</v>
      </c>
      <c r="E98" s="9">
        <v>60167</v>
      </c>
      <c r="F98" s="9">
        <v>919</v>
      </c>
      <c r="G98" s="33">
        <v>0</v>
      </c>
      <c r="H98" s="9">
        <f>E98+F98</f>
        <v>61086</v>
      </c>
      <c r="I98" s="9">
        <v>38</v>
      </c>
      <c r="J98" s="10">
        <f t="shared" si="16"/>
        <v>4.950644298565524</v>
      </c>
    </row>
    <row r="99" spans="2:10" ht="12" customHeight="1">
      <c r="B99" s="18"/>
      <c r="C99" s="32" t="s">
        <v>68</v>
      </c>
      <c r="D99" s="9">
        <v>6858</v>
      </c>
      <c r="E99" s="9">
        <v>41709</v>
      </c>
      <c r="F99" s="9">
        <v>195</v>
      </c>
      <c r="G99" s="33">
        <v>0</v>
      </c>
      <c r="H99" s="9">
        <f>E99+F99</f>
        <v>41904</v>
      </c>
      <c r="I99" s="9">
        <v>15</v>
      </c>
      <c r="J99" s="10">
        <f t="shared" si="16"/>
        <v>6.110236220472441</v>
      </c>
    </row>
    <row r="100" spans="2:10" ht="12" customHeight="1">
      <c r="B100" s="18"/>
      <c r="C100" s="32" t="s">
        <v>69</v>
      </c>
      <c r="D100" s="9">
        <v>2430</v>
      </c>
      <c r="E100" s="9">
        <v>28070</v>
      </c>
      <c r="F100" s="9">
        <v>280</v>
      </c>
      <c r="G100" s="33">
        <v>0</v>
      </c>
      <c r="H100" s="9">
        <f>E100+F100</f>
        <v>28350</v>
      </c>
      <c r="I100" s="9">
        <v>12</v>
      </c>
      <c r="J100" s="10">
        <f t="shared" si="16"/>
        <v>11.666666666666666</v>
      </c>
    </row>
    <row r="101" spans="2:10" ht="12" customHeight="1" thickBot="1">
      <c r="B101" s="14"/>
      <c r="C101" s="15"/>
      <c r="D101" s="16"/>
      <c r="E101" s="16"/>
      <c r="F101" s="16"/>
      <c r="G101" s="16"/>
      <c r="H101" s="16"/>
      <c r="I101" s="16"/>
      <c r="J101" s="17"/>
    </row>
    <row r="102" ht="12" customHeight="1">
      <c r="B102" s="51" t="s">
        <v>70</v>
      </c>
    </row>
    <row r="103" ht="12" customHeight="1">
      <c r="B103" s="51" t="s">
        <v>95</v>
      </c>
    </row>
    <row r="104" ht="12" customHeight="1">
      <c r="B104" s="51" t="s">
        <v>96</v>
      </c>
    </row>
    <row r="105" ht="12" customHeight="1">
      <c r="B105" s="51"/>
    </row>
    <row r="106" ht="12" customHeight="1"/>
    <row r="107" ht="12" customHeight="1"/>
  </sheetData>
  <mergeCells count="12">
    <mergeCell ref="J4:J5"/>
    <mergeCell ref="F3:J3"/>
    <mergeCell ref="I4:I5"/>
    <mergeCell ref="B6:C6"/>
    <mergeCell ref="H4:H5"/>
    <mergeCell ref="G4:G5"/>
    <mergeCell ref="B7:C7"/>
    <mergeCell ref="B8:C8"/>
    <mergeCell ref="B3:C5"/>
    <mergeCell ref="F4:F5"/>
    <mergeCell ref="D3:D5"/>
    <mergeCell ref="E3:E5"/>
  </mergeCells>
  <printOptions horizontalCentered="1"/>
  <pageMargins left="0.7874015748031497" right="0.7874015748031497" top="0.7874015748031497" bottom="0.1968503937007874" header="0" footer="0"/>
  <pageSetup horizontalDpi="400" verticalDpi="400" orientation="portrait" paperSize="9" scale="91" r:id="rId1"/>
  <rowBreaks count="1" manualBreakCount="1">
    <brk id="5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2007-09-11T05:04:24Z</dcterms:created>
  <dcterms:modified xsi:type="dcterms:W3CDTF">2007-09-12T02:53:22Z</dcterms:modified>
  <cp:category/>
  <cp:version/>
  <cp:contentType/>
  <cp:contentStatus/>
</cp:coreProperties>
</file>