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955" windowHeight="12015" activeTab="0"/>
  </bookViews>
  <sheets>
    <sheet name="4-2(1)開設累計・現況(2)開設実績" sheetId="1" r:id="rId1"/>
  </sheets>
  <definedNames/>
  <calcPr fullCalcOnLoad="1"/>
</workbook>
</file>

<file path=xl/sharedStrings.xml><?xml version="1.0" encoding="utf-8"?>
<sst xmlns="http://schemas.openxmlformats.org/spreadsheetml/2006/main" count="65" uniqueCount="46">
  <si>
    <t>総　　　　　　数</t>
  </si>
  <si>
    <t>自　　動　　車　　道</t>
  </si>
  <si>
    <t>軽　　車　　道　</t>
  </si>
  <si>
    <t>牛　　馬　　道</t>
  </si>
  <si>
    <t>木　　馬　　道</t>
  </si>
  <si>
    <t>索　　　　　道</t>
  </si>
  <si>
    <t>軌　　　　道</t>
  </si>
  <si>
    <t>開設実績累計</t>
  </si>
  <si>
    <t>用途変更・新認定等による増減</t>
  </si>
  <si>
    <t>[資料]　林業振興課</t>
  </si>
  <si>
    <t>（単位：ｍ）</t>
  </si>
  <si>
    <t>総　　数</t>
  </si>
  <si>
    <t>広　　域</t>
  </si>
  <si>
    <t>普　　通</t>
  </si>
  <si>
    <t>林　　総</t>
  </si>
  <si>
    <t>農　　免</t>
  </si>
  <si>
    <t>県単開設</t>
  </si>
  <si>
    <t>構造改善</t>
  </si>
  <si>
    <t>地域対策</t>
  </si>
  <si>
    <t>山振特対（開）</t>
  </si>
  <si>
    <t>自力・その他</t>
  </si>
  <si>
    <t>スーパー</t>
  </si>
  <si>
    <t>（１）林道開設実績累計及び現況</t>
  </si>
  <si>
    <t>（単位：ｍ）</t>
  </si>
  <si>
    <t>行政事務所</t>
  </si>
  <si>
    <t>現        況</t>
  </si>
  <si>
    <t>平成 ７ 年度</t>
  </si>
  <si>
    <t>平成１2年度</t>
  </si>
  <si>
    <t>平成１３年度</t>
  </si>
  <si>
    <t>沼　田</t>
  </si>
  <si>
    <t>中之条</t>
  </si>
  <si>
    <t>渋　川</t>
  </si>
  <si>
    <t>桐　生</t>
  </si>
  <si>
    <t>高　崎</t>
  </si>
  <si>
    <t>藤　岡</t>
  </si>
  <si>
    <t>富　岡</t>
  </si>
  <si>
    <t>△758,894</t>
  </si>
  <si>
    <t xml:space="preserve">    (注) １．実績は１４年度への繰り越しを含まない。</t>
  </si>
  <si>
    <t>　       ２．△…減</t>
  </si>
  <si>
    <t>（２）平成１３年度林道開設実績</t>
  </si>
  <si>
    <t>高　　密</t>
  </si>
  <si>
    <t>総　　　数</t>
  </si>
  <si>
    <t>沼　田</t>
  </si>
  <si>
    <t>渋　川</t>
  </si>
  <si>
    <t>　（注）実績は１４年度への繰り越しを含まない。</t>
  </si>
  <si>
    <t>第２表　民有林林道開設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</si>
</sst>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.0"/>
    <numFmt numFmtId="177" formatCode="#,##0;&quot;▲&quot;#,##0"/>
    <numFmt numFmtId="178" formatCode="#,#00;&quot;▲&quot;#,#00"/>
    <numFmt numFmtId="179" formatCode="\(0\)"/>
    <numFmt numFmtId="180" formatCode="0.0"/>
    <numFmt numFmtId="181" formatCode="0.0%"/>
    <numFmt numFmtId="182" formatCode="[$-411]gee\.mm\.dd"/>
    <numFmt numFmtId="183" formatCode="#,###"/>
    <numFmt numFmtId="184" formatCode="0.0_ "/>
    <numFmt numFmtId="185" formatCode="#,###.0"/>
    <numFmt numFmtId="186" formatCode="#,##0.0;\-#,##0.0"/>
    <numFmt numFmtId="187" formatCode="#,##0_ "/>
    <numFmt numFmtId="188" formatCode="#,##0.0_ "/>
    <numFmt numFmtId="189" formatCode="#,##0;&quot;△&quot;#,##0"/>
    <numFmt numFmtId="190" formatCode="_ &quot;\&quot;* #,##0.0_ ;_ &quot;\&quot;* \-#,##0.0_ ;_ &quot;\&quot;* &quot;-&quot;?_ ;_ @_ "/>
    <numFmt numFmtId="191" formatCode="_ * #,##0.0_ ;_ * \-#,##0.0_ ;_ * &quot;-&quot;?_ ;_ @_ "/>
    <numFmt numFmtId="192" formatCode="0_);\(0\)"/>
    <numFmt numFmtId="193" formatCode="0;&quot;△ &quot;0"/>
    <numFmt numFmtId="194" formatCode="&quot;\&quot;#,##0;[Red]&quot;\&quot;#,##0"/>
    <numFmt numFmtId="195" formatCode="#,##0;[Red]#,##0"/>
    <numFmt numFmtId="196" formatCode="0_ "/>
    <numFmt numFmtId="197" formatCode="#,##0_);[Red]\(#,##0\)"/>
    <numFmt numFmtId="198" formatCode="#,##0.0_);[Red]\(#,##0.0\)"/>
    <numFmt numFmtId="199" formatCode="#,##0;\-#,##0;&quot;－&quot;"/>
    <numFmt numFmtId="200" formatCode="#,##0;\-#,##0&quot;－&quot;"/>
    <numFmt numFmtId="201" formatCode="#,##0.0;[Red]\-#,##0.0"/>
    <numFmt numFmtId="202" formatCode="#,##0;&quot;▲&quot;#,##0;&quot;…&quot;"/>
    <numFmt numFmtId="203" formatCode="#,##0;&quot;▲&quot;#,##0;&quot;-&quot;"/>
    <numFmt numFmtId="204" formatCode="#,##0.0;&quot;▲&quot;#,##0.0;&quot;-&quot;"/>
    <numFmt numFmtId="205" formatCode="#,##0;\-#,##0;&quot;-&quot;"/>
    <numFmt numFmtId="206" formatCode="\(0\);\(0\);\(\-\)"/>
    <numFmt numFmtId="207" formatCode="#,##0.0;\-#,##0.0;&quot;-&quot;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b/>
      <sz val="12"/>
      <name val="ＭＳ Ｐ明朝"/>
      <family val="1"/>
    </font>
    <font>
      <sz val="11"/>
      <color indexed="12"/>
      <name val="ＭＳ ゴシック"/>
      <family val="3"/>
    </font>
    <font>
      <sz val="11"/>
      <name val="ＭＳ Ｐ明朝"/>
      <family val="1"/>
    </font>
    <font>
      <b/>
      <sz val="9"/>
      <name val="ＭＳ ＰＲゴシック"/>
      <family val="3"/>
    </font>
    <font>
      <sz val="10"/>
      <name val="ＭＳ Ｐゴシック"/>
      <family val="3"/>
    </font>
    <font>
      <sz val="8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38" fontId="6" fillId="0" borderId="0" xfId="17" applyFont="1" applyAlignment="1">
      <alignment vertical="center"/>
    </xf>
    <xf numFmtId="38" fontId="5" fillId="0" borderId="0" xfId="17" applyFont="1" applyAlignment="1">
      <alignment vertical="center"/>
    </xf>
    <xf numFmtId="38" fontId="7" fillId="0" borderId="0" xfId="17" applyFont="1" applyAlignment="1">
      <alignment vertical="center"/>
    </xf>
    <xf numFmtId="38" fontId="5" fillId="0" borderId="0" xfId="17" applyFont="1" applyAlignment="1">
      <alignment horizontal="right" vertical="center"/>
    </xf>
    <xf numFmtId="38" fontId="5" fillId="2" borderId="1" xfId="17" applyFont="1" applyFill="1" applyBorder="1" applyAlignment="1">
      <alignment horizontal="centerContinuous" vertical="center"/>
    </xf>
    <xf numFmtId="38" fontId="5" fillId="2" borderId="2" xfId="17" applyFont="1" applyFill="1" applyBorder="1" applyAlignment="1">
      <alignment horizontal="centerContinuous" vertical="center"/>
    </xf>
    <xf numFmtId="38" fontId="5" fillId="2" borderId="3" xfId="17" applyFont="1" applyFill="1" applyBorder="1" applyAlignment="1">
      <alignment horizontal="centerContinuous" vertical="center"/>
    </xf>
    <xf numFmtId="38" fontId="5" fillId="2" borderId="4" xfId="17" applyFont="1" applyFill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38" fontId="5" fillId="2" borderId="5" xfId="17" applyFont="1" applyFill="1" applyBorder="1" applyAlignment="1">
      <alignment horizontal="center" vertical="center"/>
    </xf>
    <xf numFmtId="38" fontId="5" fillId="2" borderId="6" xfId="17" applyFont="1" applyFill="1" applyBorder="1" applyAlignment="1">
      <alignment horizontal="center" vertical="center"/>
    </xf>
    <xf numFmtId="38" fontId="5" fillId="2" borderId="7" xfId="17" applyFont="1" applyFill="1" applyBorder="1" applyAlignment="1">
      <alignment horizontal="center" vertical="center"/>
    </xf>
    <xf numFmtId="38" fontId="5" fillId="0" borderId="8" xfId="17" applyFont="1" applyBorder="1" applyAlignment="1">
      <alignment vertical="center"/>
    </xf>
    <xf numFmtId="38" fontId="5" fillId="0" borderId="9" xfId="17" applyFont="1" applyBorder="1" applyAlignment="1">
      <alignment vertical="center"/>
    </xf>
    <xf numFmtId="199" fontId="5" fillId="0" borderId="8" xfId="17" applyNumberFormat="1" applyFont="1" applyBorder="1" applyAlignment="1">
      <alignment horizontal="right" vertical="center"/>
    </xf>
    <xf numFmtId="199" fontId="5" fillId="0" borderId="10" xfId="17" applyNumberFormat="1" applyFont="1" applyBorder="1" applyAlignment="1">
      <alignment horizontal="right" vertical="center"/>
    </xf>
    <xf numFmtId="38" fontId="10" fillId="0" borderId="8" xfId="17" applyFont="1" applyBorder="1" applyAlignment="1">
      <alignment vertical="center"/>
    </xf>
    <xf numFmtId="38" fontId="10" fillId="0" borderId="9" xfId="17" applyFont="1" applyBorder="1" applyAlignment="1">
      <alignment vertical="center"/>
    </xf>
    <xf numFmtId="199" fontId="10" fillId="0" borderId="8" xfId="17" applyNumberFormat="1" applyFont="1" applyBorder="1" applyAlignment="1">
      <alignment horizontal="right" vertical="center"/>
    </xf>
    <xf numFmtId="199" fontId="10" fillId="0" borderId="10" xfId="17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5" fillId="3" borderId="11" xfId="0" applyFont="1" applyFill="1" applyBorder="1" applyAlignment="1">
      <alignment vertical="center"/>
    </xf>
    <xf numFmtId="38" fontId="5" fillId="3" borderId="8" xfId="17" applyFont="1" applyFill="1" applyBorder="1" applyAlignment="1">
      <alignment vertical="center"/>
    </xf>
    <xf numFmtId="38" fontId="5" fillId="0" borderId="10" xfId="17" applyFont="1" applyBorder="1" applyAlignment="1">
      <alignment vertical="center"/>
    </xf>
    <xf numFmtId="38" fontId="5" fillId="3" borderId="8" xfId="17" applyFont="1" applyFill="1" applyBorder="1" applyAlignment="1">
      <alignment horizontal="distributed" vertical="center"/>
    </xf>
    <xf numFmtId="199" fontId="5" fillId="0" borderId="9" xfId="17" applyNumberFormat="1" applyFont="1" applyBorder="1" applyAlignment="1">
      <alignment horizontal="right" vertical="center"/>
    </xf>
    <xf numFmtId="189" fontId="5" fillId="0" borderId="8" xfId="17" applyNumberFormat="1" applyFont="1" applyBorder="1" applyAlignment="1">
      <alignment vertical="center"/>
    </xf>
    <xf numFmtId="38" fontId="5" fillId="3" borderId="8" xfId="17" applyFont="1" applyFill="1" applyBorder="1" applyAlignment="1">
      <alignment horizontal="center" vertical="center"/>
    </xf>
    <xf numFmtId="189" fontId="5" fillId="0" borderId="12" xfId="17" applyNumberFormat="1" applyFont="1" applyBorder="1" applyAlignment="1">
      <alignment vertical="center"/>
    </xf>
    <xf numFmtId="189" fontId="5" fillId="0" borderId="12" xfId="17" applyNumberFormat="1" applyFont="1" applyBorder="1" applyAlignment="1">
      <alignment horizontal="right" vertical="center"/>
    </xf>
    <xf numFmtId="189" fontId="5" fillId="0" borderId="13" xfId="17" applyNumberFormat="1" applyFont="1" applyBorder="1" applyAlignment="1">
      <alignment vertical="center"/>
    </xf>
    <xf numFmtId="199" fontId="5" fillId="0" borderId="12" xfId="17" applyNumberFormat="1" applyFont="1" applyBorder="1" applyAlignment="1">
      <alignment horizontal="right" vertical="center"/>
    </xf>
    <xf numFmtId="199" fontId="5" fillId="0" borderId="14" xfId="17" applyNumberFormat="1" applyFont="1" applyBorder="1" applyAlignment="1">
      <alignment horizontal="right" vertical="center"/>
    </xf>
    <xf numFmtId="38" fontId="12" fillId="0" borderId="0" xfId="17" applyFont="1" applyAlignment="1">
      <alignment vertical="center"/>
    </xf>
    <xf numFmtId="38" fontId="5" fillId="2" borderId="2" xfId="17" applyFont="1" applyFill="1" applyBorder="1" applyAlignment="1">
      <alignment horizontal="center" vertical="center"/>
    </xf>
    <xf numFmtId="38" fontId="5" fillId="2" borderId="15" xfId="17" applyFont="1" applyFill="1" applyBorder="1" applyAlignment="1">
      <alignment horizontal="center" vertical="center"/>
    </xf>
    <xf numFmtId="38" fontId="5" fillId="2" borderId="16" xfId="17" applyFont="1" applyFill="1" applyBorder="1" applyAlignment="1">
      <alignment horizontal="center" vertical="center"/>
    </xf>
    <xf numFmtId="38" fontId="5" fillId="0" borderId="0" xfId="17" applyFont="1" applyAlignment="1">
      <alignment horizontal="center" vertical="center"/>
    </xf>
    <xf numFmtId="38" fontId="10" fillId="0" borderId="8" xfId="21" applyNumberFormat="1" applyFont="1" applyBorder="1" applyAlignment="1">
      <alignment vertical="center"/>
      <protection/>
    </xf>
    <xf numFmtId="199" fontId="10" fillId="0" borderId="9" xfId="17" applyNumberFormat="1" applyFont="1" applyBorder="1" applyAlignment="1">
      <alignment horizontal="right" vertical="center"/>
    </xf>
    <xf numFmtId="199" fontId="10" fillId="0" borderId="17" xfId="17" applyNumberFormat="1" applyFont="1" applyBorder="1" applyAlignment="1">
      <alignment horizontal="right" vertical="center"/>
    </xf>
    <xf numFmtId="38" fontId="10" fillId="0" borderId="0" xfId="17" applyFont="1" applyAlignment="1">
      <alignment vertical="center"/>
    </xf>
    <xf numFmtId="38" fontId="5" fillId="3" borderId="10" xfId="17" applyFont="1" applyFill="1" applyBorder="1" applyAlignment="1">
      <alignment vertical="center"/>
    </xf>
    <xf numFmtId="38" fontId="5" fillId="0" borderId="8" xfId="17" applyFont="1" applyBorder="1" applyAlignment="1">
      <alignment horizontal="right" vertical="center"/>
    </xf>
    <xf numFmtId="38" fontId="5" fillId="0" borderId="10" xfId="17" applyFont="1" applyBorder="1" applyAlignment="1">
      <alignment horizontal="right" vertical="center"/>
    </xf>
    <xf numFmtId="38" fontId="5" fillId="3" borderId="10" xfId="17" applyFont="1" applyFill="1" applyBorder="1" applyAlignment="1">
      <alignment horizontal="distributed" vertical="center"/>
    </xf>
    <xf numFmtId="38" fontId="5" fillId="3" borderId="18" xfId="17" applyFont="1" applyFill="1" applyBorder="1" applyAlignment="1">
      <alignment vertical="center"/>
    </xf>
    <xf numFmtId="38" fontId="5" fillId="3" borderId="14" xfId="17" applyFont="1" applyFill="1" applyBorder="1" applyAlignment="1">
      <alignment vertical="center"/>
    </xf>
    <xf numFmtId="38" fontId="5" fillId="0" borderId="12" xfId="17" applyFont="1" applyBorder="1" applyAlignment="1">
      <alignment vertical="center"/>
    </xf>
    <xf numFmtId="38" fontId="5" fillId="0" borderId="13" xfId="17" applyFont="1" applyBorder="1" applyAlignment="1">
      <alignment vertical="center"/>
    </xf>
    <xf numFmtId="38" fontId="5" fillId="0" borderId="14" xfId="17" applyFont="1" applyBorder="1" applyAlignment="1">
      <alignment vertical="center"/>
    </xf>
    <xf numFmtId="38" fontId="5" fillId="2" borderId="19" xfId="17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8" fontId="10" fillId="3" borderId="20" xfId="17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distributed" vertical="center" wrapText="1"/>
    </xf>
    <xf numFmtId="0" fontId="11" fillId="3" borderId="12" xfId="0" applyFont="1" applyFill="1" applyBorder="1" applyAlignment="1">
      <alignment horizontal="distributed" vertical="center" wrapText="1"/>
    </xf>
    <xf numFmtId="38" fontId="5" fillId="2" borderId="21" xfId="17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38" fontId="5" fillId="3" borderId="20" xfId="17" applyFont="1" applyFill="1" applyBorder="1" applyAlignment="1">
      <alignment horizontal="distributed" vertical="center"/>
    </xf>
    <xf numFmtId="0" fontId="9" fillId="3" borderId="23" xfId="0" applyFont="1" applyFill="1" applyBorder="1" applyAlignment="1">
      <alignment horizontal="distributed" vertical="center"/>
    </xf>
    <xf numFmtId="38" fontId="5" fillId="3" borderId="11" xfId="17" applyFont="1" applyFill="1" applyBorder="1" applyAlignment="1">
      <alignment horizontal="distributed" vertical="center"/>
    </xf>
    <xf numFmtId="0" fontId="9" fillId="3" borderId="8" xfId="0" applyFont="1" applyFill="1" applyBorder="1" applyAlignment="1">
      <alignment horizontal="distributed" vertical="center"/>
    </xf>
    <xf numFmtId="38" fontId="10" fillId="3" borderId="11" xfId="17" applyFont="1" applyFill="1" applyBorder="1" applyAlignment="1">
      <alignment horizontal="distributed" vertical="center"/>
    </xf>
    <xf numFmtId="0" fontId="10" fillId="3" borderId="8" xfId="0" applyFont="1" applyFill="1" applyBorder="1" applyAlignment="1">
      <alignment horizontal="distributed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Ｈ８林業統計書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1"/>
  <sheetViews>
    <sheetView tabSelected="1" workbookViewId="0" topLeftCell="A1">
      <selection activeCell="D39" sqref="D39"/>
    </sheetView>
  </sheetViews>
  <sheetFormatPr defaultColWidth="9.00390625" defaultRowHeight="13.5"/>
  <cols>
    <col min="1" max="1" width="2.625" style="10" customWidth="1"/>
    <col min="2" max="2" width="5.625" style="10" customWidth="1"/>
    <col min="3" max="3" width="10.625" style="10" customWidth="1"/>
    <col min="4" max="17" width="13.125" style="10" customWidth="1"/>
    <col min="18" max="16384" width="9.00390625" style="10" customWidth="1"/>
  </cols>
  <sheetData>
    <row r="1" spans="2:17" s="1" customFormat="1" ht="14.25" customHeight="1">
      <c r="B1" s="4" t="s">
        <v>45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7" s="1" customFormat="1" ht="12" customHeight="1">
      <c r="B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s="1" customFormat="1" ht="12" customHeight="1">
      <c r="B3" s="4" t="s">
        <v>22</v>
      </c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3:17" s="1" customFormat="1" ht="12" customHeight="1" thickBot="1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" t="s">
        <v>23</v>
      </c>
    </row>
    <row r="5" spans="2:17" ht="12" customHeight="1">
      <c r="B5" s="59" t="s">
        <v>24</v>
      </c>
      <c r="C5" s="60"/>
      <c r="D5" s="6" t="s">
        <v>0</v>
      </c>
      <c r="E5" s="7"/>
      <c r="F5" s="6" t="s">
        <v>1</v>
      </c>
      <c r="G5" s="7"/>
      <c r="H5" s="6" t="s">
        <v>2</v>
      </c>
      <c r="I5" s="7"/>
      <c r="J5" s="8" t="s">
        <v>3</v>
      </c>
      <c r="K5" s="7"/>
      <c r="L5" s="6" t="s">
        <v>4</v>
      </c>
      <c r="M5" s="7"/>
      <c r="N5" s="6" t="s">
        <v>5</v>
      </c>
      <c r="O5" s="7"/>
      <c r="P5" s="6" t="s">
        <v>6</v>
      </c>
      <c r="Q5" s="9"/>
    </row>
    <row r="6" spans="2:17" ht="12" customHeight="1">
      <c r="B6" s="61"/>
      <c r="C6" s="62"/>
      <c r="D6" s="11" t="s">
        <v>7</v>
      </c>
      <c r="E6" s="11" t="s">
        <v>25</v>
      </c>
      <c r="F6" s="11" t="s">
        <v>7</v>
      </c>
      <c r="G6" s="11" t="s">
        <v>25</v>
      </c>
      <c r="H6" s="11" t="s">
        <v>7</v>
      </c>
      <c r="I6" s="11" t="s">
        <v>25</v>
      </c>
      <c r="J6" s="12" t="s">
        <v>7</v>
      </c>
      <c r="K6" s="11" t="s">
        <v>25</v>
      </c>
      <c r="L6" s="11" t="s">
        <v>7</v>
      </c>
      <c r="M6" s="11" t="s">
        <v>25</v>
      </c>
      <c r="N6" s="11" t="s">
        <v>7</v>
      </c>
      <c r="O6" s="11" t="s">
        <v>25</v>
      </c>
      <c r="P6" s="11" t="s">
        <v>7</v>
      </c>
      <c r="Q6" s="13" t="s">
        <v>25</v>
      </c>
    </row>
    <row r="7" spans="2:17" ht="12" customHeight="1">
      <c r="B7" s="63" t="s">
        <v>26</v>
      </c>
      <c r="C7" s="64"/>
      <c r="D7" s="14">
        <f>F7+H7+J7+L7+N7+P7</f>
        <v>2498397</v>
      </c>
      <c r="E7" s="14">
        <f>G7+I7</f>
        <v>1581859</v>
      </c>
      <c r="F7" s="14">
        <v>2199368</v>
      </c>
      <c r="G7" s="14">
        <v>1562286</v>
      </c>
      <c r="H7" s="14">
        <v>99374</v>
      </c>
      <c r="I7" s="14">
        <v>19573</v>
      </c>
      <c r="J7" s="15">
        <v>97128</v>
      </c>
      <c r="K7" s="16">
        <v>0</v>
      </c>
      <c r="L7" s="14">
        <v>68539</v>
      </c>
      <c r="M7" s="16">
        <v>0</v>
      </c>
      <c r="N7" s="14">
        <v>27040</v>
      </c>
      <c r="O7" s="16">
        <v>0</v>
      </c>
      <c r="P7" s="14">
        <v>6948</v>
      </c>
      <c r="Q7" s="17">
        <v>0</v>
      </c>
    </row>
    <row r="8" spans="2:17" ht="12" customHeight="1">
      <c r="B8" s="65" t="s">
        <v>27</v>
      </c>
      <c r="C8" s="66"/>
      <c r="D8" s="14">
        <v>2604593</v>
      </c>
      <c r="E8" s="14">
        <f>G8+I8+K8+M8+O8+Q8</f>
        <v>1575020</v>
      </c>
      <c r="F8" s="14">
        <v>2305564</v>
      </c>
      <c r="G8" s="14">
        <v>1554344</v>
      </c>
      <c r="H8" s="14">
        <v>99374</v>
      </c>
      <c r="I8" s="14">
        <v>20676</v>
      </c>
      <c r="J8" s="15">
        <v>97128</v>
      </c>
      <c r="K8" s="16">
        <v>0</v>
      </c>
      <c r="L8" s="14">
        <v>68539</v>
      </c>
      <c r="M8" s="16">
        <v>0</v>
      </c>
      <c r="N8" s="14">
        <v>27040</v>
      </c>
      <c r="O8" s="16">
        <v>0</v>
      </c>
      <c r="P8" s="14">
        <v>6948</v>
      </c>
      <c r="Q8" s="17">
        <v>0</v>
      </c>
    </row>
    <row r="9" spans="2:17" s="22" customFormat="1" ht="12" customHeight="1">
      <c r="B9" s="67" t="s">
        <v>28</v>
      </c>
      <c r="C9" s="68"/>
      <c r="D9" s="18">
        <f>F9+H9+J9+L9+N9+P9</f>
        <v>2615682</v>
      </c>
      <c r="E9" s="18">
        <f>G9+I9+K9+M9+O9+Q9</f>
        <v>1578435</v>
      </c>
      <c r="F9" s="18">
        <f>SUM(F11:F17)</f>
        <v>2316653</v>
      </c>
      <c r="G9" s="18">
        <f>SUM(G11:G17)</f>
        <v>1557759</v>
      </c>
      <c r="H9" s="18">
        <v>99374</v>
      </c>
      <c r="I9" s="18">
        <v>20676</v>
      </c>
      <c r="J9" s="19">
        <v>97128</v>
      </c>
      <c r="K9" s="20">
        <v>0</v>
      </c>
      <c r="L9" s="18">
        <v>68539</v>
      </c>
      <c r="M9" s="20">
        <v>0</v>
      </c>
      <c r="N9" s="18">
        <v>27040</v>
      </c>
      <c r="O9" s="20">
        <v>0</v>
      </c>
      <c r="P9" s="18">
        <v>6948</v>
      </c>
      <c r="Q9" s="21">
        <v>0</v>
      </c>
    </row>
    <row r="10" spans="2:17" ht="12" customHeight="1">
      <c r="B10" s="23"/>
      <c r="C10" s="24"/>
      <c r="D10" s="14"/>
      <c r="E10" s="14"/>
      <c r="F10" s="14"/>
      <c r="G10" s="14"/>
      <c r="H10" s="14"/>
      <c r="I10" s="14"/>
      <c r="J10" s="15"/>
      <c r="K10" s="14"/>
      <c r="L10" s="14"/>
      <c r="M10" s="14"/>
      <c r="N10" s="14"/>
      <c r="O10" s="14"/>
      <c r="P10" s="14"/>
      <c r="Q10" s="25"/>
    </row>
    <row r="11" spans="2:17" ht="12" customHeight="1">
      <c r="B11" s="23"/>
      <c r="C11" s="26" t="s">
        <v>29</v>
      </c>
      <c r="D11" s="14">
        <f>F11+H11+J11+L11+N11+P11</f>
        <v>439770</v>
      </c>
      <c r="E11" s="14">
        <f aca="true" t="shared" si="0" ref="D11:E17">G11+I11+K11+M11+O11+Q11</f>
        <v>261850</v>
      </c>
      <c r="F11" s="14">
        <f>394001+934+1407-667</f>
        <v>395675</v>
      </c>
      <c r="G11" s="14">
        <v>261850</v>
      </c>
      <c r="H11" s="14">
        <v>14335</v>
      </c>
      <c r="I11" s="16">
        <v>0</v>
      </c>
      <c r="J11" s="15">
        <v>600</v>
      </c>
      <c r="K11" s="16">
        <v>0</v>
      </c>
      <c r="L11" s="16">
        <v>0</v>
      </c>
      <c r="M11" s="16">
        <v>0</v>
      </c>
      <c r="N11" s="14">
        <v>26840</v>
      </c>
      <c r="O11" s="16">
        <v>0</v>
      </c>
      <c r="P11" s="14">
        <v>2320</v>
      </c>
      <c r="Q11" s="17">
        <v>0</v>
      </c>
    </row>
    <row r="12" spans="2:17" ht="12" customHeight="1">
      <c r="B12" s="23"/>
      <c r="C12" s="26" t="s">
        <v>30</v>
      </c>
      <c r="D12" s="14">
        <f t="shared" si="0"/>
        <v>430286</v>
      </c>
      <c r="E12" s="14">
        <f t="shared" si="0"/>
        <v>270925</v>
      </c>
      <c r="F12" s="14">
        <f>390776+5060+4562-667</f>
        <v>399731</v>
      </c>
      <c r="G12" s="14">
        <v>270925</v>
      </c>
      <c r="H12" s="14">
        <v>5904</v>
      </c>
      <c r="I12" s="16">
        <v>0</v>
      </c>
      <c r="J12" s="15">
        <v>24651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7">
        <v>0</v>
      </c>
    </row>
    <row r="13" spans="2:17" ht="12" customHeight="1">
      <c r="B13" s="23"/>
      <c r="C13" s="26" t="s">
        <v>31</v>
      </c>
      <c r="D13" s="14">
        <f t="shared" si="0"/>
        <v>314254</v>
      </c>
      <c r="E13" s="14">
        <f t="shared" si="0"/>
        <v>217759</v>
      </c>
      <c r="F13" s="14">
        <f>273339+221+1351-666</f>
        <v>274245</v>
      </c>
      <c r="G13" s="14">
        <v>217759</v>
      </c>
      <c r="H13" s="14">
        <v>8281</v>
      </c>
      <c r="I13" s="16">
        <v>0</v>
      </c>
      <c r="J13" s="15">
        <v>26359</v>
      </c>
      <c r="K13" s="16">
        <v>0</v>
      </c>
      <c r="L13" s="14">
        <v>5369</v>
      </c>
      <c r="M13" s="16">
        <v>0</v>
      </c>
      <c r="N13" s="16">
        <v>0</v>
      </c>
      <c r="O13" s="16">
        <v>0</v>
      </c>
      <c r="P13" s="16">
        <v>0</v>
      </c>
      <c r="Q13" s="17">
        <v>0</v>
      </c>
    </row>
    <row r="14" spans="2:17" s="1" customFormat="1" ht="12" customHeight="1">
      <c r="B14" s="23"/>
      <c r="C14" s="26" t="s">
        <v>32</v>
      </c>
      <c r="D14" s="14">
        <f t="shared" si="0"/>
        <v>347056</v>
      </c>
      <c r="E14" s="14">
        <f t="shared" si="0"/>
        <v>207052</v>
      </c>
      <c r="F14" s="14">
        <f>298414+3007+3759-666</f>
        <v>304514</v>
      </c>
      <c r="G14" s="14">
        <v>207052</v>
      </c>
      <c r="H14" s="14">
        <v>22659</v>
      </c>
      <c r="I14" s="16">
        <v>0</v>
      </c>
      <c r="J14" s="27">
        <v>0</v>
      </c>
      <c r="K14" s="16">
        <v>0</v>
      </c>
      <c r="L14" s="14">
        <v>19883</v>
      </c>
      <c r="M14" s="16">
        <v>0</v>
      </c>
      <c r="N14" s="16">
        <v>0</v>
      </c>
      <c r="O14" s="16">
        <v>0</v>
      </c>
      <c r="P14" s="16">
        <v>0</v>
      </c>
      <c r="Q14" s="17">
        <v>0</v>
      </c>
    </row>
    <row r="15" spans="2:17" ht="12" customHeight="1">
      <c r="B15" s="23"/>
      <c r="C15" s="26" t="s">
        <v>33</v>
      </c>
      <c r="D15" s="14">
        <f t="shared" si="0"/>
        <v>349548</v>
      </c>
      <c r="E15" s="14">
        <f t="shared" si="0"/>
        <v>230204</v>
      </c>
      <c r="F15" s="14">
        <f>307604+2773+444-666</f>
        <v>310155</v>
      </c>
      <c r="G15" s="14">
        <v>218095</v>
      </c>
      <c r="H15" s="14">
        <v>13834</v>
      </c>
      <c r="I15" s="14">
        <v>12109</v>
      </c>
      <c r="J15" s="15">
        <v>22841</v>
      </c>
      <c r="K15" s="16">
        <v>0</v>
      </c>
      <c r="L15" s="14">
        <v>2518</v>
      </c>
      <c r="M15" s="16">
        <v>0</v>
      </c>
      <c r="N15" s="14">
        <v>200</v>
      </c>
      <c r="O15" s="16">
        <v>0</v>
      </c>
      <c r="P15" s="16">
        <v>0</v>
      </c>
      <c r="Q15" s="17">
        <v>0</v>
      </c>
    </row>
    <row r="16" spans="2:17" ht="12" customHeight="1">
      <c r="B16" s="23"/>
      <c r="C16" s="26" t="s">
        <v>34</v>
      </c>
      <c r="D16" s="14">
        <f t="shared" si="0"/>
        <v>437456</v>
      </c>
      <c r="E16" s="14">
        <f t="shared" si="0"/>
        <v>236183</v>
      </c>
      <c r="F16" s="14">
        <f>358484+2930+2637-666</f>
        <v>363385</v>
      </c>
      <c r="G16" s="14">
        <v>227616</v>
      </c>
      <c r="H16" s="14">
        <v>28530</v>
      </c>
      <c r="I16" s="14">
        <v>8567</v>
      </c>
      <c r="J16" s="15">
        <v>11214</v>
      </c>
      <c r="K16" s="16">
        <v>0</v>
      </c>
      <c r="L16" s="14">
        <v>29699</v>
      </c>
      <c r="M16" s="16">
        <v>0</v>
      </c>
      <c r="N16" s="16">
        <v>0</v>
      </c>
      <c r="O16" s="16">
        <v>0</v>
      </c>
      <c r="P16" s="28">
        <v>4628</v>
      </c>
      <c r="Q16" s="17">
        <v>0</v>
      </c>
    </row>
    <row r="17" spans="2:17" ht="12" customHeight="1">
      <c r="B17" s="23"/>
      <c r="C17" s="26" t="s">
        <v>35</v>
      </c>
      <c r="D17" s="14">
        <f t="shared" si="0"/>
        <v>288861</v>
      </c>
      <c r="E17" s="14">
        <f t="shared" si="0"/>
        <v>154462</v>
      </c>
      <c r="F17" s="14">
        <f>264284+3737+1593-666</f>
        <v>268948</v>
      </c>
      <c r="G17" s="14">
        <v>154462</v>
      </c>
      <c r="H17" s="14">
        <v>5831</v>
      </c>
      <c r="I17" s="16">
        <v>0</v>
      </c>
      <c r="J17" s="15">
        <v>11463</v>
      </c>
      <c r="K17" s="16">
        <v>0</v>
      </c>
      <c r="L17" s="14">
        <v>2619</v>
      </c>
      <c r="M17" s="16">
        <v>0</v>
      </c>
      <c r="N17" s="16">
        <v>0</v>
      </c>
      <c r="O17" s="16">
        <v>0</v>
      </c>
      <c r="P17" s="16">
        <v>0</v>
      </c>
      <c r="Q17" s="17">
        <v>0</v>
      </c>
    </row>
    <row r="18" spans="2:17" ht="12" customHeight="1">
      <c r="B18" s="23"/>
      <c r="C18" s="29"/>
      <c r="D18" s="14"/>
      <c r="E18" s="14"/>
      <c r="F18" s="14"/>
      <c r="G18" s="14"/>
      <c r="H18" s="14"/>
      <c r="I18" s="16"/>
      <c r="J18" s="15"/>
      <c r="K18" s="16"/>
      <c r="L18" s="14"/>
      <c r="M18" s="16"/>
      <c r="N18" s="16"/>
      <c r="O18" s="16"/>
      <c r="P18" s="16"/>
      <c r="Q18" s="17"/>
    </row>
    <row r="19" spans="2:17" ht="12" customHeight="1" thickBot="1">
      <c r="B19" s="57" t="s">
        <v>8</v>
      </c>
      <c r="C19" s="58"/>
      <c r="D19" s="30"/>
      <c r="E19" s="30"/>
      <c r="F19" s="31" t="s">
        <v>36</v>
      </c>
      <c r="G19" s="30"/>
      <c r="H19" s="30">
        <v>-78698</v>
      </c>
      <c r="I19" s="30"/>
      <c r="J19" s="32">
        <v>-97128</v>
      </c>
      <c r="K19" s="33">
        <v>0</v>
      </c>
      <c r="L19" s="30">
        <v>-68539</v>
      </c>
      <c r="M19" s="33">
        <v>0</v>
      </c>
      <c r="N19" s="30">
        <v>-27040</v>
      </c>
      <c r="O19" s="33">
        <v>0</v>
      </c>
      <c r="P19" s="30">
        <v>-6948</v>
      </c>
      <c r="Q19" s="34">
        <v>0</v>
      </c>
    </row>
    <row r="20" spans="3:17" ht="12" customHeight="1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3:17" ht="12" customHeight="1">
      <c r="C21" s="35" t="s">
        <v>9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ht="12" customHeight="1">
      <c r="C22" s="35" t="s">
        <v>37</v>
      </c>
    </row>
    <row r="23" ht="12" customHeight="1">
      <c r="C23" s="35" t="s">
        <v>38</v>
      </c>
    </row>
    <row r="24" ht="12" customHeight="1"/>
    <row r="25" ht="12" customHeight="1"/>
    <row r="26" spans="2:5" s="3" customFormat="1" ht="12" customHeight="1">
      <c r="B26" s="4" t="s">
        <v>39</v>
      </c>
      <c r="D26" s="2"/>
      <c r="E26" s="2"/>
    </row>
    <row r="27" s="3" customFormat="1" ht="12" customHeight="1" thickBot="1">
      <c r="O27" s="5" t="s">
        <v>10</v>
      </c>
    </row>
    <row r="28" spans="2:15" s="39" customFormat="1" ht="12" customHeight="1">
      <c r="B28" s="53" t="s">
        <v>24</v>
      </c>
      <c r="C28" s="54"/>
      <c r="D28" s="36" t="s">
        <v>11</v>
      </c>
      <c r="E28" s="36" t="s">
        <v>12</v>
      </c>
      <c r="F28" s="36" t="s">
        <v>13</v>
      </c>
      <c r="G28" s="36" t="s">
        <v>14</v>
      </c>
      <c r="H28" s="36" t="s">
        <v>40</v>
      </c>
      <c r="I28" s="37" t="s">
        <v>15</v>
      </c>
      <c r="J28" s="37" t="s">
        <v>16</v>
      </c>
      <c r="K28" s="36" t="s">
        <v>17</v>
      </c>
      <c r="L28" s="36" t="s">
        <v>18</v>
      </c>
      <c r="M28" s="36" t="s">
        <v>19</v>
      </c>
      <c r="N28" s="36" t="s">
        <v>20</v>
      </c>
      <c r="O28" s="38" t="s">
        <v>21</v>
      </c>
    </row>
    <row r="29" spans="2:15" s="43" customFormat="1" ht="12" customHeight="1">
      <c r="B29" s="55" t="s">
        <v>41</v>
      </c>
      <c r="C29" s="56"/>
      <c r="D29" s="40">
        <f>E29+F29+G29+J29+K29+H29</f>
        <v>15753</v>
      </c>
      <c r="E29" s="20">
        <f aca="true" t="shared" si="1" ref="E29:K29">SUM(E31:E37)</f>
        <v>4613</v>
      </c>
      <c r="F29" s="20">
        <f t="shared" si="1"/>
        <v>1895</v>
      </c>
      <c r="G29" s="20">
        <f t="shared" si="1"/>
        <v>4497</v>
      </c>
      <c r="H29" s="20">
        <f t="shared" si="1"/>
        <v>807</v>
      </c>
      <c r="I29" s="20">
        <f t="shared" si="1"/>
        <v>0</v>
      </c>
      <c r="J29" s="41">
        <f>SUM(J31:J37)</f>
        <v>3941</v>
      </c>
      <c r="K29" s="20">
        <f t="shared" si="1"/>
        <v>0</v>
      </c>
      <c r="L29" s="20">
        <v>0</v>
      </c>
      <c r="M29" s="20">
        <v>0</v>
      </c>
      <c r="N29" s="20">
        <v>0</v>
      </c>
      <c r="O29" s="42">
        <v>0</v>
      </c>
    </row>
    <row r="30" spans="2:15" s="3" customFormat="1" ht="12" customHeight="1">
      <c r="B30" s="23"/>
      <c r="C30" s="44"/>
      <c r="D30" s="14"/>
      <c r="E30" s="14"/>
      <c r="F30" s="14"/>
      <c r="G30" s="14"/>
      <c r="H30" s="14"/>
      <c r="I30" s="45"/>
      <c r="J30" s="15"/>
      <c r="K30" s="14"/>
      <c r="L30" s="45"/>
      <c r="M30" s="45"/>
      <c r="N30" s="45"/>
      <c r="O30" s="46"/>
    </row>
    <row r="31" spans="2:15" s="3" customFormat="1" ht="12" customHeight="1">
      <c r="B31" s="23"/>
      <c r="C31" s="47" t="s">
        <v>42</v>
      </c>
      <c r="D31" s="14">
        <f>SUM(E31:O31)</f>
        <v>1407</v>
      </c>
      <c r="E31" s="14">
        <v>572</v>
      </c>
      <c r="F31" s="16">
        <v>0</v>
      </c>
      <c r="G31" s="16">
        <v>419</v>
      </c>
      <c r="H31" s="16">
        <v>0</v>
      </c>
      <c r="I31" s="16">
        <v>0</v>
      </c>
      <c r="J31" s="15">
        <v>416</v>
      </c>
      <c r="K31" s="16">
        <v>0</v>
      </c>
      <c r="L31" s="16">
        <v>0</v>
      </c>
      <c r="M31" s="16">
        <v>0</v>
      </c>
      <c r="N31" s="16">
        <v>0</v>
      </c>
      <c r="O31" s="17">
        <v>0</v>
      </c>
    </row>
    <row r="32" spans="2:15" s="3" customFormat="1" ht="12" customHeight="1">
      <c r="B32" s="23"/>
      <c r="C32" s="47" t="s">
        <v>30</v>
      </c>
      <c r="D32" s="14">
        <f aca="true" t="shared" si="2" ref="D32:D37">SUM(E32:O32)</f>
        <v>4562</v>
      </c>
      <c r="E32" s="14">
        <v>1817</v>
      </c>
      <c r="F32" s="16">
        <v>0</v>
      </c>
      <c r="G32" s="14">
        <v>1568</v>
      </c>
      <c r="H32" s="16">
        <v>0</v>
      </c>
      <c r="I32" s="16">
        <v>0</v>
      </c>
      <c r="J32" s="15">
        <v>1177</v>
      </c>
      <c r="K32" s="16">
        <v>0</v>
      </c>
      <c r="L32" s="16">
        <v>0</v>
      </c>
      <c r="M32" s="16">
        <v>0</v>
      </c>
      <c r="N32" s="16">
        <v>0</v>
      </c>
      <c r="O32" s="17">
        <v>0</v>
      </c>
    </row>
    <row r="33" spans="2:15" s="3" customFormat="1" ht="12" customHeight="1">
      <c r="B33" s="23"/>
      <c r="C33" s="47" t="s">
        <v>43</v>
      </c>
      <c r="D33" s="14">
        <f t="shared" si="2"/>
        <v>1351</v>
      </c>
      <c r="E33" s="16">
        <v>340</v>
      </c>
      <c r="F33" s="14">
        <v>115</v>
      </c>
      <c r="G33" s="16">
        <v>0</v>
      </c>
      <c r="H33" s="16">
        <v>0</v>
      </c>
      <c r="I33" s="16">
        <v>0</v>
      </c>
      <c r="J33" s="15">
        <v>896</v>
      </c>
      <c r="K33" s="16">
        <v>0</v>
      </c>
      <c r="L33" s="16">
        <v>0</v>
      </c>
      <c r="M33" s="16">
        <v>0</v>
      </c>
      <c r="N33" s="16">
        <v>0</v>
      </c>
      <c r="O33" s="17">
        <v>0</v>
      </c>
    </row>
    <row r="34" spans="2:15" s="3" customFormat="1" ht="12" customHeight="1">
      <c r="B34" s="23"/>
      <c r="C34" s="47" t="s">
        <v>32</v>
      </c>
      <c r="D34" s="14">
        <f t="shared" si="2"/>
        <v>3759</v>
      </c>
      <c r="E34" s="14">
        <v>1641</v>
      </c>
      <c r="F34" s="14">
        <v>911</v>
      </c>
      <c r="G34" s="16">
        <v>1164</v>
      </c>
      <c r="H34" s="16">
        <v>0</v>
      </c>
      <c r="I34" s="16">
        <v>0</v>
      </c>
      <c r="J34" s="15">
        <v>43</v>
      </c>
      <c r="K34" s="16">
        <v>0</v>
      </c>
      <c r="L34" s="16">
        <v>0</v>
      </c>
      <c r="M34" s="16">
        <v>0</v>
      </c>
      <c r="N34" s="16">
        <v>0</v>
      </c>
      <c r="O34" s="17">
        <v>0</v>
      </c>
    </row>
    <row r="35" spans="2:15" s="3" customFormat="1" ht="12" customHeight="1">
      <c r="B35" s="23"/>
      <c r="C35" s="47" t="s">
        <v>33</v>
      </c>
      <c r="D35" s="14">
        <f t="shared" si="2"/>
        <v>444</v>
      </c>
      <c r="E35" s="16">
        <v>0</v>
      </c>
      <c r="F35" s="14">
        <v>444</v>
      </c>
      <c r="G35" s="16">
        <v>0</v>
      </c>
      <c r="H35" s="16">
        <v>0</v>
      </c>
      <c r="I35" s="16">
        <v>0</v>
      </c>
      <c r="J35" s="27">
        <v>0</v>
      </c>
      <c r="K35" s="16">
        <v>0</v>
      </c>
      <c r="L35" s="16">
        <v>0</v>
      </c>
      <c r="M35" s="16">
        <v>0</v>
      </c>
      <c r="N35" s="16">
        <v>0</v>
      </c>
      <c r="O35" s="17">
        <v>0</v>
      </c>
    </row>
    <row r="36" spans="2:15" s="3" customFormat="1" ht="12" customHeight="1">
      <c r="B36" s="23"/>
      <c r="C36" s="47" t="s">
        <v>34</v>
      </c>
      <c r="D36" s="14">
        <f t="shared" si="2"/>
        <v>2637</v>
      </c>
      <c r="E36" s="16">
        <v>0</v>
      </c>
      <c r="F36" s="14">
        <v>230</v>
      </c>
      <c r="G36" s="14">
        <v>1346</v>
      </c>
      <c r="H36" s="16">
        <v>0</v>
      </c>
      <c r="I36" s="16">
        <v>0</v>
      </c>
      <c r="J36" s="15">
        <v>1061</v>
      </c>
      <c r="K36" s="16">
        <v>0</v>
      </c>
      <c r="L36" s="16">
        <v>0</v>
      </c>
      <c r="M36" s="16">
        <v>0</v>
      </c>
      <c r="N36" s="16">
        <v>0</v>
      </c>
      <c r="O36" s="17">
        <v>0</v>
      </c>
    </row>
    <row r="37" spans="2:15" s="3" customFormat="1" ht="12" customHeight="1">
      <c r="B37" s="23"/>
      <c r="C37" s="47" t="s">
        <v>35</v>
      </c>
      <c r="D37" s="14">
        <f t="shared" si="2"/>
        <v>1593</v>
      </c>
      <c r="E37" s="14">
        <v>243</v>
      </c>
      <c r="F37" s="16">
        <v>195</v>
      </c>
      <c r="G37" s="16">
        <v>0</v>
      </c>
      <c r="H37" s="14">
        <v>807</v>
      </c>
      <c r="I37" s="16">
        <v>0</v>
      </c>
      <c r="J37" s="15">
        <v>348</v>
      </c>
      <c r="K37" s="16">
        <v>0</v>
      </c>
      <c r="L37" s="16">
        <v>0</v>
      </c>
      <c r="M37" s="16">
        <v>0</v>
      </c>
      <c r="N37" s="16">
        <v>0</v>
      </c>
      <c r="O37" s="17">
        <v>0</v>
      </c>
    </row>
    <row r="38" spans="2:15" s="3" customFormat="1" ht="12" customHeight="1" thickBot="1">
      <c r="B38" s="48"/>
      <c r="C38" s="49"/>
      <c r="D38" s="50"/>
      <c r="E38" s="50"/>
      <c r="F38" s="50"/>
      <c r="G38" s="50"/>
      <c r="H38" s="50"/>
      <c r="I38" s="50"/>
      <c r="J38" s="51"/>
      <c r="K38" s="50"/>
      <c r="L38" s="50"/>
      <c r="M38" s="50"/>
      <c r="N38" s="50"/>
      <c r="O38" s="52"/>
    </row>
    <row r="39" s="3" customFormat="1" ht="12" customHeight="1"/>
    <row r="40" s="3" customFormat="1" ht="12" customHeight="1">
      <c r="C40" s="35" t="s">
        <v>9</v>
      </c>
    </row>
    <row r="41" s="3" customFormat="1" ht="12" customHeight="1">
      <c r="C41" s="35" t="s">
        <v>44</v>
      </c>
    </row>
  </sheetData>
  <mergeCells count="7">
    <mergeCell ref="B28:C28"/>
    <mergeCell ref="B29:C29"/>
    <mergeCell ref="B19:C19"/>
    <mergeCell ref="B5:C6"/>
    <mergeCell ref="B7:C7"/>
    <mergeCell ref="B8:C8"/>
    <mergeCell ref="B9:C9"/>
  </mergeCells>
  <printOptions horizontalCentered="1"/>
  <pageMargins left="0.5905511811023623" right="0.3937007874015748" top="0.984251968503937" bottom="0.984251968503937" header="0.5118110236220472" footer="0.5118110236220472"/>
  <pageSetup horizontalDpi="400" verticalDpi="400" orientation="portrait" paperSize="9" scale="89" r:id="rId1"/>
  <colBreaks count="1" manualBreakCount="1">
    <brk id="9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2007-09-11T05:03:52Z</dcterms:created>
  <dcterms:modified xsi:type="dcterms:W3CDTF">2007-09-12T02:52:39Z</dcterms:modified>
  <cp:category/>
  <cp:version/>
  <cp:contentType/>
  <cp:contentStatus/>
</cp:coreProperties>
</file>