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115" activeTab="0"/>
  </bookViews>
  <sheets>
    <sheet name="2-3(1)(2)(3)" sheetId="1" r:id="rId1"/>
    <sheet name="2-3(4)～(10)" sheetId="2" r:id="rId2"/>
    <sheet name="2-3(11)(12)" sheetId="3" r:id="rId3"/>
  </sheets>
  <definedNames>
    <definedName name="_xlnm.Print_Area" localSheetId="0">'2-3(1)(2)(3)'!$A$1:$AA$58</definedName>
  </definedNames>
  <calcPr fullCalcOnLoad="1"/>
</workbook>
</file>

<file path=xl/sharedStrings.xml><?xml version="1.0" encoding="utf-8"?>
<sst xmlns="http://schemas.openxmlformats.org/spreadsheetml/2006/main" count="484" uniqueCount="172">
  <si>
    <t>［資料］林政課</t>
  </si>
  <si>
    <t>（注）その他：コナラ・クヌギ・ケヤキなど</t>
  </si>
  <si>
    <t>〔資料〕林政課</t>
  </si>
  <si>
    <t>平成19年度生産額</t>
  </si>
  <si>
    <t>桐　　　生</t>
  </si>
  <si>
    <t>太田</t>
  </si>
  <si>
    <t>利根</t>
  </si>
  <si>
    <t>吾妻</t>
  </si>
  <si>
    <t>富　　　岡</t>
  </si>
  <si>
    <t>藤　　　岡</t>
  </si>
  <si>
    <t>高　　　崎</t>
  </si>
  <si>
    <t>渋　　　川</t>
  </si>
  <si>
    <t>前橋</t>
  </si>
  <si>
    <t>民　　　営</t>
  </si>
  <si>
    <t>民　　営</t>
  </si>
  <si>
    <t>育　種　場</t>
  </si>
  <si>
    <t>育　種　場</t>
  </si>
  <si>
    <t>県　　　営</t>
  </si>
  <si>
    <t>県　　営</t>
  </si>
  <si>
    <t>平成19年度</t>
  </si>
  <si>
    <t>平成17年度</t>
  </si>
  <si>
    <t>平成12年度</t>
  </si>
  <si>
    <t>生産業者</t>
  </si>
  <si>
    <t>ま　　つ</t>
  </si>
  <si>
    <t>さし木</t>
  </si>
  <si>
    <t>実　　生</t>
  </si>
  <si>
    <t>その他</t>
  </si>
  <si>
    <t>自家養成</t>
  </si>
  <si>
    <t>苗　　　木</t>
  </si>
  <si>
    <t>森林組合</t>
  </si>
  <si>
    <t>市町村有</t>
  </si>
  <si>
    <t>県　　有</t>
  </si>
  <si>
    <t>総　　数</t>
  </si>
  <si>
    <t>環境森林事務所</t>
  </si>
  <si>
    <t>か　　ら</t>
  </si>
  <si>
    <t>く　　ろ</t>
  </si>
  <si>
    <t>あ　　か</t>
  </si>
  <si>
    <t>ひのき</t>
  </si>
  <si>
    <t>す　　ぎ</t>
  </si>
  <si>
    <t>総　　　数</t>
  </si>
  <si>
    <t>（単位：ha)</t>
  </si>
  <si>
    <t>(単位：千本：千円）</t>
  </si>
  <si>
    <t>（３）造林用苗畑面積</t>
  </si>
  <si>
    <t>（２）山行苗木生産量（造林用苗木生産量のうち翌年度山行苗木対象数量）</t>
  </si>
  <si>
    <t>〔資料〕林政課　</t>
  </si>
  <si>
    <t>－</t>
  </si>
  <si>
    <t>-</t>
  </si>
  <si>
    <t>育種場</t>
  </si>
  <si>
    <t>総　　数</t>
  </si>
  <si>
    <t>二年生</t>
  </si>
  <si>
    <t>一年生</t>
  </si>
  <si>
    <t>三　　　　　　　　　　年　　　　　　　　　　生</t>
  </si>
  <si>
    <t>二　　　　　　　　　　年　　　　　　　　　　生</t>
  </si>
  <si>
    <t>一　　　　　　　　　　年　　　　　　　　　　生</t>
  </si>
  <si>
    <t>さ　　し　　き　　苗</t>
  </si>
  <si>
    <t>実　　　　　　　　　　　　　　　　　　　　　　　　　　　　　　生　　　　　　　　　　　　　　　　　　　　　　　　　　　　　　苗</t>
  </si>
  <si>
    <t>（単位：千本）</t>
  </si>
  <si>
    <t>（１）造林用苗木生産量</t>
  </si>
  <si>
    <t>第３表　苗木</t>
  </si>
  <si>
    <t>〔資料〕林政課</t>
  </si>
  <si>
    <t>桐　　生</t>
  </si>
  <si>
    <t>太田</t>
  </si>
  <si>
    <t>利根</t>
  </si>
  <si>
    <t>藤   岡</t>
  </si>
  <si>
    <t>富   岡</t>
  </si>
  <si>
    <t>高   崎</t>
  </si>
  <si>
    <t>渋   川</t>
  </si>
  <si>
    <t>前橋</t>
  </si>
  <si>
    <t>(57)</t>
  </si>
  <si>
    <t>平成19年度</t>
  </si>
  <si>
    <t>平成17年度</t>
  </si>
  <si>
    <t>平成12年度</t>
  </si>
  <si>
    <t>現  存</t>
  </si>
  <si>
    <t>選  抜</t>
  </si>
  <si>
    <t>からまつ</t>
  </si>
  <si>
    <t>あかまつ</t>
  </si>
  <si>
    <t>ひ  の  き</t>
  </si>
  <si>
    <t>す       ぎ　</t>
  </si>
  <si>
    <t>総       数</t>
  </si>
  <si>
    <t>（単位：本)</t>
  </si>
  <si>
    <t>(10)精英樹</t>
  </si>
  <si>
    <t>〔資料〕林業試験場</t>
  </si>
  <si>
    <t>（注） 母樹林 ： 優良な種子や穂木の採取に適する樹木の集団で、知事が指定したもの</t>
  </si>
  <si>
    <t>からまつ</t>
  </si>
  <si>
    <t>くろまつ</t>
  </si>
  <si>
    <t>あかまつ</t>
  </si>
  <si>
    <t>やまぐり</t>
  </si>
  <si>
    <t>ひ の き</t>
  </si>
  <si>
    <t>し お じ</t>
  </si>
  <si>
    <t>少花粉すぎ</t>
  </si>
  <si>
    <t>け や き</t>
  </si>
  <si>
    <t>こなら</t>
  </si>
  <si>
    <t>す　　ぎ</t>
  </si>
  <si>
    <t>み ず き</t>
  </si>
  <si>
    <t>くぬぎ</t>
  </si>
  <si>
    <t>平成12年度</t>
  </si>
  <si>
    <t>採穂園</t>
  </si>
  <si>
    <t>採種園</t>
  </si>
  <si>
    <t>総　数</t>
  </si>
  <si>
    <t>樹　　種</t>
  </si>
  <si>
    <t>面　積</t>
  </si>
  <si>
    <t>樹　　種</t>
  </si>
  <si>
    <t>面　　　積</t>
  </si>
  <si>
    <t>樹　　　種</t>
  </si>
  <si>
    <t>（９）採種採穂園面積</t>
  </si>
  <si>
    <t>（８）有用広葉樹母樹林</t>
  </si>
  <si>
    <t>（７）特用樹母樹林</t>
  </si>
  <si>
    <t>面　　積</t>
  </si>
  <si>
    <t>樹　　　　種</t>
  </si>
  <si>
    <t>面　　　　積</t>
  </si>
  <si>
    <t>精選種子量</t>
  </si>
  <si>
    <t>きゅう果</t>
  </si>
  <si>
    <t>　　樹　　種</t>
  </si>
  <si>
    <r>
      <t>（単位：ℓ</t>
    </r>
    <r>
      <rPr>
        <sz val="10"/>
        <rFont val="ＭＳ Ｐ明朝"/>
        <family val="1"/>
      </rPr>
      <t>）</t>
    </r>
  </si>
  <si>
    <t>（６）育種母樹林</t>
  </si>
  <si>
    <t>（５）普通母樹林</t>
  </si>
  <si>
    <t>（４）種子採取</t>
  </si>
  <si>
    <t>（注）所在地市町村名は設定当時の名称</t>
  </si>
  <si>
    <t>－</t>
  </si>
  <si>
    <t>下仁田町</t>
  </si>
  <si>
    <t>昭和６３年度</t>
  </si>
  <si>
    <t>吾妻町</t>
  </si>
  <si>
    <t>昭和６２年度</t>
  </si>
  <si>
    <t>松井田町</t>
  </si>
  <si>
    <t>赤城村</t>
  </si>
  <si>
    <t>昭和６１年度</t>
  </si>
  <si>
    <t>（勢）東村</t>
  </si>
  <si>
    <t>昭和６０年度</t>
  </si>
  <si>
    <t>倉淵村</t>
  </si>
  <si>
    <t>黒保根村</t>
  </si>
  <si>
    <t>昭和５８年度</t>
  </si>
  <si>
    <t>沼田市</t>
  </si>
  <si>
    <t>昭和５７年度</t>
  </si>
  <si>
    <t>（吾）東村</t>
  </si>
  <si>
    <t>昭和５６年度</t>
  </si>
  <si>
    <t>昭和５５年度</t>
  </si>
  <si>
    <t>甘楽町</t>
  </si>
  <si>
    <t>昭和５４年度</t>
  </si>
  <si>
    <t>利根村</t>
  </si>
  <si>
    <t>子持村</t>
  </si>
  <si>
    <t>昭和５３年度</t>
  </si>
  <si>
    <t>嬬恋村</t>
  </si>
  <si>
    <t>昭和５２年度</t>
  </si>
  <si>
    <t>高山村</t>
  </si>
  <si>
    <t>昭和５１年度</t>
  </si>
  <si>
    <t>安中市</t>
  </si>
  <si>
    <t>昭和５０年度</t>
  </si>
  <si>
    <t>川場村</t>
  </si>
  <si>
    <t>昭和４９年度</t>
  </si>
  <si>
    <t>伊香保町</t>
  </si>
  <si>
    <t>昭和４８年度</t>
  </si>
  <si>
    <t>妙義町</t>
  </si>
  <si>
    <t>昭和４７年度</t>
  </si>
  <si>
    <t>総　　数</t>
  </si>
  <si>
    <t>所在地</t>
  </si>
  <si>
    <t>面　積</t>
  </si>
  <si>
    <t>ひのき</t>
  </si>
  <si>
    <t>す　ぎ</t>
  </si>
  <si>
    <t>　　　　　　　区分
年度</t>
  </si>
  <si>
    <t>（単位：ha）</t>
  </si>
  <si>
    <t>（１２）次代検定林設定</t>
  </si>
  <si>
    <t>ひ　の　き</t>
  </si>
  <si>
    <t>す       ぎ</t>
  </si>
  <si>
    <t>本</t>
  </si>
  <si>
    <t>固体</t>
  </si>
  <si>
    <t>活着数</t>
  </si>
  <si>
    <t>さし木床替数</t>
  </si>
  <si>
    <t>クローン数</t>
  </si>
  <si>
    <t>抵　　抗　　樹</t>
  </si>
  <si>
    <t>精　　英　　樹</t>
  </si>
  <si>
    <t>区　　分</t>
  </si>
  <si>
    <t>（１１）精英樹及び抵抗性クローン養成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</si>
</sst>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0;\-#,##0.00;&quot;-&quot;"/>
    <numFmt numFmtId="178" formatCode="#,##0_ "/>
    <numFmt numFmtId="179" formatCode="0_);\(0\)"/>
    <numFmt numFmtId="180" formatCode="0_ "/>
    <numFmt numFmtId="181" formatCode="0.0"/>
  </numFmts>
  <fonts count="47"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b/>
      <sz val="9"/>
      <name val="ＭＳ ＰＲゴシック"/>
      <family val="3"/>
    </font>
    <font>
      <b/>
      <sz val="10"/>
      <name val="ＭＳ ＰＲゴシック"/>
      <family val="3"/>
    </font>
    <font>
      <b/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i/>
      <u val="single"/>
      <sz val="10"/>
      <name val="ＭＳ Ｐ明朝"/>
      <family val="1"/>
    </font>
    <font>
      <b/>
      <sz val="14"/>
      <name val="ＭＳ Ｐ明朝"/>
      <family val="1"/>
    </font>
    <font>
      <b/>
      <sz val="10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 style="medium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medium"/>
      <right style="thin"/>
      <top style="medium"/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8" fontId="18" fillId="0" borderId="0" xfId="50" applyFont="1" applyFill="1" applyBorder="1" applyAlignment="1">
      <alignment vertical="center"/>
    </xf>
    <xf numFmtId="176" fontId="18" fillId="0" borderId="10" xfId="50" applyNumberFormat="1" applyFont="1" applyFill="1" applyBorder="1" applyAlignment="1">
      <alignment vertical="center"/>
    </xf>
    <xf numFmtId="176" fontId="18" fillId="0" borderId="11" xfId="50" applyNumberFormat="1" applyFont="1" applyFill="1" applyBorder="1" applyAlignment="1">
      <alignment vertical="center"/>
    </xf>
    <xf numFmtId="176" fontId="18" fillId="0" borderId="12" xfId="50" applyNumberFormat="1" applyFont="1" applyFill="1" applyBorder="1" applyAlignment="1">
      <alignment vertical="center"/>
    </xf>
    <xf numFmtId="176" fontId="18" fillId="0" borderId="11" xfId="5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176" fontId="18" fillId="0" borderId="15" xfId="0" applyNumberFormat="1" applyFont="1" applyFill="1" applyBorder="1" applyAlignment="1">
      <alignment vertical="center"/>
    </xf>
    <xf numFmtId="176" fontId="18" fillId="0" borderId="16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77" fontId="18" fillId="0" borderId="19" xfId="0" applyNumberFormat="1" applyFont="1" applyFill="1" applyBorder="1" applyAlignment="1">
      <alignment horizontal="right" vertical="center"/>
    </xf>
    <xf numFmtId="177" fontId="18" fillId="0" borderId="11" xfId="0" applyNumberFormat="1" applyFont="1" applyFill="1" applyBorder="1" applyAlignment="1">
      <alignment horizontal="right" vertical="center"/>
    </xf>
    <xf numFmtId="177" fontId="18" fillId="0" borderId="11" xfId="0" applyNumberFormat="1" applyFont="1" applyFill="1" applyBorder="1" applyAlignment="1">
      <alignment vertical="center"/>
    </xf>
    <xf numFmtId="177" fontId="18" fillId="0" borderId="12" xfId="0" applyNumberFormat="1" applyFont="1" applyFill="1" applyBorder="1" applyAlignment="1">
      <alignment horizontal="right" vertical="center"/>
    </xf>
    <xf numFmtId="177" fontId="18" fillId="0" borderId="11" xfId="0" applyNumberFormat="1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vertical="center"/>
    </xf>
    <xf numFmtId="38" fontId="18" fillId="0" borderId="0" xfId="50" applyFont="1" applyFill="1" applyBorder="1" applyAlignment="1">
      <alignment horizontal="right" vertical="center"/>
    </xf>
    <xf numFmtId="176" fontId="18" fillId="0" borderId="20" xfId="50" applyNumberFormat="1" applyFont="1" applyFill="1" applyBorder="1" applyAlignment="1">
      <alignment horizontal="right" vertical="center"/>
    </xf>
    <xf numFmtId="176" fontId="18" fillId="0" borderId="21" xfId="50" applyNumberFormat="1" applyFont="1" applyFill="1" applyBorder="1" applyAlignment="1">
      <alignment horizontal="right" vertical="center"/>
    </xf>
    <xf numFmtId="176" fontId="18" fillId="0" borderId="22" xfId="50" applyNumberFormat="1" applyFont="1" applyFill="1" applyBorder="1" applyAlignment="1">
      <alignment vertical="center"/>
    </xf>
    <xf numFmtId="176" fontId="18" fillId="0" borderId="21" xfId="50" applyNumberFormat="1" applyFont="1" applyFill="1" applyBorder="1" applyAlignment="1" applyProtection="1">
      <alignment vertical="center"/>
      <protection/>
    </xf>
    <xf numFmtId="0" fontId="18" fillId="0" borderId="23" xfId="0" applyFont="1" applyFill="1" applyBorder="1" applyAlignment="1">
      <alignment horizontal="distributed" vertical="center"/>
    </xf>
    <xf numFmtId="0" fontId="18" fillId="0" borderId="24" xfId="0" applyFont="1" applyFill="1" applyBorder="1" applyAlignment="1">
      <alignment vertical="center"/>
    </xf>
    <xf numFmtId="177" fontId="18" fillId="0" borderId="15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16" xfId="0" applyNumberFormat="1" applyFont="1" applyFill="1" applyBorder="1" applyAlignment="1">
      <alignment vertical="center"/>
    </xf>
    <xf numFmtId="177" fontId="18" fillId="0" borderId="16" xfId="0" applyNumberFormat="1" applyFont="1" applyFill="1" applyBorder="1" applyAlignment="1">
      <alignment horizontal="right" vertical="center"/>
    </xf>
    <xf numFmtId="177" fontId="18" fillId="0" borderId="16" xfId="0" applyNumberFormat="1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>
      <alignment horizontal="distributed" vertical="center"/>
    </xf>
    <xf numFmtId="176" fontId="18" fillId="0" borderId="15" xfId="50" applyNumberFormat="1" applyFont="1" applyFill="1" applyBorder="1" applyAlignment="1">
      <alignment horizontal="right" vertical="center"/>
    </xf>
    <xf numFmtId="176" fontId="18" fillId="0" borderId="16" xfId="50" applyNumberFormat="1" applyFont="1" applyFill="1" applyBorder="1" applyAlignment="1">
      <alignment horizontal="right" vertical="center"/>
    </xf>
    <xf numFmtId="176" fontId="18" fillId="0" borderId="0" xfId="50" applyNumberFormat="1" applyFont="1" applyFill="1" applyBorder="1" applyAlignment="1">
      <alignment horizontal="right" vertical="center"/>
    </xf>
    <xf numFmtId="176" fontId="18" fillId="0" borderId="16" xfId="50" applyNumberFormat="1" applyFont="1" applyFill="1" applyBorder="1" applyAlignment="1" applyProtection="1">
      <alignment vertical="center"/>
      <protection/>
    </xf>
    <xf numFmtId="176" fontId="18" fillId="0" borderId="0" xfId="50" applyNumberFormat="1" applyFont="1" applyFill="1" applyBorder="1" applyAlignment="1">
      <alignment vertical="center"/>
    </xf>
    <xf numFmtId="176" fontId="18" fillId="0" borderId="25" xfId="50" applyNumberFormat="1" applyFont="1" applyFill="1" applyBorder="1" applyAlignment="1">
      <alignment vertical="center"/>
    </xf>
    <xf numFmtId="176" fontId="18" fillId="0" borderId="25" xfId="5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177" fontId="22" fillId="0" borderId="26" xfId="0" applyNumberFormat="1" applyFont="1" applyFill="1" applyBorder="1" applyAlignment="1" applyProtection="1">
      <alignment vertical="center"/>
      <protection/>
    </xf>
    <xf numFmtId="177" fontId="22" fillId="0" borderId="16" xfId="0" applyNumberFormat="1" applyFont="1" applyFill="1" applyBorder="1" applyAlignment="1" applyProtection="1">
      <alignment vertical="center"/>
      <protection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38" fontId="22" fillId="0" borderId="0" xfId="50" applyFont="1" applyFill="1" applyBorder="1" applyAlignment="1">
      <alignment vertical="center"/>
    </xf>
    <xf numFmtId="176" fontId="22" fillId="0" borderId="26" xfId="50" applyNumberFormat="1" applyFont="1" applyFill="1" applyBorder="1" applyAlignment="1" applyProtection="1">
      <alignment vertical="center"/>
      <protection/>
    </xf>
    <xf numFmtId="176" fontId="22" fillId="0" borderId="27" xfId="50" applyNumberFormat="1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177" fontId="18" fillId="0" borderId="20" xfId="0" applyNumberFormat="1" applyFont="1" applyFill="1" applyBorder="1" applyAlignment="1">
      <alignment horizontal="right" vertical="center"/>
    </xf>
    <xf numFmtId="177" fontId="18" fillId="0" borderId="22" xfId="0" applyNumberFormat="1" applyFont="1" applyFill="1" applyBorder="1" applyAlignment="1">
      <alignment horizontal="right" vertical="center"/>
    </xf>
    <xf numFmtId="177" fontId="18" fillId="0" borderId="21" xfId="0" applyNumberFormat="1" applyFont="1" applyFill="1" applyBorder="1" applyAlignment="1">
      <alignment horizontal="right" vertical="center"/>
    </xf>
    <xf numFmtId="177" fontId="18" fillId="0" borderId="22" xfId="0" applyNumberFormat="1" applyFont="1" applyFill="1" applyBorder="1" applyAlignment="1">
      <alignment vertical="center"/>
    </xf>
    <xf numFmtId="177" fontId="18" fillId="0" borderId="21" xfId="0" applyNumberFormat="1" applyFont="1" applyFill="1" applyBorder="1" applyAlignment="1" applyProtection="1">
      <alignment vertical="center"/>
      <protection/>
    </xf>
    <xf numFmtId="176" fontId="18" fillId="0" borderId="30" xfId="50" applyNumberFormat="1" applyFont="1" applyFill="1" applyBorder="1" applyAlignment="1">
      <alignment horizontal="right" vertical="center"/>
    </xf>
    <xf numFmtId="176" fontId="23" fillId="0" borderId="21" xfId="5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 horizontal="distributed" vertical="center"/>
    </xf>
    <xf numFmtId="177" fontId="22" fillId="0" borderId="27" xfId="0" applyNumberFormat="1" applyFont="1" applyFill="1" applyBorder="1" applyAlignment="1" applyProtection="1">
      <alignment vertical="center"/>
      <protection/>
    </xf>
    <xf numFmtId="177" fontId="22" fillId="0" borderId="27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Fill="1" applyBorder="1" applyAlignment="1">
      <alignment vertical="center"/>
    </xf>
    <xf numFmtId="38" fontId="22" fillId="0" borderId="0" xfId="50" applyFont="1" applyFill="1" applyBorder="1" applyAlignment="1">
      <alignment horizontal="right" vertical="center"/>
    </xf>
    <xf numFmtId="176" fontId="22" fillId="0" borderId="26" xfId="50" applyNumberFormat="1" applyFont="1" applyFill="1" applyBorder="1" applyAlignment="1" applyProtection="1">
      <alignment horizontal="right" vertical="center"/>
      <protection/>
    </xf>
    <xf numFmtId="176" fontId="22" fillId="0" borderId="27" xfId="50" applyNumberFormat="1" applyFont="1" applyFill="1" applyBorder="1" applyAlignment="1" applyProtection="1">
      <alignment horizontal="right" vertical="center"/>
      <protection/>
    </xf>
    <xf numFmtId="177" fontId="22" fillId="0" borderId="20" xfId="0" applyNumberFormat="1" applyFont="1" applyFill="1" applyBorder="1" applyAlignment="1" applyProtection="1">
      <alignment horizontal="right" vertical="center"/>
      <protection/>
    </xf>
    <xf numFmtId="177" fontId="22" fillId="0" borderId="16" xfId="0" applyNumberFormat="1" applyFont="1" applyFill="1" applyBorder="1" applyAlignment="1" applyProtection="1">
      <alignment horizontal="right" vertical="center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0" fontId="22" fillId="0" borderId="17" xfId="0" applyFont="1" applyFill="1" applyBorder="1" applyAlignment="1">
      <alignment horizontal="distributed" vertical="center"/>
    </xf>
    <xf numFmtId="0" fontId="22" fillId="0" borderId="18" xfId="0" applyFont="1" applyFill="1" applyBorder="1" applyAlignment="1">
      <alignment horizontal="distributed" vertical="center"/>
    </xf>
    <xf numFmtId="176" fontId="22" fillId="0" borderId="15" xfId="50" applyNumberFormat="1" applyFont="1" applyFill="1" applyBorder="1" applyAlignment="1" applyProtection="1">
      <alignment vertical="center"/>
      <protection/>
    </xf>
    <xf numFmtId="176" fontId="22" fillId="0" borderId="16" xfId="50" applyNumberFormat="1" applyFont="1" applyFill="1" applyBorder="1" applyAlignment="1" applyProtection="1">
      <alignment vertical="center"/>
      <protection/>
    </xf>
    <xf numFmtId="177" fontId="18" fillId="0" borderId="15" xfId="0" applyNumberFormat="1" applyFont="1" applyFill="1" applyBorder="1" applyAlignment="1" applyProtection="1">
      <alignment vertical="center"/>
      <protection/>
    </xf>
    <xf numFmtId="177" fontId="18" fillId="0" borderId="0" xfId="0" applyNumberFormat="1" applyFont="1" applyFill="1" applyBorder="1" applyAlignment="1" applyProtection="1">
      <alignment vertical="center"/>
      <protection/>
    </xf>
    <xf numFmtId="177" fontId="18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 horizontal="distributed" vertical="center"/>
    </xf>
    <xf numFmtId="0" fontId="18" fillId="0" borderId="18" xfId="0" applyFont="1" applyFill="1" applyBorder="1" applyAlignment="1">
      <alignment horizontal="distributed" vertical="center"/>
    </xf>
    <xf numFmtId="176" fontId="18" fillId="0" borderId="25" xfId="50" applyNumberFormat="1" applyFont="1" applyFill="1" applyBorder="1" applyAlignment="1" applyProtection="1">
      <alignment vertical="center"/>
      <protection/>
    </xf>
    <xf numFmtId="176" fontId="18" fillId="0" borderId="0" xfId="50" applyNumberFormat="1" applyFont="1" applyFill="1" applyBorder="1" applyAlignment="1" applyProtection="1">
      <alignment horizontal="right" vertical="center"/>
      <protection/>
    </xf>
    <xf numFmtId="176" fontId="18" fillId="0" borderId="0" xfId="50" applyNumberFormat="1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176" fontId="18" fillId="0" borderId="19" xfId="0" applyNumberFormat="1" applyFont="1" applyBorder="1" applyAlignment="1">
      <alignment horizontal="right" vertical="center"/>
    </xf>
    <xf numFmtId="176" fontId="18" fillId="0" borderId="11" xfId="0" applyNumberFormat="1" applyFont="1" applyBorder="1" applyAlignment="1">
      <alignment horizontal="right" vertical="center"/>
    </xf>
    <xf numFmtId="176" fontId="18" fillId="0" borderId="11" xfId="0" applyNumberFormat="1" applyFont="1" applyBorder="1" applyAlignment="1" applyProtection="1">
      <alignment horizontal="right" vertical="center"/>
      <protection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38" xfId="0" applyNumberFormat="1" applyFont="1" applyFill="1" applyBorder="1" applyAlignment="1">
      <alignment horizontal="right" vertical="center"/>
    </xf>
    <xf numFmtId="176" fontId="18" fillId="0" borderId="11" xfId="50" applyNumberFormat="1" applyFont="1" applyFill="1" applyBorder="1" applyAlignment="1" applyProtection="1">
      <alignment horizontal="right" vertical="center"/>
      <protection/>
    </xf>
    <xf numFmtId="176" fontId="18" fillId="0" borderId="12" xfId="50" applyNumberFormat="1" applyFont="1" applyFill="1" applyBorder="1" applyAlignment="1">
      <alignment horizontal="right" vertical="center"/>
    </xf>
    <xf numFmtId="176" fontId="18" fillId="0" borderId="15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 applyProtection="1">
      <alignment horizontal="right" vertical="center"/>
      <protection/>
    </xf>
    <xf numFmtId="176" fontId="18" fillId="0" borderId="16" xfId="0" applyNumberFormat="1" applyFont="1" applyFill="1" applyBorder="1" applyAlignment="1">
      <alignment horizontal="right" vertical="center"/>
    </xf>
    <xf numFmtId="176" fontId="18" fillId="0" borderId="30" xfId="0" applyNumberFormat="1" applyFont="1" applyFill="1" applyBorder="1" applyAlignment="1">
      <alignment horizontal="right" vertical="center"/>
    </xf>
    <xf numFmtId="176" fontId="18" fillId="0" borderId="16" xfId="50" applyNumberFormat="1" applyFont="1" applyFill="1" applyBorder="1" applyAlignment="1" applyProtection="1">
      <alignment horizontal="right" vertical="center"/>
      <protection/>
    </xf>
    <xf numFmtId="176" fontId="18" fillId="0" borderId="16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Fill="1" applyBorder="1" applyAlignment="1">
      <alignment vertical="center"/>
    </xf>
    <xf numFmtId="176" fontId="18" fillId="0" borderId="15" xfId="0" applyNumberFormat="1" applyFont="1" applyBorder="1" applyAlignment="1" applyProtection="1">
      <alignment horizontal="right" vertical="center"/>
      <protection/>
    </xf>
    <xf numFmtId="0" fontId="22" fillId="0" borderId="18" xfId="0" applyFont="1" applyBorder="1" applyAlignment="1">
      <alignment vertical="center"/>
    </xf>
    <xf numFmtId="176" fontId="22" fillId="0" borderId="26" xfId="0" applyNumberFormat="1" applyFont="1" applyBorder="1" applyAlignment="1" applyProtection="1">
      <alignment horizontal="right" vertical="center"/>
      <protection/>
    </xf>
    <xf numFmtId="176" fontId="22" fillId="0" borderId="27" xfId="0" applyNumberFormat="1" applyFont="1" applyBorder="1" applyAlignment="1" applyProtection="1">
      <alignment horizontal="right" vertical="center"/>
      <protection/>
    </xf>
    <xf numFmtId="176" fontId="22" fillId="0" borderId="27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vertical="center"/>
    </xf>
    <xf numFmtId="176" fontId="22" fillId="0" borderId="20" xfId="50" applyNumberFormat="1" applyFont="1" applyBorder="1" applyAlignment="1" applyProtection="1">
      <alignment horizontal="right" vertical="center"/>
      <protection/>
    </xf>
    <xf numFmtId="176" fontId="22" fillId="0" borderId="21" xfId="50" applyNumberFormat="1" applyFont="1" applyBorder="1" applyAlignment="1" applyProtection="1">
      <alignment horizontal="right" vertical="center"/>
      <protection/>
    </xf>
    <xf numFmtId="176" fontId="22" fillId="0" borderId="21" xfId="50" applyNumberFormat="1" applyFont="1" applyFill="1" applyBorder="1" applyAlignment="1" applyProtection="1">
      <alignment horizontal="right" vertical="center"/>
      <protection/>
    </xf>
    <xf numFmtId="176" fontId="22" fillId="0" borderId="16" xfId="50" applyNumberFormat="1" applyFont="1" applyFill="1" applyBorder="1" applyAlignment="1" applyProtection="1">
      <alignment horizontal="right" vertical="center"/>
      <protection/>
    </xf>
    <xf numFmtId="176" fontId="18" fillId="0" borderId="0" xfId="0" applyNumberFormat="1" applyFont="1" applyBorder="1" applyAlignment="1" applyProtection="1">
      <alignment horizontal="right" vertical="center"/>
      <protection/>
    </xf>
    <xf numFmtId="176" fontId="18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2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8" fillId="0" borderId="39" xfId="0" applyFont="1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176" fontId="18" fillId="0" borderId="47" xfId="0" applyNumberFormat="1" applyFont="1" applyFill="1" applyBorder="1" applyAlignment="1">
      <alignment vertical="center"/>
    </xf>
    <xf numFmtId="176" fontId="18" fillId="0" borderId="48" xfId="0" applyNumberFormat="1" applyFont="1" applyFill="1" applyBorder="1" applyAlignment="1">
      <alignment vertical="center"/>
    </xf>
    <xf numFmtId="176" fontId="18" fillId="0" borderId="49" xfId="0" applyNumberFormat="1" applyFont="1" applyFill="1" applyBorder="1" applyAlignment="1">
      <alignment vertical="center"/>
    </xf>
    <xf numFmtId="178" fontId="18" fillId="0" borderId="49" xfId="0" applyNumberFormat="1" applyFont="1" applyFill="1" applyBorder="1" applyAlignment="1">
      <alignment vertical="center"/>
    </xf>
    <xf numFmtId="179" fontId="18" fillId="0" borderId="48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176" fontId="18" fillId="0" borderId="50" xfId="0" applyNumberFormat="1" applyFont="1" applyFill="1" applyBorder="1" applyAlignment="1">
      <alignment vertical="center"/>
    </xf>
    <xf numFmtId="176" fontId="18" fillId="0" borderId="51" xfId="0" applyNumberFormat="1" applyFont="1" applyFill="1" applyBorder="1" applyAlignment="1">
      <alignment vertical="center"/>
    </xf>
    <xf numFmtId="176" fontId="18" fillId="0" borderId="52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horizontal="distributed" vertical="center"/>
    </xf>
    <xf numFmtId="178" fontId="18" fillId="0" borderId="52" xfId="0" applyNumberFormat="1" applyFont="1" applyFill="1" applyBorder="1" applyAlignment="1">
      <alignment vertical="center"/>
    </xf>
    <xf numFmtId="179" fontId="18" fillId="0" borderId="51" xfId="0" applyNumberFormat="1" applyFont="1" applyFill="1" applyBorder="1" applyAlignment="1">
      <alignment vertical="center"/>
    </xf>
    <xf numFmtId="178" fontId="18" fillId="0" borderId="50" xfId="0" applyNumberFormat="1" applyFont="1" applyFill="1" applyBorder="1" applyAlignment="1">
      <alignment vertical="center"/>
    </xf>
    <xf numFmtId="180" fontId="18" fillId="0" borderId="52" xfId="0" applyNumberFormat="1" applyFont="1" applyFill="1" applyBorder="1" applyAlignment="1">
      <alignment vertical="center"/>
    </xf>
    <xf numFmtId="49" fontId="18" fillId="0" borderId="51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78" fontId="24" fillId="0" borderId="50" xfId="0" applyNumberFormat="1" applyFont="1" applyFill="1" applyBorder="1" applyAlignment="1" applyProtection="1">
      <alignment vertical="center"/>
      <protection/>
    </xf>
    <xf numFmtId="179" fontId="24" fillId="0" borderId="51" xfId="0" applyNumberFormat="1" applyFont="1" applyFill="1" applyBorder="1" applyAlignment="1" applyProtection="1">
      <alignment vertical="center"/>
      <protection/>
    </xf>
    <xf numFmtId="178" fontId="24" fillId="0" borderId="52" xfId="0" applyNumberFormat="1" applyFont="1" applyFill="1" applyBorder="1" applyAlignment="1" applyProtection="1">
      <alignment vertical="center"/>
      <protection/>
    </xf>
    <xf numFmtId="49" fontId="24" fillId="0" borderId="51" xfId="0" applyNumberFormat="1" applyFont="1" applyFill="1" applyBorder="1" applyAlignment="1" applyProtection="1">
      <alignment horizontal="right" vertical="center"/>
      <protection/>
    </xf>
    <xf numFmtId="0" fontId="24" fillId="0" borderId="18" xfId="0" applyFont="1" applyFill="1" applyBorder="1" applyAlignment="1">
      <alignment horizontal="distributed" vertical="center"/>
    </xf>
    <xf numFmtId="178" fontId="18" fillId="0" borderId="50" xfId="0" applyNumberFormat="1" applyFont="1" applyFill="1" applyBorder="1" applyAlignment="1" applyProtection="1">
      <alignment vertical="center"/>
      <protection/>
    </xf>
    <xf numFmtId="179" fontId="18" fillId="0" borderId="51" xfId="0" applyNumberFormat="1" applyFont="1" applyFill="1" applyBorder="1" applyAlignment="1" applyProtection="1">
      <alignment vertical="center"/>
      <protection/>
    </xf>
    <xf numFmtId="178" fontId="18" fillId="0" borderId="52" xfId="0" applyNumberFormat="1" applyFont="1" applyFill="1" applyBorder="1" applyAlignment="1" applyProtection="1">
      <alignment vertical="center"/>
      <protection/>
    </xf>
    <xf numFmtId="49" fontId="18" fillId="0" borderId="51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distributed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18" fillId="0" borderId="12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horizontal="right" vertical="center"/>
    </xf>
    <xf numFmtId="177" fontId="18" fillId="0" borderId="17" xfId="0" applyNumberFormat="1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19" xfId="0" applyNumberFormat="1" applyFont="1" applyFill="1" applyBorder="1" applyAlignment="1">
      <alignment vertical="center"/>
    </xf>
    <xf numFmtId="177" fontId="18" fillId="0" borderId="15" xfId="0" applyNumberFormat="1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177" fontId="24" fillId="0" borderId="15" xfId="0" applyNumberFormat="1" applyFont="1" applyFill="1" applyBorder="1" applyAlignment="1" applyProtection="1">
      <alignment vertical="center"/>
      <protection/>
    </xf>
    <xf numFmtId="177" fontId="24" fillId="0" borderId="0" xfId="0" applyNumberFormat="1" applyFont="1" applyFill="1" applyBorder="1" applyAlignment="1" applyProtection="1">
      <alignment vertical="center"/>
      <protection/>
    </xf>
    <xf numFmtId="177" fontId="24" fillId="0" borderId="16" xfId="0" applyNumberFormat="1" applyFont="1" applyFill="1" applyBorder="1" applyAlignment="1" applyProtection="1">
      <alignment vertical="center"/>
      <protection/>
    </xf>
    <xf numFmtId="0" fontId="24" fillId="0" borderId="58" xfId="0" applyFont="1" applyFill="1" applyBorder="1" applyAlignment="1">
      <alignment horizontal="distributed" vertical="center"/>
    </xf>
    <xf numFmtId="0" fontId="18" fillId="0" borderId="58" xfId="0" applyFont="1" applyFill="1" applyBorder="1" applyAlignment="1">
      <alignment horizontal="distributed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181" fontId="0" fillId="0" borderId="0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vertical="center"/>
    </xf>
    <xf numFmtId="0" fontId="18" fillId="0" borderId="61" xfId="0" applyFont="1" applyFill="1" applyBorder="1" applyAlignment="1">
      <alignment horizontal="right" vertical="center"/>
    </xf>
    <xf numFmtId="177" fontId="18" fillId="0" borderId="25" xfId="0" applyNumberFormat="1" applyFont="1" applyFill="1" applyBorder="1" applyAlignment="1">
      <alignment vertical="center"/>
    </xf>
    <xf numFmtId="0" fontId="18" fillId="0" borderId="58" xfId="0" applyFont="1" applyFill="1" applyBorder="1" applyAlignment="1">
      <alignment horizontal="right" vertical="center"/>
    </xf>
    <xf numFmtId="177" fontId="18" fillId="0" borderId="15" xfId="50" applyNumberFormat="1" applyFont="1" applyFill="1" applyBorder="1" applyAlignment="1">
      <alignment horizontal="right" vertical="center"/>
    </xf>
    <xf numFmtId="0" fontId="18" fillId="0" borderId="58" xfId="0" applyFont="1" applyFill="1" applyBorder="1" applyAlignment="1">
      <alignment vertical="center"/>
    </xf>
    <xf numFmtId="176" fontId="24" fillId="0" borderId="0" xfId="5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177" fontId="18" fillId="0" borderId="62" xfId="0" applyNumberFormat="1" applyFont="1" applyFill="1" applyBorder="1" applyAlignment="1">
      <alignment horizontal="distributed" vertical="center"/>
    </xf>
    <xf numFmtId="177" fontId="18" fillId="0" borderId="63" xfId="0" applyNumberFormat="1" applyFont="1" applyFill="1" applyBorder="1" applyAlignment="1">
      <alignment horizontal="right" vertical="center"/>
    </xf>
    <xf numFmtId="177" fontId="18" fillId="0" borderId="63" xfId="0" applyNumberFormat="1" applyFont="1" applyFill="1" applyBorder="1" applyAlignment="1">
      <alignment horizontal="distributed" vertical="center"/>
    </xf>
    <xf numFmtId="177" fontId="18" fillId="0" borderId="11" xfId="0" applyNumberFormat="1" applyFont="1" applyFill="1" applyBorder="1" applyAlignment="1">
      <alignment horizontal="distributed" vertical="center"/>
    </xf>
    <xf numFmtId="0" fontId="18" fillId="0" borderId="61" xfId="0" applyFont="1" applyFill="1" applyBorder="1" applyAlignment="1">
      <alignment horizontal="distributed" vertical="center"/>
    </xf>
    <xf numFmtId="177" fontId="18" fillId="0" borderId="64" xfId="0" applyNumberFormat="1" applyFont="1" applyFill="1" applyBorder="1" applyAlignment="1">
      <alignment horizontal="distributed" vertical="center"/>
    </xf>
    <xf numFmtId="177" fontId="18" fillId="0" borderId="65" xfId="0" applyNumberFormat="1" applyFont="1" applyFill="1" applyBorder="1" applyAlignment="1">
      <alignment horizontal="right" vertical="center"/>
    </xf>
    <xf numFmtId="177" fontId="18" fillId="0" borderId="65" xfId="0" applyNumberFormat="1" applyFont="1" applyFill="1" applyBorder="1" applyAlignment="1">
      <alignment horizontal="distributed" vertical="center"/>
    </xf>
    <xf numFmtId="177" fontId="18" fillId="0" borderId="65" xfId="0" applyNumberFormat="1" applyFont="1" applyFill="1" applyBorder="1" applyAlignment="1">
      <alignment vertical="center" wrapText="1"/>
    </xf>
    <xf numFmtId="0" fontId="18" fillId="0" borderId="66" xfId="0" applyFont="1" applyFill="1" applyBorder="1" applyAlignment="1">
      <alignment horizontal="distributed" vertical="center"/>
    </xf>
    <xf numFmtId="177" fontId="18" fillId="0" borderId="65" xfId="0" applyNumberFormat="1" applyFont="1" applyFill="1" applyBorder="1" applyAlignment="1">
      <alignment vertical="center"/>
    </xf>
    <xf numFmtId="177" fontId="18" fillId="0" borderId="20" xfId="0" applyNumberFormat="1" applyFont="1" applyFill="1" applyBorder="1" applyAlignment="1">
      <alignment horizontal="distributed" vertical="center"/>
    </xf>
    <xf numFmtId="177" fontId="18" fillId="0" borderId="21" xfId="0" applyNumberFormat="1" applyFont="1" applyFill="1" applyBorder="1" applyAlignment="1">
      <alignment horizontal="distributed" vertical="center"/>
    </xf>
    <xf numFmtId="177" fontId="18" fillId="0" borderId="16" xfId="0" applyNumberFormat="1" applyFont="1" applyFill="1" applyBorder="1" applyAlignment="1">
      <alignment horizontal="distributed" vertical="center"/>
    </xf>
    <xf numFmtId="0" fontId="0" fillId="0" borderId="67" xfId="0" applyFill="1" applyBorder="1" applyAlignment="1">
      <alignment horizontal="distributed" vertical="center"/>
    </xf>
    <xf numFmtId="177" fontId="18" fillId="0" borderId="26" xfId="0" applyNumberFormat="1" applyFont="1" applyFill="1" applyBorder="1" applyAlignment="1">
      <alignment horizontal="distributed" vertical="center"/>
    </xf>
    <xf numFmtId="177" fontId="18" fillId="0" borderId="27" xfId="0" applyNumberFormat="1" applyFont="1" applyFill="1" applyBorder="1" applyAlignment="1">
      <alignment horizontal="right" vertical="center"/>
    </xf>
    <xf numFmtId="177" fontId="18" fillId="0" borderId="27" xfId="0" applyNumberFormat="1" applyFont="1" applyFill="1" applyBorder="1" applyAlignment="1">
      <alignment horizontal="distributed" vertical="center"/>
    </xf>
    <xf numFmtId="177" fontId="18" fillId="0" borderId="27" xfId="0" applyNumberFormat="1" applyFont="1" applyFill="1" applyBorder="1" applyAlignment="1">
      <alignment horizontal="right" vertical="center"/>
    </xf>
    <xf numFmtId="177" fontId="18" fillId="0" borderId="27" xfId="0" applyNumberFormat="1" applyFont="1" applyFill="1" applyBorder="1" applyAlignment="1">
      <alignment vertical="center"/>
    </xf>
    <xf numFmtId="0" fontId="18" fillId="0" borderId="68" xfId="0" applyFont="1" applyFill="1" applyBorder="1" applyAlignment="1">
      <alignment horizontal="distributed" vertical="center"/>
    </xf>
    <xf numFmtId="177" fontId="18" fillId="0" borderId="21" xfId="0" applyNumberFormat="1" applyFont="1" applyFill="1" applyBorder="1" applyAlignment="1">
      <alignment vertical="center"/>
    </xf>
    <xf numFmtId="177" fontId="18" fillId="0" borderId="40" xfId="0" applyNumberFormat="1" applyFont="1" applyFill="1" applyBorder="1" applyAlignment="1">
      <alignment horizontal="distributed" vertical="center"/>
    </xf>
    <xf numFmtId="177" fontId="18" fillId="0" borderId="65" xfId="0" applyNumberFormat="1" applyFont="1" applyFill="1" applyBorder="1" applyAlignment="1">
      <alignment horizontal="right" vertical="center" wrapText="1"/>
    </xf>
    <xf numFmtId="177" fontId="18" fillId="0" borderId="15" xfId="0" applyNumberFormat="1" applyFont="1" applyFill="1" applyBorder="1" applyAlignment="1">
      <alignment horizontal="distributed" vertical="center"/>
    </xf>
    <xf numFmtId="177" fontId="18" fillId="0" borderId="27" xfId="0" applyNumberFormat="1" applyFont="1" applyFill="1" applyBorder="1" applyAlignment="1">
      <alignment horizontal="distributed" vertical="center"/>
    </xf>
    <xf numFmtId="177" fontId="18" fillId="0" borderId="27" xfId="0" applyNumberFormat="1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177" fontId="22" fillId="0" borderId="69" xfId="0" applyNumberFormat="1" applyFont="1" applyFill="1" applyBorder="1" applyAlignment="1">
      <alignment vertical="center"/>
    </xf>
    <xf numFmtId="177" fontId="24" fillId="0" borderId="16" xfId="0" applyNumberFormat="1" applyFont="1" applyFill="1" applyBorder="1" applyAlignment="1">
      <alignment vertical="center"/>
    </xf>
    <xf numFmtId="177" fontId="24" fillId="0" borderId="70" xfId="0" applyNumberFormat="1" applyFont="1" applyFill="1" applyBorder="1" applyAlignment="1">
      <alignment vertical="center"/>
    </xf>
    <xf numFmtId="0" fontId="24" fillId="0" borderId="68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0" fillId="0" borderId="71" xfId="0" applyFill="1" applyBorder="1" applyAlignment="1">
      <alignment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vertical="center" wrapText="1"/>
    </xf>
    <xf numFmtId="178" fontId="18" fillId="0" borderId="0" xfId="0" applyNumberFormat="1" applyFont="1" applyFill="1" applyBorder="1" applyAlignment="1">
      <alignment horizontal="right" vertical="center" wrapText="1"/>
    </xf>
    <xf numFmtId="178" fontId="18" fillId="0" borderId="0" xfId="0" applyNumberFormat="1" applyFont="1" applyAlignment="1">
      <alignment vertical="center" wrapText="1"/>
    </xf>
    <xf numFmtId="178" fontId="18" fillId="0" borderId="0" xfId="0" applyNumberFormat="1" applyFont="1" applyFill="1" applyAlignment="1">
      <alignment vertical="center" wrapText="1"/>
    </xf>
    <xf numFmtId="176" fontId="18" fillId="0" borderId="19" xfId="0" applyNumberFormat="1" applyFont="1" applyFill="1" applyBorder="1" applyAlignment="1">
      <alignment horizontal="right" vertical="center" wrapText="1"/>
    </xf>
    <xf numFmtId="176" fontId="18" fillId="0" borderId="11" xfId="0" applyNumberFormat="1" applyFont="1" applyFill="1" applyBorder="1" applyAlignment="1">
      <alignment horizontal="right" vertical="center" wrapText="1"/>
    </xf>
    <xf numFmtId="178" fontId="18" fillId="0" borderId="61" xfId="0" applyNumberFormat="1" applyFont="1" applyFill="1" applyBorder="1" applyAlignment="1">
      <alignment horizontal="right" vertical="center" wrapText="1"/>
    </xf>
    <xf numFmtId="176" fontId="18" fillId="0" borderId="15" xfId="0" applyNumberFormat="1" applyFont="1" applyFill="1" applyBorder="1" applyAlignment="1">
      <alignment horizontal="right" vertical="center" wrapText="1"/>
    </xf>
    <xf numFmtId="176" fontId="18" fillId="0" borderId="16" xfId="0" applyNumberFormat="1" applyFont="1" applyFill="1" applyBorder="1" applyAlignment="1">
      <alignment horizontal="right" vertical="center" wrapText="1"/>
    </xf>
    <xf numFmtId="176" fontId="18" fillId="0" borderId="16" xfId="0" applyNumberFormat="1" applyFont="1" applyFill="1" applyBorder="1" applyAlignment="1">
      <alignment vertical="center" wrapText="1"/>
    </xf>
    <xf numFmtId="178" fontId="18" fillId="0" borderId="58" xfId="0" applyNumberFormat="1" applyFont="1" applyFill="1" applyBorder="1" applyAlignment="1">
      <alignment horizontal="right" vertical="center" wrapText="1"/>
    </xf>
    <xf numFmtId="178" fontId="18" fillId="0" borderId="15" xfId="0" applyNumberFormat="1" applyFont="1" applyFill="1" applyBorder="1" applyAlignment="1">
      <alignment vertical="center" wrapText="1"/>
    </xf>
    <xf numFmtId="178" fontId="18" fillId="0" borderId="16" xfId="0" applyNumberFormat="1" applyFont="1" applyFill="1" applyBorder="1" applyAlignment="1">
      <alignment vertical="center" wrapText="1"/>
    </xf>
    <xf numFmtId="178" fontId="18" fillId="0" borderId="58" xfId="0" applyNumberFormat="1" applyFont="1" applyFill="1" applyBorder="1" applyAlignment="1">
      <alignment vertical="center" wrapText="1"/>
    </xf>
    <xf numFmtId="178" fontId="22" fillId="0" borderId="0" xfId="0" applyNumberFormat="1" applyFont="1" applyAlignment="1">
      <alignment vertical="center" wrapText="1"/>
    </xf>
    <xf numFmtId="178" fontId="22" fillId="0" borderId="0" xfId="0" applyNumberFormat="1" applyFont="1" applyFill="1" applyAlignment="1">
      <alignment vertical="center" wrapText="1"/>
    </xf>
    <xf numFmtId="176" fontId="22" fillId="0" borderId="15" xfId="0" applyNumberFormat="1" applyFont="1" applyFill="1" applyBorder="1" applyAlignment="1">
      <alignment horizontal="right" vertical="center" wrapText="1"/>
    </xf>
    <xf numFmtId="176" fontId="22" fillId="0" borderId="16" xfId="0" applyNumberFormat="1" applyFont="1" applyFill="1" applyBorder="1" applyAlignment="1">
      <alignment horizontal="right" vertical="center" wrapText="1"/>
    </xf>
    <xf numFmtId="178" fontId="29" fillId="0" borderId="16" xfId="0" applyNumberFormat="1" applyFont="1" applyFill="1" applyBorder="1" applyAlignment="1">
      <alignment vertical="center" wrapText="1"/>
    </xf>
    <xf numFmtId="178" fontId="29" fillId="0" borderId="58" xfId="0" applyNumberFormat="1" applyFont="1" applyFill="1" applyBorder="1" applyAlignment="1">
      <alignment horizontal="distributed" vertical="center" wrapText="1"/>
    </xf>
    <xf numFmtId="178" fontId="18" fillId="0" borderId="58" xfId="0" applyNumberFormat="1" applyFont="1" applyFill="1" applyBorder="1" applyAlignment="1">
      <alignment horizontal="distributed" vertical="center" wrapText="1"/>
    </xf>
    <xf numFmtId="0" fontId="18" fillId="0" borderId="26" xfId="0" applyFont="1" applyFill="1" applyBorder="1" applyAlignment="1">
      <alignment horizontal="right" vertical="center" wrapText="1"/>
    </xf>
    <xf numFmtId="0" fontId="18" fillId="0" borderId="27" xfId="0" applyFont="1" applyFill="1" applyBorder="1" applyAlignment="1">
      <alignment horizontal="right" vertical="center" wrapText="1"/>
    </xf>
    <xf numFmtId="0" fontId="18" fillId="0" borderId="6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shrinkToFit="1"/>
    </xf>
    <xf numFmtId="0" fontId="18" fillId="0" borderId="68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Fill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N33" sqref="N33"/>
    </sheetView>
  </sheetViews>
  <sheetFormatPr defaultColWidth="9.00390625" defaultRowHeight="13.5"/>
  <cols>
    <col min="1" max="1" width="5.625" style="1" customWidth="1"/>
    <col min="2" max="2" width="9.625" style="1" customWidth="1"/>
    <col min="3" max="13" width="9.25390625" style="1" customWidth="1"/>
    <col min="14" max="14" width="9.50390625" style="1" customWidth="1"/>
    <col min="15" max="27" width="9.25390625" style="1" customWidth="1"/>
    <col min="28" max="28" width="7.125" style="1" customWidth="1"/>
    <col min="29" max="29" width="9.125" style="1" customWidth="1"/>
    <col min="30" max="30" width="5.625" style="1" customWidth="1"/>
    <col min="31" max="40" width="9.00390625" style="1" customWidth="1"/>
    <col min="41" max="42" width="5.625" style="1" customWidth="1"/>
    <col min="43" max="16384" width="9.00390625" style="1" customWidth="1"/>
  </cols>
  <sheetData>
    <row r="1" spans="1:24" ht="14.25" customHeight="1">
      <c r="A1" s="160" t="s">
        <v>58</v>
      </c>
      <c r="B1" s="4"/>
      <c r="C1" s="105"/>
      <c r="D1" s="4"/>
      <c r="E1" s="158"/>
      <c r="F1" s="4"/>
      <c r="G1" s="10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2" customHeight="1">
      <c r="A2" s="4"/>
      <c r="B2" s="105"/>
      <c r="C2" s="105"/>
      <c r="D2" s="4"/>
      <c r="E2" s="158"/>
      <c r="F2" s="4"/>
      <c r="G2" s="10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" customHeight="1">
      <c r="A3" s="159" t="s">
        <v>57</v>
      </c>
      <c r="B3" s="4"/>
      <c r="C3" s="105"/>
      <c r="D3" s="4"/>
      <c r="E3" s="158"/>
      <c r="F3" s="4"/>
      <c r="G3" s="10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7" ht="12" customHeight="1" thickBot="1">
      <c r="A4" s="4"/>
      <c r="B4" s="13"/>
      <c r="C4" s="4"/>
      <c r="D4" s="13"/>
      <c r="E4" s="13"/>
      <c r="F4" s="13"/>
      <c r="G4" s="13"/>
      <c r="H4" s="13"/>
      <c r="I4" s="13"/>
      <c r="J4" s="13"/>
      <c r="K4" s="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57"/>
      <c r="AA4" s="156" t="s">
        <v>56</v>
      </c>
    </row>
    <row r="5" spans="1:27" ht="27.75" customHeight="1">
      <c r="A5" s="99" t="s">
        <v>33</v>
      </c>
      <c r="B5" s="155"/>
      <c r="C5" s="96" t="s">
        <v>48</v>
      </c>
      <c r="D5" s="153" t="s">
        <v>55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4"/>
      <c r="Y5" s="153" t="s">
        <v>54</v>
      </c>
      <c r="Z5" s="152"/>
      <c r="AA5" s="151"/>
    </row>
    <row r="6" spans="1:27" ht="27.75" customHeight="1">
      <c r="A6" s="146"/>
      <c r="B6" s="145"/>
      <c r="C6" s="144"/>
      <c r="D6" s="150" t="s">
        <v>53</v>
      </c>
      <c r="E6" s="149"/>
      <c r="F6" s="149"/>
      <c r="G6" s="149"/>
      <c r="H6" s="149"/>
      <c r="I6" s="149"/>
      <c r="J6" s="148"/>
      <c r="K6" s="150" t="s">
        <v>52</v>
      </c>
      <c r="L6" s="149"/>
      <c r="M6" s="149"/>
      <c r="N6" s="149"/>
      <c r="O6" s="149"/>
      <c r="P6" s="149"/>
      <c r="Q6" s="148"/>
      <c r="R6" s="150" t="s">
        <v>51</v>
      </c>
      <c r="S6" s="149"/>
      <c r="T6" s="149"/>
      <c r="U6" s="149"/>
      <c r="V6" s="149"/>
      <c r="W6" s="149"/>
      <c r="X6" s="148"/>
      <c r="Y6" s="147"/>
      <c r="Z6" s="139" t="s">
        <v>50</v>
      </c>
      <c r="AA6" s="138" t="s">
        <v>49</v>
      </c>
    </row>
    <row r="7" spans="1:27" ht="27.75" customHeight="1">
      <c r="A7" s="146"/>
      <c r="B7" s="145"/>
      <c r="C7" s="144"/>
      <c r="D7" s="141" t="s">
        <v>32</v>
      </c>
      <c r="E7" s="141" t="s">
        <v>38</v>
      </c>
      <c r="F7" s="141" t="s">
        <v>37</v>
      </c>
      <c r="G7" s="139" t="s">
        <v>36</v>
      </c>
      <c r="H7" s="143" t="s">
        <v>35</v>
      </c>
      <c r="I7" s="139" t="s">
        <v>34</v>
      </c>
      <c r="J7" s="141" t="s">
        <v>26</v>
      </c>
      <c r="K7" s="141" t="s">
        <v>32</v>
      </c>
      <c r="L7" s="141" t="s">
        <v>38</v>
      </c>
      <c r="M7" s="141" t="s">
        <v>37</v>
      </c>
      <c r="N7" s="142" t="s">
        <v>36</v>
      </c>
      <c r="O7" s="142" t="s">
        <v>35</v>
      </c>
      <c r="P7" s="143" t="s">
        <v>34</v>
      </c>
      <c r="Q7" s="141" t="s">
        <v>26</v>
      </c>
      <c r="R7" s="141" t="s">
        <v>48</v>
      </c>
      <c r="S7" s="141" t="s">
        <v>38</v>
      </c>
      <c r="T7" s="141" t="s">
        <v>37</v>
      </c>
      <c r="U7" s="142" t="s">
        <v>36</v>
      </c>
      <c r="V7" s="143" t="s">
        <v>35</v>
      </c>
      <c r="W7" s="142" t="s">
        <v>34</v>
      </c>
      <c r="X7" s="141" t="s">
        <v>26</v>
      </c>
      <c r="Y7" s="140" t="s">
        <v>32</v>
      </c>
      <c r="Z7" s="139" t="s">
        <v>38</v>
      </c>
      <c r="AA7" s="138" t="s">
        <v>38</v>
      </c>
    </row>
    <row r="8" spans="1:27" ht="27.75" customHeight="1">
      <c r="A8" s="90"/>
      <c r="B8" s="89"/>
      <c r="C8" s="87"/>
      <c r="D8" s="87"/>
      <c r="E8" s="87"/>
      <c r="F8" s="87"/>
      <c r="G8" s="88" t="s">
        <v>23</v>
      </c>
      <c r="H8" s="137" t="s">
        <v>23</v>
      </c>
      <c r="I8" s="88" t="s">
        <v>23</v>
      </c>
      <c r="J8" s="87"/>
      <c r="K8" s="87"/>
      <c r="L8" s="87"/>
      <c r="M8" s="87"/>
      <c r="N8" s="88" t="s">
        <v>23</v>
      </c>
      <c r="O8" s="88" t="s">
        <v>23</v>
      </c>
      <c r="P8" s="137" t="s">
        <v>23</v>
      </c>
      <c r="Q8" s="87"/>
      <c r="R8" s="87"/>
      <c r="S8" s="87"/>
      <c r="T8" s="87"/>
      <c r="U8" s="88" t="s">
        <v>23</v>
      </c>
      <c r="V8" s="137" t="s">
        <v>23</v>
      </c>
      <c r="W8" s="88" t="s">
        <v>23</v>
      </c>
      <c r="X8" s="87"/>
      <c r="Y8" s="136"/>
      <c r="Z8" s="92" t="s">
        <v>37</v>
      </c>
      <c r="AA8" s="135" t="s">
        <v>37</v>
      </c>
    </row>
    <row r="9" spans="1:27" ht="23.25" customHeight="1">
      <c r="A9" s="81" t="s">
        <v>21</v>
      </c>
      <c r="B9" s="85"/>
      <c r="C9" s="120">
        <v>3416</v>
      </c>
      <c r="D9" s="83">
        <v>1417</v>
      </c>
      <c r="E9" s="120">
        <v>219</v>
      </c>
      <c r="F9" s="83">
        <v>1168</v>
      </c>
      <c r="G9" s="121">
        <v>5</v>
      </c>
      <c r="H9" s="134">
        <v>0</v>
      </c>
      <c r="I9" s="121">
        <v>25</v>
      </c>
      <c r="J9" s="134">
        <v>0</v>
      </c>
      <c r="K9" s="120">
        <v>1141</v>
      </c>
      <c r="L9" s="83">
        <v>108</v>
      </c>
      <c r="M9" s="120">
        <v>821</v>
      </c>
      <c r="N9" s="120">
        <v>0</v>
      </c>
      <c r="O9" s="120">
        <v>1</v>
      </c>
      <c r="P9" s="83">
        <v>26</v>
      </c>
      <c r="Q9" s="120">
        <v>185</v>
      </c>
      <c r="R9" s="83">
        <v>858</v>
      </c>
      <c r="S9" s="121">
        <v>118</v>
      </c>
      <c r="T9" s="83">
        <v>735</v>
      </c>
      <c r="U9" s="121">
        <v>0</v>
      </c>
      <c r="V9" s="134">
        <v>5</v>
      </c>
      <c r="W9" s="121">
        <v>0</v>
      </c>
      <c r="X9" s="134">
        <v>0</v>
      </c>
      <c r="Y9" s="117">
        <v>0</v>
      </c>
      <c r="Z9" s="133">
        <v>0</v>
      </c>
      <c r="AA9" s="123">
        <v>0</v>
      </c>
    </row>
    <row r="10" spans="1:27" ht="23.25" customHeight="1">
      <c r="A10" s="81" t="s">
        <v>20</v>
      </c>
      <c r="B10" s="80"/>
      <c r="C10" s="120">
        <v>1626</v>
      </c>
      <c r="D10" s="83">
        <v>447</v>
      </c>
      <c r="E10" s="120">
        <v>52</v>
      </c>
      <c r="F10" s="83">
        <v>382</v>
      </c>
      <c r="G10" s="121">
        <v>0</v>
      </c>
      <c r="H10" s="134">
        <v>0</v>
      </c>
      <c r="I10" s="121">
        <v>13</v>
      </c>
      <c r="J10" s="134">
        <v>0</v>
      </c>
      <c r="K10" s="120">
        <v>576</v>
      </c>
      <c r="L10" s="83">
        <v>62</v>
      </c>
      <c r="M10" s="120">
        <v>366</v>
      </c>
      <c r="N10" s="120">
        <v>0</v>
      </c>
      <c r="O10" s="120">
        <v>0</v>
      </c>
      <c r="P10" s="83">
        <v>10</v>
      </c>
      <c r="Q10" s="120">
        <v>138</v>
      </c>
      <c r="R10" s="83">
        <v>603</v>
      </c>
      <c r="S10" s="121">
        <v>152</v>
      </c>
      <c r="T10" s="83">
        <v>413</v>
      </c>
      <c r="U10" s="121">
        <v>0</v>
      </c>
      <c r="V10" s="134">
        <v>0</v>
      </c>
      <c r="W10" s="121">
        <v>1</v>
      </c>
      <c r="X10" s="134">
        <v>37</v>
      </c>
      <c r="Y10" s="117">
        <v>0</v>
      </c>
      <c r="Z10" s="133">
        <v>0</v>
      </c>
      <c r="AA10" s="123">
        <v>0</v>
      </c>
    </row>
    <row r="11" spans="1:28" s="45" customFormat="1" ht="23.25" customHeight="1">
      <c r="A11" s="74" t="s">
        <v>19</v>
      </c>
      <c r="B11" s="73"/>
      <c r="C11" s="132">
        <f>+C12+C14</f>
        <v>1859</v>
      </c>
      <c r="D11" s="131">
        <f>+D14</f>
        <v>722</v>
      </c>
      <c r="E11" s="131">
        <f>+E14</f>
        <v>249</v>
      </c>
      <c r="F11" s="131">
        <f>+F14</f>
        <v>465</v>
      </c>
      <c r="G11" s="131">
        <f>+G14</f>
        <v>0</v>
      </c>
      <c r="H11" s="131">
        <f>+H14</f>
        <v>0</v>
      </c>
      <c r="I11" s="131">
        <f>+I14</f>
        <v>8</v>
      </c>
      <c r="J11" s="131">
        <f>+J14</f>
        <v>0</v>
      </c>
      <c r="K11" s="131">
        <f>+K14</f>
        <v>719</v>
      </c>
      <c r="L11" s="131">
        <f>+L14</f>
        <v>216</v>
      </c>
      <c r="M11" s="131">
        <f>+M14</f>
        <v>344</v>
      </c>
      <c r="N11" s="131">
        <f>+N14</f>
        <v>0</v>
      </c>
      <c r="O11" s="131">
        <f>+O14</f>
        <v>0</v>
      </c>
      <c r="P11" s="131">
        <f>+P14</f>
        <v>5</v>
      </c>
      <c r="Q11" s="131">
        <f>+Q14</f>
        <v>154</v>
      </c>
      <c r="R11" s="131">
        <f>+R14</f>
        <v>418</v>
      </c>
      <c r="S11" s="131">
        <f>+S14</f>
        <v>113</v>
      </c>
      <c r="T11" s="131">
        <f>+T14</f>
        <v>305</v>
      </c>
      <c r="U11" s="131">
        <f>+U14</f>
        <v>0</v>
      </c>
      <c r="V11" s="131">
        <f>+V14</f>
        <v>0</v>
      </c>
      <c r="W11" s="131">
        <f>+W14</f>
        <v>0</v>
      </c>
      <c r="X11" s="131">
        <f>+X14</f>
        <v>0</v>
      </c>
      <c r="Y11" s="130">
        <f>+Y14</f>
        <v>0</v>
      </c>
      <c r="Z11" s="130">
        <f>+Z14</f>
        <v>0</v>
      </c>
      <c r="AA11" s="129">
        <f>+AA14</f>
        <v>0</v>
      </c>
      <c r="AB11" s="128"/>
    </row>
    <row r="12" spans="1:28" s="45" customFormat="1" ht="23.25" customHeight="1">
      <c r="A12" s="55" t="s">
        <v>18</v>
      </c>
      <c r="B12" s="66"/>
      <c r="C12" s="127">
        <f>C13</f>
        <v>0</v>
      </c>
      <c r="D12" s="127">
        <f>D13</f>
        <v>0</v>
      </c>
      <c r="E12" s="127">
        <f>E13</f>
        <v>0</v>
      </c>
      <c r="F12" s="127">
        <f>F13</f>
        <v>0</v>
      </c>
      <c r="G12" s="127">
        <f>G13</f>
        <v>0</v>
      </c>
      <c r="H12" s="127">
        <f>H13</f>
        <v>0</v>
      </c>
      <c r="I12" s="127">
        <f>I13</f>
        <v>0</v>
      </c>
      <c r="J12" s="127">
        <f>J13</f>
        <v>0</v>
      </c>
      <c r="K12" s="127">
        <f>K13</f>
        <v>0</v>
      </c>
      <c r="L12" s="127">
        <f>L13</f>
        <v>0</v>
      </c>
      <c r="M12" s="127">
        <f>M13</f>
        <v>0</v>
      </c>
      <c r="N12" s="127">
        <f>N13</f>
        <v>0</v>
      </c>
      <c r="O12" s="127">
        <f>O13</f>
        <v>0</v>
      </c>
      <c r="P12" s="127">
        <f>P13</f>
        <v>0</v>
      </c>
      <c r="Q12" s="127">
        <f>Q13</f>
        <v>0</v>
      </c>
      <c r="R12" s="127">
        <f>R13</f>
        <v>0</v>
      </c>
      <c r="S12" s="127">
        <f>S13</f>
        <v>0</v>
      </c>
      <c r="T12" s="127">
        <f>T13</f>
        <v>0</v>
      </c>
      <c r="U12" s="127">
        <f>U13</f>
        <v>0</v>
      </c>
      <c r="V12" s="127">
        <f>V13</f>
        <v>0</v>
      </c>
      <c r="W12" s="127">
        <f>W13</f>
        <v>0</v>
      </c>
      <c r="X12" s="127">
        <f>X13</f>
        <v>0</v>
      </c>
      <c r="Y12" s="126">
        <f>Y13</f>
        <v>0</v>
      </c>
      <c r="Z12" s="126">
        <f>Z13</f>
        <v>0</v>
      </c>
      <c r="AA12" s="125">
        <f>AA13</f>
        <v>0</v>
      </c>
      <c r="AB12" s="124"/>
    </row>
    <row r="13" spans="1:27" ht="23.25" customHeight="1">
      <c r="A13" s="17"/>
      <c r="B13" s="37" t="s">
        <v>47</v>
      </c>
      <c r="C13" s="121">
        <f>D13+K13+R13+Y13</f>
        <v>0</v>
      </c>
      <c r="D13" s="121">
        <f>SUM(E13:J13)</f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f>SUM(L13:Q13)</f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SUM(S13:X13)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17">
        <f>SUM(Z13:AA13)</f>
        <v>0</v>
      </c>
      <c r="Z13" s="117">
        <v>0</v>
      </c>
      <c r="AA13" s="123">
        <v>0</v>
      </c>
    </row>
    <row r="14" spans="1:27" s="45" customFormat="1" ht="23.25" customHeight="1">
      <c r="A14" s="55" t="s">
        <v>14</v>
      </c>
      <c r="B14" s="122"/>
      <c r="C14" s="69">
        <f>SUM(C15:C25)</f>
        <v>1859</v>
      </c>
      <c r="D14" s="69">
        <f>SUM(D15:D23)</f>
        <v>722</v>
      </c>
      <c r="E14" s="69">
        <f>SUM(E15:E23)</f>
        <v>249</v>
      </c>
      <c r="F14" s="69">
        <f>SUM(F15:F23)</f>
        <v>465</v>
      </c>
      <c r="G14" s="69">
        <f>SUM(G15:G23)</f>
        <v>0</v>
      </c>
      <c r="H14" s="69">
        <f>SUM(H15:H23)</f>
        <v>0</v>
      </c>
      <c r="I14" s="69">
        <f>SUM(I15:I23)</f>
        <v>8</v>
      </c>
      <c r="J14" s="69">
        <f>SUM(J15:J23)</f>
        <v>0</v>
      </c>
      <c r="K14" s="69">
        <f>SUM(K15:K23)</f>
        <v>719</v>
      </c>
      <c r="L14" s="69">
        <f>SUM(L15:L23)</f>
        <v>216</v>
      </c>
      <c r="M14" s="69">
        <f>SUM(M15:M23)</f>
        <v>344</v>
      </c>
      <c r="N14" s="69">
        <f>SUM(N15:N23)</f>
        <v>0</v>
      </c>
      <c r="O14" s="69">
        <f>SUM(O15:O23)</f>
        <v>0</v>
      </c>
      <c r="P14" s="69">
        <f>SUM(P15:P23)</f>
        <v>5</v>
      </c>
      <c r="Q14" s="69">
        <f>SUM(Q15:Q23)</f>
        <v>154</v>
      </c>
      <c r="R14" s="69">
        <f>SUM(R15:R23)</f>
        <v>418</v>
      </c>
      <c r="S14" s="69">
        <f>SUM(S15:S23)</f>
        <v>113</v>
      </c>
      <c r="T14" s="69">
        <f>SUM(T15:T23)</f>
        <v>305</v>
      </c>
      <c r="U14" s="69">
        <f>SUM(U15:U23)</f>
        <v>0</v>
      </c>
      <c r="V14" s="69">
        <f>SUM(V15:V23)</f>
        <v>0</v>
      </c>
      <c r="W14" s="69">
        <f>SUM(W15:W23)</f>
        <v>0</v>
      </c>
      <c r="X14" s="69">
        <f>SUM(X15:X23)</f>
        <v>0</v>
      </c>
      <c r="Y14" s="69">
        <f>SUM(Y15:Y23)</f>
        <v>0</v>
      </c>
      <c r="Z14" s="69">
        <f>SUM(Z15:Z23)</f>
        <v>0</v>
      </c>
      <c r="AA14" s="68">
        <f>SUM(AA15:AA23)</f>
        <v>0</v>
      </c>
    </row>
    <row r="15" spans="1:27" ht="23.25" customHeight="1">
      <c r="A15" s="17"/>
      <c r="B15" s="37" t="s">
        <v>12</v>
      </c>
      <c r="C15" s="120">
        <f>+D15+K15+R15</f>
        <v>79</v>
      </c>
      <c r="D15" s="120">
        <f>SUM(E15:J15)</f>
        <v>34</v>
      </c>
      <c r="E15" s="40">
        <v>4</v>
      </c>
      <c r="F15" s="39">
        <v>30</v>
      </c>
      <c r="G15" s="39" t="s">
        <v>46</v>
      </c>
      <c r="H15" s="39" t="s">
        <v>46</v>
      </c>
      <c r="I15" s="118" t="s">
        <v>46</v>
      </c>
      <c r="J15" s="118" t="s">
        <v>46</v>
      </c>
      <c r="K15" s="120">
        <f>SUM(L15:Q15)</f>
        <v>22</v>
      </c>
      <c r="L15" s="39">
        <v>4</v>
      </c>
      <c r="M15" s="118">
        <v>18</v>
      </c>
      <c r="N15" s="39" t="s">
        <v>46</v>
      </c>
      <c r="O15" s="39" t="s">
        <v>46</v>
      </c>
      <c r="P15" s="118" t="s">
        <v>46</v>
      </c>
      <c r="Q15" s="118" t="s">
        <v>46</v>
      </c>
      <c r="R15" s="120">
        <f>SUM(S15:X15)</f>
        <v>23</v>
      </c>
      <c r="S15" s="39">
        <v>3</v>
      </c>
      <c r="T15" s="119">
        <v>20</v>
      </c>
      <c r="U15" s="39" t="s">
        <v>46</v>
      </c>
      <c r="V15" s="39" t="s">
        <v>46</v>
      </c>
      <c r="W15" s="118" t="s">
        <v>46</v>
      </c>
      <c r="X15" s="118" t="s">
        <v>46</v>
      </c>
      <c r="Y15" s="117" t="s">
        <v>45</v>
      </c>
      <c r="Z15" s="116">
        <v>0</v>
      </c>
      <c r="AA15" s="115">
        <v>0</v>
      </c>
    </row>
    <row r="16" spans="1:27" ht="23.25" customHeight="1">
      <c r="A16" s="17"/>
      <c r="B16" s="37" t="s">
        <v>11</v>
      </c>
      <c r="C16" s="120">
        <f>+D16+K16+R16</f>
        <v>1326</v>
      </c>
      <c r="D16" s="120">
        <f>SUM(E16:J16)</f>
        <v>469</v>
      </c>
      <c r="E16" s="39">
        <v>162</v>
      </c>
      <c r="F16" s="40">
        <v>306</v>
      </c>
      <c r="G16" s="39" t="s">
        <v>46</v>
      </c>
      <c r="H16" s="39" t="s">
        <v>46</v>
      </c>
      <c r="I16" s="118">
        <v>1</v>
      </c>
      <c r="J16" s="118" t="s">
        <v>46</v>
      </c>
      <c r="K16" s="120">
        <f>SUM(L16:Q16)</f>
        <v>534</v>
      </c>
      <c r="L16" s="39">
        <v>147</v>
      </c>
      <c r="M16" s="118">
        <v>269</v>
      </c>
      <c r="N16" s="118" t="s">
        <v>46</v>
      </c>
      <c r="O16" s="118">
        <v>0</v>
      </c>
      <c r="P16" s="118">
        <v>2</v>
      </c>
      <c r="Q16" s="39">
        <v>116</v>
      </c>
      <c r="R16" s="120">
        <f>SUM(S16:X16)</f>
        <v>323</v>
      </c>
      <c r="S16" s="118">
        <v>77</v>
      </c>
      <c r="T16" s="40">
        <v>246</v>
      </c>
      <c r="U16" s="39" t="s">
        <v>46</v>
      </c>
      <c r="V16" s="39">
        <v>0</v>
      </c>
      <c r="W16" s="39" t="s">
        <v>46</v>
      </c>
      <c r="X16" s="39">
        <v>0</v>
      </c>
      <c r="Y16" s="117" t="s">
        <v>45</v>
      </c>
      <c r="Z16" s="116">
        <v>0</v>
      </c>
      <c r="AA16" s="115">
        <v>0</v>
      </c>
    </row>
    <row r="17" spans="1:27" ht="23.25" customHeight="1">
      <c r="A17" s="17"/>
      <c r="B17" s="37" t="s">
        <v>10</v>
      </c>
      <c r="C17" s="120">
        <f>+D17+K17+R17</f>
        <v>178</v>
      </c>
      <c r="D17" s="120">
        <f>SUM(E17:J17)</f>
        <v>140</v>
      </c>
      <c r="E17" s="39">
        <v>45</v>
      </c>
      <c r="F17" s="40">
        <v>90</v>
      </c>
      <c r="G17" s="39" t="s">
        <v>46</v>
      </c>
      <c r="H17" s="39" t="s">
        <v>46</v>
      </c>
      <c r="I17" s="118">
        <v>5</v>
      </c>
      <c r="J17" s="118" t="s">
        <v>46</v>
      </c>
      <c r="K17" s="120">
        <f>SUM(L17:Q17)</f>
        <v>26</v>
      </c>
      <c r="L17" s="39">
        <v>8</v>
      </c>
      <c r="M17" s="39">
        <v>8</v>
      </c>
      <c r="N17" s="118" t="s">
        <v>46</v>
      </c>
      <c r="O17" s="118" t="s">
        <v>46</v>
      </c>
      <c r="P17" s="118">
        <v>0</v>
      </c>
      <c r="Q17" s="39">
        <v>10</v>
      </c>
      <c r="R17" s="120">
        <f>SUM(S17:X17)</f>
        <v>12</v>
      </c>
      <c r="S17" s="118">
        <v>6</v>
      </c>
      <c r="T17" s="40">
        <v>6</v>
      </c>
      <c r="U17" s="39" t="s">
        <v>46</v>
      </c>
      <c r="V17" s="39" t="s">
        <v>46</v>
      </c>
      <c r="W17" s="118">
        <v>0</v>
      </c>
      <c r="X17" s="118">
        <v>0</v>
      </c>
      <c r="Y17" s="117" t="s">
        <v>45</v>
      </c>
      <c r="Z17" s="116">
        <v>0</v>
      </c>
      <c r="AA17" s="115">
        <v>0</v>
      </c>
    </row>
    <row r="18" spans="1:27" ht="23.25" customHeight="1">
      <c r="A18" s="17"/>
      <c r="B18" s="37" t="s">
        <v>9</v>
      </c>
      <c r="C18" s="120">
        <f>+D18+K18+R18</f>
        <v>0</v>
      </c>
      <c r="D18" s="120">
        <f>SUM(E18:J18)</f>
        <v>0</v>
      </c>
      <c r="E18" s="39" t="s">
        <v>46</v>
      </c>
      <c r="F18" s="119" t="s">
        <v>46</v>
      </c>
      <c r="G18" s="39" t="s">
        <v>46</v>
      </c>
      <c r="H18" s="39" t="s">
        <v>46</v>
      </c>
      <c r="I18" s="118" t="s">
        <v>46</v>
      </c>
      <c r="J18" s="118" t="s">
        <v>46</v>
      </c>
      <c r="K18" s="121">
        <f>SUM(L18:Q18)</f>
        <v>0</v>
      </c>
      <c r="L18" s="39" t="s">
        <v>46</v>
      </c>
      <c r="M18" s="118" t="s">
        <v>46</v>
      </c>
      <c r="N18" s="39" t="s">
        <v>46</v>
      </c>
      <c r="O18" s="39" t="s">
        <v>46</v>
      </c>
      <c r="P18" s="118" t="s">
        <v>46</v>
      </c>
      <c r="Q18" s="118" t="s">
        <v>46</v>
      </c>
      <c r="R18" s="120">
        <f>SUM(S18:X18)</f>
        <v>0</v>
      </c>
      <c r="S18" s="39" t="s">
        <v>46</v>
      </c>
      <c r="T18" s="119" t="s">
        <v>46</v>
      </c>
      <c r="U18" s="39" t="s">
        <v>46</v>
      </c>
      <c r="V18" s="39" t="s">
        <v>46</v>
      </c>
      <c r="W18" s="118" t="s">
        <v>46</v>
      </c>
      <c r="X18" s="118" t="s">
        <v>46</v>
      </c>
      <c r="Y18" s="117" t="s">
        <v>45</v>
      </c>
      <c r="Z18" s="116">
        <v>0</v>
      </c>
      <c r="AA18" s="115">
        <v>0</v>
      </c>
    </row>
    <row r="19" spans="1:27" ht="23.25" customHeight="1">
      <c r="A19" s="17"/>
      <c r="B19" s="37" t="s">
        <v>8</v>
      </c>
      <c r="C19" s="120">
        <f>+D19+K19+R19</f>
        <v>0</v>
      </c>
      <c r="D19" s="120">
        <f>SUM(E19:J19)</f>
        <v>0</v>
      </c>
      <c r="E19" s="39" t="s">
        <v>46</v>
      </c>
      <c r="F19" s="40">
        <v>0</v>
      </c>
      <c r="G19" s="39" t="s">
        <v>46</v>
      </c>
      <c r="H19" s="39" t="s">
        <v>46</v>
      </c>
      <c r="I19" s="118" t="s">
        <v>46</v>
      </c>
      <c r="J19" s="118" t="s">
        <v>46</v>
      </c>
      <c r="K19" s="120">
        <v>0</v>
      </c>
      <c r="L19" s="118" t="s">
        <v>46</v>
      </c>
      <c r="M19" s="39">
        <v>0</v>
      </c>
      <c r="N19" s="118" t="s">
        <v>46</v>
      </c>
      <c r="O19" s="118" t="s">
        <v>46</v>
      </c>
      <c r="P19" s="118" t="s">
        <v>46</v>
      </c>
      <c r="Q19" s="118" t="s">
        <v>46</v>
      </c>
      <c r="R19" s="120">
        <f>SUM(S19:X19)</f>
        <v>0</v>
      </c>
      <c r="S19" s="118" t="s">
        <v>46</v>
      </c>
      <c r="T19" s="40">
        <v>0</v>
      </c>
      <c r="U19" s="118" t="s">
        <v>46</v>
      </c>
      <c r="V19" s="118" t="s">
        <v>46</v>
      </c>
      <c r="W19" s="118" t="s">
        <v>46</v>
      </c>
      <c r="X19" s="118" t="s">
        <v>46</v>
      </c>
      <c r="Y19" s="117" t="s">
        <v>45</v>
      </c>
      <c r="Z19" s="116">
        <v>0</v>
      </c>
      <c r="AA19" s="115">
        <v>0</v>
      </c>
    </row>
    <row r="20" spans="1:27" ht="23.25" customHeight="1">
      <c r="A20" s="17"/>
      <c r="B20" s="37" t="s">
        <v>7</v>
      </c>
      <c r="C20" s="120">
        <f>+D20+K20+R20</f>
        <v>34</v>
      </c>
      <c r="D20" s="120">
        <f>SUM(E20:J20)</f>
        <v>15</v>
      </c>
      <c r="E20" s="39">
        <v>5</v>
      </c>
      <c r="F20" s="40">
        <v>10</v>
      </c>
      <c r="G20" s="39" t="s">
        <v>46</v>
      </c>
      <c r="H20" s="39" t="s">
        <v>46</v>
      </c>
      <c r="I20" s="118">
        <v>0</v>
      </c>
      <c r="J20" s="118">
        <v>0</v>
      </c>
      <c r="K20" s="120">
        <f>SUM(L20:Q20)</f>
        <v>13</v>
      </c>
      <c r="L20" s="39">
        <v>1</v>
      </c>
      <c r="M20" s="39">
        <v>10</v>
      </c>
      <c r="N20" s="118" t="s">
        <v>46</v>
      </c>
      <c r="O20" s="118" t="s">
        <v>46</v>
      </c>
      <c r="P20" s="39">
        <v>0</v>
      </c>
      <c r="Q20" s="118">
        <v>2</v>
      </c>
      <c r="R20" s="120">
        <f>SUM(S20:X20)</f>
        <v>6</v>
      </c>
      <c r="S20" s="118">
        <v>2</v>
      </c>
      <c r="T20" s="40">
        <v>4</v>
      </c>
      <c r="U20" s="39" t="s">
        <v>46</v>
      </c>
      <c r="V20" s="39" t="s">
        <v>46</v>
      </c>
      <c r="W20" s="39" t="s">
        <v>46</v>
      </c>
      <c r="X20" s="39" t="s">
        <v>46</v>
      </c>
      <c r="Y20" s="117" t="s">
        <v>45</v>
      </c>
      <c r="Z20" s="116">
        <v>0</v>
      </c>
      <c r="AA20" s="115">
        <v>0</v>
      </c>
    </row>
    <row r="21" spans="1:27" ht="23.25" customHeight="1">
      <c r="A21" s="17"/>
      <c r="B21" s="37" t="s">
        <v>6</v>
      </c>
      <c r="C21" s="120">
        <f>+D21+K21+R21</f>
        <v>242</v>
      </c>
      <c r="D21" s="120">
        <f>SUM(E21:J21)</f>
        <v>64</v>
      </c>
      <c r="E21" s="39">
        <v>33</v>
      </c>
      <c r="F21" s="40">
        <v>29</v>
      </c>
      <c r="G21" s="39" t="s">
        <v>46</v>
      </c>
      <c r="H21" s="39" t="s">
        <v>46</v>
      </c>
      <c r="I21" s="118">
        <v>2</v>
      </c>
      <c r="J21" s="118" t="s">
        <v>46</v>
      </c>
      <c r="K21" s="120">
        <f>SUM(L21:Q21)</f>
        <v>124</v>
      </c>
      <c r="L21" s="118">
        <v>56</v>
      </c>
      <c r="M21" s="39">
        <v>39</v>
      </c>
      <c r="N21" s="118" t="s">
        <v>46</v>
      </c>
      <c r="O21" s="118" t="s">
        <v>46</v>
      </c>
      <c r="P21" s="39">
        <v>3</v>
      </c>
      <c r="Q21" s="118">
        <v>26</v>
      </c>
      <c r="R21" s="120">
        <f>SUM(S21:X21)</f>
        <v>54</v>
      </c>
      <c r="S21" s="118">
        <v>25</v>
      </c>
      <c r="T21" s="40">
        <v>29</v>
      </c>
      <c r="U21" s="39" t="s">
        <v>46</v>
      </c>
      <c r="V21" s="39" t="s">
        <v>46</v>
      </c>
      <c r="W21" s="39" t="s">
        <v>46</v>
      </c>
      <c r="X21" s="39" t="s">
        <v>46</v>
      </c>
      <c r="Y21" s="117" t="s">
        <v>45</v>
      </c>
      <c r="Z21" s="116">
        <v>0</v>
      </c>
      <c r="AA21" s="115">
        <v>0</v>
      </c>
    </row>
    <row r="22" spans="1:27" ht="23.25" customHeight="1">
      <c r="A22" s="17"/>
      <c r="B22" s="37" t="s">
        <v>5</v>
      </c>
      <c r="C22" s="120">
        <f>+D22+K22+R22</f>
        <v>0</v>
      </c>
      <c r="D22" s="120">
        <f>SUM(E22:J22)</f>
        <v>0</v>
      </c>
      <c r="E22" s="40" t="s">
        <v>46</v>
      </c>
      <c r="F22" s="39" t="s">
        <v>46</v>
      </c>
      <c r="G22" s="39" t="s">
        <v>46</v>
      </c>
      <c r="H22" s="39" t="s">
        <v>46</v>
      </c>
      <c r="I22" s="118" t="s">
        <v>46</v>
      </c>
      <c r="J22" s="118" t="s">
        <v>46</v>
      </c>
      <c r="K22" s="120">
        <f>SUM(L22:Q22)</f>
        <v>0</v>
      </c>
      <c r="L22" s="39" t="s">
        <v>46</v>
      </c>
      <c r="M22" s="118" t="s">
        <v>46</v>
      </c>
      <c r="N22" s="39" t="s">
        <v>46</v>
      </c>
      <c r="O22" s="39" t="s">
        <v>46</v>
      </c>
      <c r="P22" s="118" t="s">
        <v>46</v>
      </c>
      <c r="Q22" s="118" t="s">
        <v>46</v>
      </c>
      <c r="R22" s="120">
        <f>SUM(S22:X22)</f>
        <v>0</v>
      </c>
      <c r="S22" s="39" t="s">
        <v>46</v>
      </c>
      <c r="T22" s="119" t="s">
        <v>46</v>
      </c>
      <c r="U22" s="39" t="s">
        <v>46</v>
      </c>
      <c r="V22" s="39" t="s">
        <v>46</v>
      </c>
      <c r="W22" s="118" t="s">
        <v>46</v>
      </c>
      <c r="X22" s="118" t="s">
        <v>46</v>
      </c>
      <c r="Y22" s="117" t="s">
        <v>45</v>
      </c>
      <c r="Z22" s="116">
        <v>0</v>
      </c>
      <c r="AA22" s="115">
        <v>0</v>
      </c>
    </row>
    <row r="23" spans="1:27" ht="23.25" customHeight="1" thickBot="1">
      <c r="A23" s="24"/>
      <c r="B23" s="23" t="s">
        <v>4</v>
      </c>
      <c r="C23" s="113">
        <f>+D23+K23+R23</f>
        <v>0</v>
      </c>
      <c r="D23" s="113">
        <f>SUM(E23:J23)</f>
        <v>0</v>
      </c>
      <c r="E23" s="114" t="s">
        <v>46</v>
      </c>
      <c r="F23" s="10" t="s">
        <v>46</v>
      </c>
      <c r="G23" s="10" t="s">
        <v>46</v>
      </c>
      <c r="H23" s="10" t="s">
        <v>46</v>
      </c>
      <c r="I23" s="111" t="s">
        <v>46</v>
      </c>
      <c r="J23" s="111" t="s">
        <v>46</v>
      </c>
      <c r="K23" s="113">
        <f>SUM(L23:Q23)</f>
        <v>0</v>
      </c>
      <c r="L23" s="10" t="s">
        <v>46</v>
      </c>
      <c r="M23" s="111" t="s">
        <v>46</v>
      </c>
      <c r="N23" s="10" t="s">
        <v>46</v>
      </c>
      <c r="O23" s="10" t="s">
        <v>46</v>
      </c>
      <c r="P23" s="111" t="s">
        <v>46</v>
      </c>
      <c r="Q23" s="111" t="s">
        <v>46</v>
      </c>
      <c r="R23" s="113">
        <f>SUM(S23:X23)</f>
        <v>0</v>
      </c>
      <c r="S23" s="10" t="s">
        <v>46</v>
      </c>
      <c r="T23" s="112" t="s">
        <v>46</v>
      </c>
      <c r="U23" s="10" t="s">
        <v>46</v>
      </c>
      <c r="V23" s="10" t="s">
        <v>46</v>
      </c>
      <c r="W23" s="111" t="s">
        <v>46</v>
      </c>
      <c r="X23" s="111" t="s">
        <v>46</v>
      </c>
      <c r="Y23" s="110" t="s">
        <v>45</v>
      </c>
      <c r="Z23" s="109">
        <v>0</v>
      </c>
      <c r="AA23" s="108">
        <v>0</v>
      </c>
    </row>
    <row r="27" spans="1:24" ht="12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" customHeight="1">
      <c r="A28" s="5" t="s">
        <v>1</v>
      </c>
      <c r="B28" s="107"/>
      <c r="C28" s="10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" customHeight="1">
      <c r="A29" s="5" t="s">
        <v>44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" customHeight="1">
      <c r="A30" s="10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" customHeight="1">
      <c r="A31" s="10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2" customHeight="1">
      <c r="A32" s="10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6.5" customHeight="1">
      <c r="A35" s="106" t="s">
        <v>43</v>
      </c>
      <c r="B35" s="4"/>
      <c r="C35" s="104"/>
      <c r="D35" s="4"/>
      <c r="E35" s="4"/>
      <c r="F35" s="4"/>
      <c r="G35" s="4"/>
      <c r="H35" s="4"/>
      <c r="I35" s="4"/>
      <c r="J35" s="4"/>
      <c r="K35" s="4"/>
      <c r="L35" s="4"/>
      <c r="M35" s="4"/>
      <c r="N35" s="106" t="s">
        <v>42</v>
      </c>
      <c r="O35" s="105"/>
      <c r="P35" s="104"/>
      <c r="Q35" s="4"/>
      <c r="R35" s="4"/>
      <c r="S35" s="4"/>
      <c r="T35" s="4"/>
      <c r="U35" s="4"/>
      <c r="V35" s="4"/>
      <c r="W35" s="4"/>
      <c r="X35" s="4"/>
    </row>
    <row r="36" spans="1:24" ht="12" customHeight="1" thickBot="1">
      <c r="A36" s="4"/>
      <c r="B36" s="4"/>
      <c r="C36" s="4"/>
      <c r="D36" s="4"/>
      <c r="E36" s="4"/>
      <c r="F36" s="4"/>
      <c r="G36" s="4"/>
      <c r="H36" s="4"/>
      <c r="I36" s="13"/>
      <c r="J36" s="102" t="s">
        <v>41</v>
      </c>
      <c r="K36" s="4"/>
      <c r="L36" s="4"/>
      <c r="M36" s="4"/>
      <c r="N36" s="4"/>
      <c r="O36" s="4"/>
      <c r="P36" s="4"/>
      <c r="Q36" s="103"/>
      <c r="R36" s="103"/>
      <c r="S36" s="103"/>
      <c r="T36" s="4"/>
      <c r="U36" s="4"/>
      <c r="V36" s="102" t="s">
        <v>40</v>
      </c>
      <c r="W36" s="4"/>
      <c r="X36" s="4"/>
    </row>
    <row r="37" spans="1:24" ht="23.25" customHeight="1">
      <c r="A37" s="99" t="s">
        <v>33</v>
      </c>
      <c r="B37" s="101"/>
      <c r="C37" s="96" t="s">
        <v>39</v>
      </c>
      <c r="D37" s="100" t="s">
        <v>38</v>
      </c>
      <c r="E37" s="97" t="s">
        <v>38</v>
      </c>
      <c r="F37" s="96" t="s">
        <v>37</v>
      </c>
      <c r="G37" s="97" t="s">
        <v>36</v>
      </c>
      <c r="H37" s="97" t="s">
        <v>35</v>
      </c>
      <c r="I37" s="97" t="s">
        <v>34</v>
      </c>
      <c r="J37" s="95" t="s">
        <v>26</v>
      </c>
      <c r="K37" s="4"/>
      <c r="L37" s="13"/>
      <c r="M37" s="4"/>
      <c r="N37" s="99" t="s">
        <v>33</v>
      </c>
      <c r="O37" s="98"/>
      <c r="P37" s="96" t="s">
        <v>32</v>
      </c>
      <c r="Q37" s="96" t="s">
        <v>31</v>
      </c>
      <c r="R37" s="96" t="s">
        <v>30</v>
      </c>
      <c r="S37" s="96" t="s">
        <v>29</v>
      </c>
      <c r="T37" s="97" t="s">
        <v>28</v>
      </c>
      <c r="U37" s="96" t="s">
        <v>27</v>
      </c>
      <c r="V37" s="95" t="s">
        <v>26</v>
      </c>
      <c r="W37" s="4"/>
      <c r="X37" s="4"/>
    </row>
    <row r="38" spans="1:24" ht="23.25" customHeight="1">
      <c r="A38" s="94"/>
      <c r="B38" s="93"/>
      <c r="C38" s="91"/>
      <c r="D38" s="92" t="s">
        <v>25</v>
      </c>
      <c r="E38" s="88" t="s">
        <v>24</v>
      </c>
      <c r="F38" s="91"/>
      <c r="G38" s="88" t="s">
        <v>23</v>
      </c>
      <c r="H38" s="88" t="s">
        <v>23</v>
      </c>
      <c r="I38" s="88" t="s">
        <v>23</v>
      </c>
      <c r="J38" s="86"/>
      <c r="K38" s="4"/>
      <c r="L38" s="13"/>
      <c r="M38" s="4"/>
      <c r="N38" s="90"/>
      <c r="O38" s="89"/>
      <c r="P38" s="87"/>
      <c r="Q38" s="87"/>
      <c r="R38" s="87"/>
      <c r="S38" s="87"/>
      <c r="T38" s="88" t="s">
        <v>22</v>
      </c>
      <c r="U38" s="87"/>
      <c r="V38" s="86"/>
      <c r="W38" s="4"/>
      <c r="X38" s="4"/>
    </row>
    <row r="39" spans="1:24" ht="23.25" customHeight="1">
      <c r="A39" s="81" t="s">
        <v>21</v>
      </c>
      <c r="B39" s="85"/>
      <c r="C39" s="41">
        <v>1178</v>
      </c>
      <c r="D39" s="84">
        <v>226</v>
      </c>
      <c r="E39" s="41">
        <v>0</v>
      </c>
      <c r="F39" s="84">
        <v>735</v>
      </c>
      <c r="G39" s="41">
        <v>0</v>
      </c>
      <c r="H39" s="83">
        <v>6</v>
      </c>
      <c r="I39" s="41">
        <v>26</v>
      </c>
      <c r="J39" s="82">
        <v>185</v>
      </c>
      <c r="K39" s="4"/>
      <c r="L39" s="6"/>
      <c r="M39" s="4"/>
      <c r="N39" s="81" t="s">
        <v>21</v>
      </c>
      <c r="O39" s="85"/>
      <c r="P39" s="36">
        <v>11.51</v>
      </c>
      <c r="Q39" s="78">
        <v>0.5</v>
      </c>
      <c r="R39" s="79">
        <v>0</v>
      </c>
      <c r="S39" s="78">
        <v>0.39</v>
      </c>
      <c r="T39" s="36">
        <v>10.58</v>
      </c>
      <c r="U39" s="78">
        <v>0</v>
      </c>
      <c r="V39" s="77">
        <v>0.04</v>
      </c>
      <c r="W39" s="4"/>
      <c r="X39" s="4"/>
    </row>
    <row r="40" spans="1:24" ht="23.25" customHeight="1">
      <c r="A40" s="81" t="s">
        <v>20</v>
      </c>
      <c r="B40" s="80"/>
      <c r="C40" s="41">
        <v>741</v>
      </c>
      <c r="D40" s="84">
        <v>152</v>
      </c>
      <c r="E40" s="41">
        <v>0</v>
      </c>
      <c r="F40" s="84">
        <v>413</v>
      </c>
      <c r="G40" s="41">
        <v>0</v>
      </c>
      <c r="H40" s="83">
        <v>0</v>
      </c>
      <c r="I40" s="41">
        <v>1</v>
      </c>
      <c r="J40" s="82">
        <v>175</v>
      </c>
      <c r="K40" s="4"/>
      <c r="L40" s="6"/>
      <c r="M40" s="4"/>
      <c r="N40" s="81" t="s">
        <v>20</v>
      </c>
      <c r="O40" s="80"/>
      <c r="P40" s="36">
        <v>11.61</v>
      </c>
      <c r="Q40" s="78">
        <v>0.6</v>
      </c>
      <c r="R40" s="79">
        <v>0</v>
      </c>
      <c r="S40" s="78">
        <v>0.6</v>
      </c>
      <c r="T40" s="36">
        <v>10.41</v>
      </c>
      <c r="U40" s="78">
        <v>0</v>
      </c>
      <c r="V40" s="77">
        <v>0</v>
      </c>
      <c r="W40" s="4"/>
      <c r="X40" s="4"/>
    </row>
    <row r="41" spans="1:24" s="45" customFormat="1" ht="23.25" customHeight="1">
      <c r="A41" s="74" t="s">
        <v>19</v>
      </c>
      <c r="B41" s="73"/>
      <c r="C41" s="76">
        <f>+C44</f>
        <v>572</v>
      </c>
      <c r="D41" s="76">
        <f>+D44</f>
        <v>110</v>
      </c>
      <c r="E41" s="76">
        <f>+E44</f>
        <v>0</v>
      </c>
      <c r="F41" s="76">
        <f>+F44</f>
        <v>303</v>
      </c>
      <c r="G41" s="76">
        <f>+G44</f>
        <v>0</v>
      </c>
      <c r="H41" s="76">
        <f>+H44</f>
        <v>0</v>
      </c>
      <c r="I41" s="76">
        <f>+I44</f>
        <v>5</v>
      </c>
      <c r="J41" s="75">
        <f>+J44</f>
        <v>154</v>
      </c>
      <c r="K41" s="46"/>
      <c r="L41" s="51"/>
      <c r="M41" s="46"/>
      <c r="N41" s="74" t="s">
        <v>19</v>
      </c>
      <c r="O41" s="73"/>
      <c r="P41" s="48">
        <f>+P42+P44</f>
        <v>10.569999999999999</v>
      </c>
      <c r="Q41" s="72">
        <f>+Q42+Q44</f>
        <v>0.6</v>
      </c>
      <c r="R41" s="71">
        <f>+R42+R44</f>
        <v>0</v>
      </c>
      <c r="S41" s="71">
        <f>+S42+S44</f>
        <v>0.5</v>
      </c>
      <c r="T41" s="71">
        <f>+T42+T44</f>
        <v>9.469999999999999</v>
      </c>
      <c r="U41" s="71">
        <f>+U42+U44</f>
        <v>0</v>
      </c>
      <c r="V41" s="70">
        <f>+V42+V44</f>
        <v>0</v>
      </c>
      <c r="W41" s="46"/>
      <c r="X41" s="46"/>
    </row>
    <row r="42" spans="1:24" s="45" customFormat="1" ht="23.25" customHeight="1">
      <c r="A42" s="55" t="s">
        <v>18</v>
      </c>
      <c r="B42" s="54"/>
      <c r="C42" s="69">
        <f>SUM(D42:J42)</f>
        <v>0</v>
      </c>
      <c r="D42" s="69">
        <f>D43</f>
        <v>0</v>
      </c>
      <c r="E42" s="69">
        <f>E43</f>
        <v>0</v>
      </c>
      <c r="F42" s="69">
        <f>F43</f>
        <v>0</v>
      </c>
      <c r="G42" s="69">
        <f>G43</f>
        <v>0</v>
      </c>
      <c r="H42" s="69">
        <f>H43</f>
        <v>0</v>
      </c>
      <c r="I42" s="69">
        <f>I43</f>
        <v>0</v>
      </c>
      <c r="J42" s="68">
        <f>J43</f>
        <v>0</v>
      </c>
      <c r="K42" s="46"/>
      <c r="L42" s="67"/>
      <c r="M42" s="46"/>
      <c r="N42" s="55" t="s">
        <v>17</v>
      </c>
      <c r="O42" s="66"/>
      <c r="P42" s="65">
        <f>+P43</f>
        <v>0.6</v>
      </c>
      <c r="Q42" s="64">
        <f>+Q43</f>
        <v>0.6</v>
      </c>
      <c r="R42" s="64">
        <f>+R43</f>
        <v>0</v>
      </c>
      <c r="S42" s="64">
        <f>+S43</f>
        <v>0</v>
      </c>
      <c r="T42" s="64">
        <f>+T43</f>
        <v>0</v>
      </c>
      <c r="U42" s="64">
        <f>+U43</f>
        <v>0</v>
      </c>
      <c r="V42" s="47">
        <f>+V43</f>
        <v>0</v>
      </c>
      <c r="W42" s="46"/>
      <c r="X42" s="46"/>
    </row>
    <row r="43" spans="1:24" ht="23.25" customHeight="1">
      <c r="A43" s="17"/>
      <c r="B43" s="63" t="s">
        <v>16</v>
      </c>
      <c r="C43" s="62">
        <f>SUM(D43:J43)</f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61">
        <v>0</v>
      </c>
      <c r="J43" s="38">
        <v>0</v>
      </c>
      <c r="K43" s="4"/>
      <c r="L43" s="25"/>
      <c r="M43" s="4"/>
      <c r="N43" s="31"/>
      <c r="O43" s="30" t="s">
        <v>15</v>
      </c>
      <c r="P43" s="60">
        <v>0.6</v>
      </c>
      <c r="Q43" s="59">
        <v>0.6</v>
      </c>
      <c r="R43" s="58">
        <v>0</v>
      </c>
      <c r="S43" s="57">
        <v>0</v>
      </c>
      <c r="T43" s="58">
        <v>0</v>
      </c>
      <c r="U43" s="57">
        <v>0</v>
      </c>
      <c r="V43" s="56">
        <v>0</v>
      </c>
      <c r="W43" s="4"/>
      <c r="X43" s="4"/>
    </row>
    <row r="44" spans="1:24" s="45" customFormat="1" ht="23.25" customHeight="1">
      <c r="A44" s="55" t="s">
        <v>14</v>
      </c>
      <c r="B44" s="54"/>
      <c r="C44" s="53">
        <f>SUM(C45:C53)</f>
        <v>572</v>
      </c>
      <c r="D44" s="53">
        <f>SUM(D45:D53)</f>
        <v>110</v>
      </c>
      <c r="E44" s="53">
        <f>SUM(E45:E53)</f>
        <v>0</v>
      </c>
      <c r="F44" s="53">
        <f>SUM(F45:F53)</f>
        <v>303</v>
      </c>
      <c r="G44" s="53">
        <f>SUM(G45:G53)</f>
        <v>0</v>
      </c>
      <c r="H44" s="53">
        <f>SUM(H45:H53)</f>
        <v>0</v>
      </c>
      <c r="I44" s="53">
        <f>SUM(I45:I53)</f>
        <v>5</v>
      </c>
      <c r="J44" s="52">
        <f>SUM(J45:J53)</f>
        <v>154</v>
      </c>
      <c r="K44" s="46"/>
      <c r="L44" s="51"/>
      <c r="M44" s="46"/>
      <c r="N44" s="50" t="s">
        <v>13</v>
      </c>
      <c r="O44" s="49"/>
      <c r="P44" s="48">
        <f>SUM(P45:P53)</f>
        <v>9.969999999999999</v>
      </c>
      <c r="Q44" s="48">
        <f>SUM(Q45:Q53)</f>
        <v>0</v>
      </c>
      <c r="R44" s="48">
        <f>SUM(R45:R53)</f>
        <v>0</v>
      </c>
      <c r="S44" s="48">
        <f>SUM(S45:S53)</f>
        <v>0.5</v>
      </c>
      <c r="T44" s="48">
        <f>SUM(T45:T53)</f>
        <v>9.469999999999999</v>
      </c>
      <c r="U44" s="48">
        <f>SUM(U45:U53)</f>
        <v>0</v>
      </c>
      <c r="V44" s="47">
        <f>SUM(V45:V53)</f>
        <v>0</v>
      </c>
      <c r="W44" s="46"/>
      <c r="X44" s="46"/>
    </row>
    <row r="45" spans="1:24" ht="23.25" customHeight="1">
      <c r="A45" s="17"/>
      <c r="B45" s="37" t="s">
        <v>12</v>
      </c>
      <c r="C45" s="41">
        <f>SUM(D45:J45)</f>
        <v>23</v>
      </c>
      <c r="D45" s="39">
        <v>3</v>
      </c>
      <c r="E45" s="39">
        <v>0</v>
      </c>
      <c r="F45" s="42">
        <v>20</v>
      </c>
      <c r="G45" s="39">
        <v>0</v>
      </c>
      <c r="H45" s="39">
        <v>0</v>
      </c>
      <c r="I45" s="39">
        <v>0</v>
      </c>
      <c r="J45" s="38">
        <v>0</v>
      </c>
      <c r="K45" s="4"/>
      <c r="L45" s="25"/>
      <c r="M45" s="4"/>
      <c r="N45" s="17"/>
      <c r="O45" s="37" t="s">
        <v>12</v>
      </c>
      <c r="P45" s="36">
        <f>SUM(Q45:V45)</f>
        <v>0.5</v>
      </c>
      <c r="Q45" s="33">
        <v>0</v>
      </c>
      <c r="R45" s="35">
        <v>0</v>
      </c>
      <c r="S45" s="33">
        <v>0.5</v>
      </c>
      <c r="T45" s="34">
        <v>0</v>
      </c>
      <c r="U45" s="35">
        <v>0</v>
      </c>
      <c r="V45" s="32">
        <v>0</v>
      </c>
      <c r="W45" s="4"/>
      <c r="X45" s="4"/>
    </row>
    <row r="46" spans="1:24" ht="23.25" customHeight="1">
      <c r="A46" s="17"/>
      <c r="B46" s="37" t="s">
        <v>11</v>
      </c>
      <c r="C46" s="41">
        <f>SUM(D46:J46)</f>
        <v>441</v>
      </c>
      <c r="D46" s="42">
        <v>77</v>
      </c>
      <c r="E46" s="39">
        <v>0</v>
      </c>
      <c r="F46" s="42">
        <v>246</v>
      </c>
      <c r="G46" s="39">
        <v>0</v>
      </c>
      <c r="H46" s="40"/>
      <c r="I46" s="39">
        <v>2</v>
      </c>
      <c r="J46" s="44">
        <v>116</v>
      </c>
      <c r="K46" s="4"/>
      <c r="L46" s="25"/>
      <c r="M46" s="4"/>
      <c r="N46" s="17"/>
      <c r="O46" s="37" t="s">
        <v>11</v>
      </c>
      <c r="P46" s="36">
        <f>SUM(Q46:V46)</f>
        <v>5.18</v>
      </c>
      <c r="Q46" s="33">
        <v>0</v>
      </c>
      <c r="R46" s="35">
        <v>0</v>
      </c>
      <c r="S46" s="33"/>
      <c r="T46" s="34">
        <v>5.18</v>
      </c>
      <c r="U46" s="33">
        <v>0</v>
      </c>
      <c r="V46" s="32">
        <v>0</v>
      </c>
      <c r="W46" s="4"/>
      <c r="X46" s="4"/>
    </row>
    <row r="47" spans="1:24" ht="23.25" customHeight="1">
      <c r="A47" s="17"/>
      <c r="B47" s="37" t="s">
        <v>10</v>
      </c>
      <c r="C47" s="41">
        <f>SUM(D47:J47)</f>
        <v>18</v>
      </c>
      <c r="D47" s="42">
        <v>4</v>
      </c>
      <c r="E47" s="39">
        <v>0</v>
      </c>
      <c r="F47" s="42">
        <v>4</v>
      </c>
      <c r="G47" s="39">
        <v>0</v>
      </c>
      <c r="H47" s="40">
        <v>0</v>
      </c>
      <c r="I47" s="39">
        <v>0</v>
      </c>
      <c r="J47" s="43">
        <v>10</v>
      </c>
      <c r="K47" s="4"/>
      <c r="L47" s="6"/>
      <c r="M47" s="4"/>
      <c r="N47" s="17"/>
      <c r="O47" s="37" t="s">
        <v>10</v>
      </c>
      <c r="P47" s="36">
        <f>SUM(Q47:V47)</f>
        <v>3</v>
      </c>
      <c r="Q47" s="33">
        <v>0</v>
      </c>
      <c r="R47" s="35">
        <v>0</v>
      </c>
      <c r="S47" s="33">
        <v>0</v>
      </c>
      <c r="T47" s="34">
        <v>3</v>
      </c>
      <c r="U47" s="33">
        <v>0</v>
      </c>
      <c r="V47" s="32">
        <v>0</v>
      </c>
      <c r="W47" s="4"/>
      <c r="X47" s="4"/>
    </row>
    <row r="48" spans="1:24" ht="23.25" customHeight="1">
      <c r="A48" s="17"/>
      <c r="B48" s="37" t="s">
        <v>9</v>
      </c>
      <c r="C48" s="41">
        <f>SUM(D48:J48)</f>
        <v>0</v>
      </c>
      <c r="D48" s="39">
        <v>0</v>
      </c>
      <c r="E48" s="39">
        <v>0</v>
      </c>
      <c r="F48" s="40">
        <v>0</v>
      </c>
      <c r="G48" s="39">
        <v>0</v>
      </c>
      <c r="H48" s="39">
        <v>0</v>
      </c>
      <c r="I48" s="39">
        <v>0</v>
      </c>
      <c r="J48" s="38">
        <v>0</v>
      </c>
      <c r="K48" s="4"/>
      <c r="L48" s="25"/>
      <c r="M48" s="4"/>
      <c r="N48" s="17"/>
      <c r="O48" s="37" t="s">
        <v>9</v>
      </c>
      <c r="P48" s="36">
        <f>SUM(Q48:V48)</f>
        <v>0</v>
      </c>
      <c r="Q48" s="33">
        <v>0</v>
      </c>
      <c r="R48" s="35">
        <v>0</v>
      </c>
      <c r="S48" s="33">
        <v>0</v>
      </c>
      <c r="T48" s="34">
        <v>0</v>
      </c>
      <c r="U48" s="33">
        <v>0</v>
      </c>
      <c r="V48" s="32">
        <v>0</v>
      </c>
      <c r="W48" s="4"/>
      <c r="X48" s="4"/>
    </row>
    <row r="49" spans="1:24" ht="23.25" customHeight="1">
      <c r="A49" s="17"/>
      <c r="B49" s="37" t="s">
        <v>8</v>
      </c>
      <c r="C49" s="41">
        <f>SUM(D49:J49)</f>
        <v>0</v>
      </c>
      <c r="D49" s="39">
        <v>0</v>
      </c>
      <c r="E49" s="39">
        <v>0</v>
      </c>
      <c r="F49" s="42">
        <v>0</v>
      </c>
      <c r="G49" s="39">
        <v>0</v>
      </c>
      <c r="H49" s="39">
        <v>0</v>
      </c>
      <c r="I49" s="39">
        <v>0</v>
      </c>
      <c r="J49" s="38">
        <v>0</v>
      </c>
      <c r="K49" s="4"/>
      <c r="L49" s="25"/>
      <c r="M49" s="4"/>
      <c r="N49" s="17"/>
      <c r="O49" s="37" t="s">
        <v>8</v>
      </c>
      <c r="P49" s="36">
        <f>SUM(Q49:V49)</f>
        <v>0</v>
      </c>
      <c r="Q49" s="33">
        <v>0</v>
      </c>
      <c r="R49" s="35">
        <v>0</v>
      </c>
      <c r="S49" s="33">
        <v>0</v>
      </c>
      <c r="T49" s="34">
        <v>0</v>
      </c>
      <c r="U49" s="33">
        <v>0</v>
      </c>
      <c r="V49" s="32">
        <v>0</v>
      </c>
      <c r="W49" s="4"/>
      <c r="X49" s="4"/>
    </row>
    <row r="50" spans="1:24" ht="23.25" customHeight="1">
      <c r="A50" s="17"/>
      <c r="B50" s="37" t="s">
        <v>7</v>
      </c>
      <c r="C50" s="41">
        <f>SUM(D50:J50)</f>
        <v>7</v>
      </c>
      <c r="D50" s="42">
        <v>1</v>
      </c>
      <c r="E50" s="39">
        <v>0</v>
      </c>
      <c r="F50" s="42">
        <v>4</v>
      </c>
      <c r="G50" s="39">
        <v>0</v>
      </c>
      <c r="H50" s="39">
        <v>0</v>
      </c>
      <c r="I50" s="39">
        <v>0</v>
      </c>
      <c r="J50" s="38">
        <v>2</v>
      </c>
      <c r="K50" s="4"/>
      <c r="L50" s="25"/>
      <c r="M50" s="4"/>
      <c r="N50" s="17"/>
      <c r="O50" s="37" t="s">
        <v>7</v>
      </c>
      <c r="P50" s="36">
        <f>SUM(Q50:V50)</f>
        <v>0.09</v>
      </c>
      <c r="Q50" s="33">
        <v>0</v>
      </c>
      <c r="R50" s="35">
        <v>0</v>
      </c>
      <c r="S50" s="33">
        <v>0</v>
      </c>
      <c r="T50" s="34">
        <v>0.09</v>
      </c>
      <c r="U50" s="33">
        <v>0</v>
      </c>
      <c r="V50" s="32">
        <v>0</v>
      </c>
      <c r="W50" s="4"/>
      <c r="X50" s="4"/>
    </row>
    <row r="51" spans="1:24" ht="23.25" customHeight="1">
      <c r="A51" s="17"/>
      <c r="B51" s="37" t="s">
        <v>6</v>
      </c>
      <c r="C51" s="41">
        <f>SUM(D51:J51)</f>
        <v>83</v>
      </c>
      <c r="D51" s="40">
        <v>25</v>
      </c>
      <c r="E51" s="39">
        <v>0</v>
      </c>
      <c r="F51" s="42">
        <v>29</v>
      </c>
      <c r="G51" s="39">
        <v>0</v>
      </c>
      <c r="H51" s="39">
        <v>0</v>
      </c>
      <c r="I51" s="39">
        <v>3</v>
      </c>
      <c r="J51" s="38">
        <v>26</v>
      </c>
      <c r="K51" s="4"/>
      <c r="L51" s="6"/>
      <c r="M51" s="13"/>
      <c r="N51" s="17"/>
      <c r="O51" s="37" t="s">
        <v>6</v>
      </c>
      <c r="P51" s="36">
        <f>SUM(Q51:V51)</f>
        <v>1.2</v>
      </c>
      <c r="Q51" s="33">
        <v>0</v>
      </c>
      <c r="R51" s="35">
        <v>0</v>
      </c>
      <c r="S51" s="33">
        <v>0</v>
      </c>
      <c r="T51" s="34">
        <v>1.2</v>
      </c>
      <c r="U51" s="33">
        <v>0</v>
      </c>
      <c r="V51" s="32">
        <v>0</v>
      </c>
      <c r="W51" s="4"/>
      <c r="X51" s="4"/>
    </row>
    <row r="52" spans="1:24" ht="23.25" customHeight="1">
      <c r="A52" s="17"/>
      <c r="B52" s="37" t="s">
        <v>5</v>
      </c>
      <c r="C52" s="41">
        <f>SUM(D52:J52)</f>
        <v>0</v>
      </c>
      <c r="D52" s="39">
        <v>0</v>
      </c>
      <c r="E52" s="39">
        <v>0</v>
      </c>
      <c r="F52" s="40">
        <v>0</v>
      </c>
      <c r="G52" s="39">
        <v>0</v>
      </c>
      <c r="H52" s="39">
        <v>0</v>
      </c>
      <c r="I52" s="39">
        <v>0</v>
      </c>
      <c r="J52" s="38">
        <v>0</v>
      </c>
      <c r="K52" s="4"/>
      <c r="L52" s="25"/>
      <c r="M52" s="4"/>
      <c r="N52" s="17"/>
      <c r="O52" s="37" t="s">
        <v>5</v>
      </c>
      <c r="P52" s="36">
        <f>SUM(Q52:V52)</f>
        <v>0</v>
      </c>
      <c r="Q52" s="33">
        <v>0</v>
      </c>
      <c r="R52" s="35">
        <v>0</v>
      </c>
      <c r="S52" s="33">
        <v>0</v>
      </c>
      <c r="T52" s="34">
        <v>0</v>
      </c>
      <c r="U52" s="33">
        <v>0</v>
      </c>
      <c r="V52" s="32">
        <v>0</v>
      </c>
      <c r="W52" s="4"/>
      <c r="X52" s="4"/>
    </row>
    <row r="53" spans="1:24" ht="23.25" customHeight="1" thickBot="1">
      <c r="A53" s="31"/>
      <c r="B53" s="30" t="s">
        <v>4</v>
      </c>
      <c r="C53" s="29">
        <f>SUM(D53:J53)</f>
        <v>0</v>
      </c>
      <c r="D53" s="27">
        <v>0</v>
      </c>
      <c r="E53" s="27">
        <v>0</v>
      </c>
      <c r="F53" s="28">
        <v>0</v>
      </c>
      <c r="G53" s="27">
        <v>0</v>
      </c>
      <c r="H53" s="27">
        <v>0</v>
      </c>
      <c r="I53" s="27">
        <v>0</v>
      </c>
      <c r="J53" s="26">
        <v>0</v>
      </c>
      <c r="K53" s="4"/>
      <c r="L53" s="25"/>
      <c r="M53" s="4"/>
      <c r="N53" s="24"/>
      <c r="O53" s="23" t="s">
        <v>4</v>
      </c>
      <c r="P53" s="22">
        <f>SUM(Q53:V53)</f>
        <v>0</v>
      </c>
      <c r="Q53" s="21">
        <v>0</v>
      </c>
      <c r="R53" s="19">
        <v>0</v>
      </c>
      <c r="S53" s="21">
        <v>0</v>
      </c>
      <c r="T53" s="20">
        <v>0</v>
      </c>
      <c r="U53" s="19">
        <v>0</v>
      </c>
      <c r="V53" s="18">
        <v>0</v>
      </c>
      <c r="W53" s="4"/>
      <c r="X53" s="4"/>
    </row>
    <row r="54" spans="1:24" ht="23.25" customHeight="1">
      <c r="A54" s="17"/>
      <c r="B54" s="16"/>
      <c r="C54" s="15"/>
      <c r="D54" s="15"/>
      <c r="E54" s="15"/>
      <c r="F54" s="15"/>
      <c r="G54" s="15"/>
      <c r="H54" s="15"/>
      <c r="I54" s="15"/>
      <c r="J54" s="14"/>
      <c r="K54" s="4"/>
      <c r="L54" s="1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23.25" customHeight="1" thickBot="1">
      <c r="A55" s="12" t="s">
        <v>3</v>
      </c>
      <c r="B55" s="11"/>
      <c r="C55" s="8">
        <f>SUM(D55:J55)</f>
        <v>51400</v>
      </c>
      <c r="D55" s="9">
        <v>10780</v>
      </c>
      <c r="E55" s="10">
        <v>0</v>
      </c>
      <c r="F55" s="9">
        <v>29997</v>
      </c>
      <c r="G55" s="10">
        <v>0</v>
      </c>
      <c r="H55" s="9">
        <v>0</v>
      </c>
      <c r="I55" s="8">
        <v>305</v>
      </c>
      <c r="J55" s="7">
        <v>10318</v>
      </c>
      <c r="K55" s="4"/>
      <c r="L55" s="6"/>
      <c r="M55" s="4"/>
      <c r="N55" s="5" t="s">
        <v>2</v>
      </c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ht="12">
      <c r="B57" s="3" t="s">
        <v>1</v>
      </c>
    </row>
    <row r="58" ht="12">
      <c r="B58" s="2" t="s">
        <v>0</v>
      </c>
    </row>
  </sheetData>
  <sheetProtection/>
  <mergeCells count="39">
    <mergeCell ref="D5:X5"/>
    <mergeCell ref="Y5:AA5"/>
    <mergeCell ref="D6:J6"/>
    <mergeCell ref="K6:Q6"/>
    <mergeCell ref="R6:X6"/>
    <mergeCell ref="J37:J38"/>
    <mergeCell ref="X7:X8"/>
    <mergeCell ref="R7:R8"/>
    <mergeCell ref="S7:S8"/>
    <mergeCell ref="T7:T8"/>
    <mergeCell ref="A9:B9"/>
    <mergeCell ref="A11:B11"/>
    <mergeCell ref="Q7:Q8"/>
    <mergeCell ref="J7:J8"/>
    <mergeCell ref="K7:K8"/>
    <mergeCell ref="L7:L8"/>
    <mergeCell ref="M7:M8"/>
    <mergeCell ref="A5:B8"/>
    <mergeCell ref="C5:C8"/>
    <mergeCell ref="D7:D8"/>
    <mergeCell ref="E7:E8"/>
    <mergeCell ref="F7:F8"/>
    <mergeCell ref="S37:S38"/>
    <mergeCell ref="U37:U38"/>
    <mergeCell ref="V37:V38"/>
    <mergeCell ref="N41:O41"/>
    <mergeCell ref="N39:O39"/>
    <mergeCell ref="N37:O38"/>
    <mergeCell ref="R37:R38"/>
    <mergeCell ref="Q37:Q38"/>
    <mergeCell ref="N40:O40"/>
    <mergeCell ref="P37:P38"/>
    <mergeCell ref="A41:B41"/>
    <mergeCell ref="A10:B10"/>
    <mergeCell ref="A40:B40"/>
    <mergeCell ref="A37:B38"/>
    <mergeCell ref="C37:C38"/>
    <mergeCell ref="F37:F38"/>
    <mergeCell ref="A39:B39"/>
  </mergeCells>
  <printOptions horizontalCentered="1"/>
  <pageMargins left="0.7874015748031497" right="0.5905511811023623" top="0.7874015748031497" bottom="0.7874015748031497" header="0" footer="0"/>
  <pageSetup horizontalDpi="600" verticalDpi="600" orientation="portrait" paperSize="9" scale="6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22">
      <selection activeCell="N33" sqref="N33"/>
    </sheetView>
  </sheetViews>
  <sheetFormatPr defaultColWidth="9.00390625" defaultRowHeight="13.5"/>
  <cols>
    <col min="1" max="12" width="10.625" style="161" customWidth="1"/>
    <col min="13" max="13" width="5.625" style="161" customWidth="1"/>
    <col min="14" max="14" width="10.375" style="161" customWidth="1"/>
    <col min="15" max="15" width="12.625" style="161" customWidth="1"/>
    <col min="16" max="16" width="9.00390625" style="161" customWidth="1"/>
    <col min="17" max="17" width="9.625" style="161" customWidth="1"/>
    <col min="18" max="18" width="9.00390625" style="161" customWidth="1"/>
    <col min="19" max="19" width="10.375" style="161" customWidth="1"/>
    <col min="20" max="20" width="9.125" style="161" customWidth="1"/>
    <col min="21" max="16384" width="9.00390625" style="161" customWidth="1"/>
  </cols>
  <sheetData>
    <row r="1" spans="1:14" ht="19.5" customHeight="1">
      <c r="A1" s="229" t="s">
        <v>116</v>
      </c>
      <c r="B1" s="229"/>
      <c r="C1" s="168"/>
      <c r="D1" s="168"/>
      <c r="E1" s="168"/>
      <c r="F1" s="229" t="s">
        <v>115</v>
      </c>
      <c r="G1" s="229"/>
      <c r="H1" s="168"/>
      <c r="I1" s="168"/>
      <c r="J1" s="229" t="s">
        <v>114</v>
      </c>
      <c r="K1" s="206"/>
      <c r="L1" s="168"/>
      <c r="M1" s="168"/>
      <c r="N1" s="168"/>
    </row>
    <row r="2" spans="1:14" ht="19.5" customHeight="1" thickBot="1">
      <c r="A2" s="228"/>
      <c r="B2" s="228"/>
      <c r="C2" s="227" t="s">
        <v>113</v>
      </c>
      <c r="D2" s="170"/>
      <c r="E2" s="168"/>
      <c r="F2" s="168"/>
      <c r="G2" s="205" t="s">
        <v>40</v>
      </c>
      <c r="H2" s="168"/>
      <c r="I2" s="168"/>
      <c r="J2" s="4"/>
      <c r="K2" s="205" t="s">
        <v>40</v>
      </c>
      <c r="L2" s="168"/>
      <c r="M2" s="168"/>
      <c r="N2" s="168"/>
    </row>
    <row r="3" spans="1:14" ht="19.5" customHeight="1">
      <c r="A3" s="240" t="s">
        <v>112</v>
      </c>
      <c r="B3" s="222" t="s">
        <v>111</v>
      </c>
      <c r="C3" s="221" t="s">
        <v>110</v>
      </c>
      <c r="D3" s="239"/>
      <c r="E3" s="168"/>
      <c r="F3" s="224" t="s">
        <v>108</v>
      </c>
      <c r="G3" s="221" t="s">
        <v>109</v>
      </c>
      <c r="H3" s="168"/>
      <c r="I3" s="168"/>
      <c r="J3" s="224" t="s">
        <v>108</v>
      </c>
      <c r="K3" s="221" t="s">
        <v>107</v>
      </c>
      <c r="L3" s="168"/>
      <c r="M3" s="168"/>
      <c r="N3" s="168"/>
    </row>
    <row r="4" spans="1:14" ht="19.5" customHeight="1">
      <c r="A4" s="220" t="s">
        <v>95</v>
      </c>
      <c r="B4" s="84">
        <v>2300</v>
      </c>
      <c r="C4" s="77">
        <v>274</v>
      </c>
      <c r="D4" s="231"/>
      <c r="E4" s="168"/>
      <c r="F4" s="220" t="s">
        <v>95</v>
      </c>
      <c r="G4" s="77">
        <v>352.87</v>
      </c>
      <c r="H4" s="168"/>
      <c r="I4" s="168"/>
      <c r="J4" s="220" t="s">
        <v>95</v>
      </c>
      <c r="K4" s="77">
        <v>9.66</v>
      </c>
      <c r="L4" s="168"/>
      <c r="M4" s="168"/>
      <c r="N4" s="168"/>
    </row>
    <row r="5" spans="1:14" ht="19.5" customHeight="1">
      <c r="A5" s="220" t="s">
        <v>20</v>
      </c>
      <c r="B5" s="84">
        <v>1640</v>
      </c>
      <c r="C5" s="77">
        <v>210.3</v>
      </c>
      <c r="D5" s="231"/>
      <c r="E5" s="168"/>
      <c r="F5" s="220" t="s">
        <v>20</v>
      </c>
      <c r="G5" s="77">
        <v>352.29</v>
      </c>
      <c r="H5" s="168"/>
      <c r="I5" s="168"/>
      <c r="J5" s="220" t="s">
        <v>20</v>
      </c>
      <c r="K5" s="77">
        <v>9.66</v>
      </c>
      <c r="L5" s="168"/>
      <c r="M5" s="168"/>
      <c r="N5" s="168"/>
    </row>
    <row r="6" spans="1:14" s="3" customFormat="1" ht="19.5" customHeight="1">
      <c r="A6" s="219" t="s">
        <v>19</v>
      </c>
      <c r="B6" s="238">
        <f>SUM(B8:B12)</f>
        <v>819</v>
      </c>
      <c r="C6" s="216">
        <f>SUM(C8:C12)</f>
        <v>89.44999999999999</v>
      </c>
      <c r="D6" s="189"/>
      <c r="E6" s="5"/>
      <c r="F6" s="219" t="s">
        <v>19</v>
      </c>
      <c r="G6" s="216">
        <f>+G8+G9+G10+G11+G12</f>
        <v>352.29</v>
      </c>
      <c r="H6" s="5"/>
      <c r="I6" s="5"/>
      <c r="J6" s="219" t="s">
        <v>19</v>
      </c>
      <c r="K6" s="216">
        <v>9.66</v>
      </c>
      <c r="L6" s="5"/>
      <c r="M6" s="5"/>
      <c r="N6" s="5"/>
    </row>
    <row r="7" spans="1:14" ht="19.5" customHeight="1">
      <c r="A7" s="237"/>
      <c r="B7" s="42"/>
      <c r="C7" s="214"/>
      <c r="D7" s="170"/>
      <c r="E7" s="168"/>
      <c r="F7" s="17"/>
      <c r="G7" s="214"/>
      <c r="H7" s="168"/>
      <c r="I7" s="168"/>
      <c r="J7" s="17"/>
      <c r="K7" s="214"/>
      <c r="L7" s="168"/>
      <c r="M7" s="168"/>
      <c r="N7" s="168"/>
    </row>
    <row r="8" spans="1:14" ht="19.5" customHeight="1">
      <c r="A8" s="235" t="s">
        <v>92</v>
      </c>
      <c r="B8" s="42">
        <v>591</v>
      </c>
      <c r="C8" s="214">
        <v>38.48</v>
      </c>
      <c r="D8" s="231"/>
      <c r="E8" s="168"/>
      <c r="F8" s="235" t="s">
        <v>92</v>
      </c>
      <c r="G8" s="234">
        <v>214.22</v>
      </c>
      <c r="H8" s="168"/>
      <c r="I8" s="168"/>
      <c r="J8" s="211" t="s">
        <v>92</v>
      </c>
      <c r="K8" s="214">
        <v>4.59</v>
      </c>
      <c r="L8" s="168"/>
      <c r="M8" s="168"/>
      <c r="N8" s="168"/>
    </row>
    <row r="9" spans="1:14" ht="19.5" customHeight="1">
      <c r="A9" s="235" t="s">
        <v>87</v>
      </c>
      <c r="B9" s="42">
        <v>228</v>
      </c>
      <c r="C9" s="214">
        <v>50.97</v>
      </c>
      <c r="D9" s="231"/>
      <c r="E9" s="168"/>
      <c r="F9" s="235" t="s">
        <v>87</v>
      </c>
      <c r="G9" s="234">
        <v>35.35</v>
      </c>
      <c r="H9" s="168"/>
      <c r="I9" s="168"/>
      <c r="J9" s="211" t="s">
        <v>87</v>
      </c>
      <c r="K9" s="214">
        <v>4.37</v>
      </c>
      <c r="L9" s="168"/>
      <c r="M9" s="168"/>
      <c r="N9" s="168"/>
    </row>
    <row r="10" spans="1:14" ht="19.5" customHeight="1" thickBot="1">
      <c r="A10" s="235" t="s">
        <v>85</v>
      </c>
      <c r="B10" s="40">
        <v>0</v>
      </c>
      <c r="C10" s="236">
        <v>0</v>
      </c>
      <c r="D10" s="170"/>
      <c r="E10" s="168"/>
      <c r="F10" s="235" t="s">
        <v>85</v>
      </c>
      <c r="G10" s="234">
        <v>23.41</v>
      </c>
      <c r="H10" s="168"/>
      <c r="I10" s="168"/>
      <c r="J10" s="209" t="s">
        <v>85</v>
      </c>
      <c r="K10" s="213">
        <v>0.7</v>
      </c>
      <c r="L10" s="168"/>
      <c r="M10" s="168"/>
      <c r="N10" s="168"/>
    </row>
    <row r="11" spans="1:14" ht="19.5" customHeight="1">
      <c r="A11" s="235" t="s">
        <v>84</v>
      </c>
      <c r="B11" s="40">
        <v>0</v>
      </c>
      <c r="C11" s="236">
        <v>0</v>
      </c>
      <c r="D11" s="170"/>
      <c r="E11" s="168"/>
      <c r="F11" s="235" t="s">
        <v>84</v>
      </c>
      <c r="G11" s="234">
        <v>1.95</v>
      </c>
      <c r="H11" s="168"/>
      <c r="I11" s="168"/>
      <c r="J11" s="169" t="s">
        <v>2</v>
      </c>
      <c r="K11" s="4"/>
      <c r="L11" s="168"/>
      <c r="M11" s="168"/>
      <c r="N11" s="168"/>
    </row>
    <row r="12" spans="1:14" ht="19.5" customHeight="1" thickBot="1">
      <c r="A12" s="233" t="s">
        <v>83</v>
      </c>
      <c r="B12" s="9">
        <v>0</v>
      </c>
      <c r="C12" s="213">
        <v>0</v>
      </c>
      <c r="D12" s="231"/>
      <c r="E12" s="168"/>
      <c r="F12" s="233" t="s">
        <v>83</v>
      </c>
      <c r="G12" s="213">
        <v>77.36</v>
      </c>
      <c r="H12" s="168"/>
      <c r="I12" s="168"/>
      <c r="J12" s="168"/>
      <c r="K12" s="168"/>
      <c r="L12" s="168"/>
      <c r="M12" s="168"/>
      <c r="N12" s="168"/>
    </row>
    <row r="13" spans="1:14" ht="19.5" customHeight="1">
      <c r="A13" s="169" t="s">
        <v>2</v>
      </c>
      <c r="B13" s="6"/>
      <c r="C13" s="232"/>
      <c r="D13" s="231"/>
      <c r="E13" s="168"/>
      <c r="F13" s="169" t="s">
        <v>2</v>
      </c>
      <c r="G13" s="168"/>
      <c r="H13" s="168"/>
      <c r="I13" s="168"/>
      <c r="J13" s="168"/>
      <c r="K13" s="168"/>
      <c r="L13" s="168"/>
      <c r="M13" s="168"/>
      <c r="N13" s="168"/>
    </row>
    <row r="14" spans="1:14" ht="19.5" customHeight="1">
      <c r="A14" s="168"/>
      <c r="B14" s="4"/>
      <c r="C14" s="4"/>
      <c r="D14" s="168"/>
      <c r="E14" s="168"/>
      <c r="F14" s="168"/>
      <c r="G14" s="4"/>
      <c r="H14" s="168"/>
      <c r="I14" s="168"/>
      <c r="J14" s="168"/>
      <c r="K14" s="168"/>
      <c r="L14" s="168"/>
      <c r="M14" s="168"/>
      <c r="N14" s="168"/>
    </row>
    <row r="15" spans="1:14" ht="19.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</row>
    <row r="16" spans="1:14" ht="19.5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</row>
    <row r="17" spans="1:14" ht="19.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</row>
    <row r="18" spans="1:14" ht="19.5" customHeight="1">
      <c r="A18" s="229" t="s">
        <v>106</v>
      </c>
      <c r="B18" s="230"/>
      <c r="C18" s="168"/>
      <c r="D18" s="168"/>
      <c r="E18" s="229" t="s">
        <v>105</v>
      </c>
      <c r="F18" s="230"/>
      <c r="G18" s="168"/>
      <c r="H18" s="168"/>
      <c r="I18" s="229" t="s">
        <v>104</v>
      </c>
      <c r="J18" s="229"/>
      <c r="K18" s="168"/>
      <c r="L18" s="168"/>
      <c r="M18" s="168"/>
      <c r="N18" s="168"/>
    </row>
    <row r="19" spans="1:14" ht="19.5" customHeight="1" thickBot="1">
      <c r="A19" s="103"/>
      <c r="B19" s="227" t="s">
        <v>40</v>
      </c>
      <c r="C19" s="168"/>
      <c r="D19" s="168"/>
      <c r="E19" s="168"/>
      <c r="F19" s="205" t="s">
        <v>40</v>
      </c>
      <c r="G19" s="168"/>
      <c r="H19" s="168"/>
      <c r="I19" s="228"/>
      <c r="J19" s="228"/>
      <c r="K19" s="168"/>
      <c r="L19" s="227" t="s">
        <v>40</v>
      </c>
      <c r="M19" s="168"/>
      <c r="N19" s="168"/>
    </row>
    <row r="20" spans="1:14" ht="19.5" customHeight="1">
      <c r="A20" s="226" t="s">
        <v>103</v>
      </c>
      <c r="B20" s="221" t="s">
        <v>102</v>
      </c>
      <c r="C20" s="168"/>
      <c r="D20" s="168"/>
      <c r="E20" s="226" t="s">
        <v>101</v>
      </c>
      <c r="F20" s="225" t="s">
        <v>100</v>
      </c>
      <c r="G20" s="168"/>
      <c r="H20" s="168"/>
      <c r="I20" s="224" t="s">
        <v>99</v>
      </c>
      <c r="J20" s="223" t="s">
        <v>98</v>
      </c>
      <c r="K20" s="222" t="s">
        <v>97</v>
      </c>
      <c r="L20" s="221" t="s">
        <v>96</v>
      </c>
      <c r="M20" s="168"/>
      <c r="N20" s="168"/>
    </row>
    <row r="21" spans="1:14" ht="19.5" customHeight="1">
      <c r="A21" s="220" t="s">
        <v>95</v>
      </c>
      <c r="B21" s="77">
        <v>7.89</v>
      </c>
      <c r="C21" s="168"/>
      <c r="D21" s="168"/>
      <c r="E21" s="220" t="s">
        <v>95</v>
      </c>
      <c r="F21" s="77">
        <v>27</v>
      </c>
      <c r="G21" s="168"/>
      <c r="H21" s="168"/>
      <c r="I21" s="220" t="s">
        <v>95</v>
      </c>
      <c r="J21" s="36">
        <v>19.05</v>
      </c>
      <c r="K21" s="78">
        <v>18</v>
      </c>
      <c r="L21" s="77">
        <v>1.05</v>
      </c>
      <c r="M21" s="168"/>
      <c r="N21" s="168"/>
    </row>
    <row r="22" spans="1:14" ht="19.5" customHeight="1">
      <c r="A22" s="220" t="s">
        <v>20</v>
      </c>
      <c r="B22" s="77">
        <v>7.89</v>
      </c>
      <c r="C22" s="168"/>
      <c r="D22" s="168"/>
      <c r="E22" s="220" t="s">
        <v>20</v>
      </c>
      <c r="F22" s="77">
        <v>26.38</v>
      </c>
      <c r="G22" s="168"/>
      <c r="H22" s="168"/>
      <c r="I22" s="220" t="s">
        <v>20</v>
      </c>
      <c r="J22" s="36">
        <v>15.8</v>
      </c>
      <c r="K22" s="78">
        <v>14.75</v>
      </c>
      <c r="L22" s="77">
        <v>1.05</v>
      </c>
      <c r="M22" s="168"/>
      <c r="N22" s="168"/>
    </row>
    <row r="23" spans="1:14" s="3" customFormat="1" ht="19.5" customHeight="1">
      <c r="A23" s="219" t="s">
        <v>19</v>
      </c>
      <c r="B23" s="216">
        <f>+B25+B26</f>
        <v>7.89</v>
      </c>
      <c r="C23" s="5"/>
      <c r="D23" s="5"/>
      <c r="E23" s="219" t="s">
        <v>19</v>
      </c>
      <c r="F23" s="216">
        <f>+F25+F26+F27+F28</f>
        <v>26.380000000000003</v>
      </c>
      <c r="G23" s="5"/>
      <c r="H23" s="5"/>
      <c r="I23" s="219" t="s">
        <v>19</v>
      </c>
      <c r="J23" s="218">
        <v>15.86</v>
      </c>
      <c r="K23" s="217">
        <v>14.81</v>
      </c>
      <c r="L23" s="216">
        <v>1.05</v>
      </c>
      <c r="M23" s="5"/>
      <c r="N23" s="5"/>
    </row>
    <row r="24" spans="1:14" ht="19.5" customHeight="1">
      <c r="A24" s="17"/>
      <c r="B24" s="214"/>
      <c r="C24" s="168"/>
      <c r="D24" s="168"/>
      <c r="E24" s="215"/>
      <c r="F24" s="214"/>
      <c r="G24" s="168"/>
      <c r="H24" s="168"/>
      <c r="I24" s="17"/>
      <c r="J24" s="34"/>
      <c r="K24" s="212"/>
      <c r="L24" s="214"/>
      <c r="M24" s="168"/>
      <c r="N24" s="168"/>
    </row>
    <row r="25" spans="1:14" ht="19.5" customHeight="1">
      <c r="A25" s="211" t="s">
        <v>94</v>
      </c>
      <c r="B25" s="214">
        <v>0.5</v>
      </c>
      <c r="C25" s="168"/>
      <c r="D25" s="168"/>
      <c r="E25" s="211" t="s">
        <v>93</v>
      </c>
      <c r="F25" s="214">
        <f>13-0.62</f>
        <v>12.38</v>
      </c>
      <c r="G25" s="168"/>
      <c r="H25" s="168"/>
      <c r="I25" s="211" t="s">
        <v>92</v>
      </c>
      <c r="J25" s="35">
        <v>9</v>
      </c>
      <c r="K25" s="212">
        <v>8</v>
      </c>
      <c r="L25" s="214">
        <v>1</v>
      </c>
      <c r="M25" s="168"/>
      <c r="N25" s="168"/>
    </row>
    <row r="26" spans="1:14" ht="19.5" customHeight="1" thickBot="1">
      <c r="A26" s="209" t="s">
        <v>91</v>
      </c>
      <c r="B26" s="213">
        <v>7.39</v>
      </c>
      <c r="C26" s="168"/>
      <c r="D26" s="168"/>
      <c r="E26" s="211" t="s">
        <v>90</v>
      </c>
      <c r="F26" s="214">
        <v>11</v>
      </c>
      <c r="G26" s="168"/>
      <c r="H26" s="168"/>
      <c r="I26" s="211" t="s">
        <v>89</v>
      </c>
      <c r="J26" s="35">
        <v>0.11</v>
      </c>
      <c r="K26" s="212">
        <v>0.11</v>
      </c>
      <c r="L26" s="214">
        <v>0</v>
      </c>
      <c r="M26" s="168"/>
      <c r="N26" s="168"/>
    </row>
    <row r="27" spans="1:14" ht="19.5" customHeight="1">
      <c r="A27" s="169" t="s">
        <v>2</v>
      </c>
      <c r="B27" s="168"/>
      <c r="C27" s="168"/>
      <c r="D27" s="168"/>
      <c r="E27" s="211" t="s">
        <v>88</v>
      </c>
      <c r="F27" s="214">
        <v>2</v>
      </c>
      <c r="G27" s="168"/>
      <c r="H27" s="168"/>
      <c r="I27" s="211" t="s">
        <v>87</v>
      </c>
      <c r="J27" s="34">
        <v>4.92</v>
      </c>
      <c r="K27" s="212">
        <v>4.87</v>
      </c>
      <c r="L27" s="214">
        <v>0.05</v>
      </c>
      <c r="M27" s="168"/>
      <c r="N27" s="168"/>
    </row>
    <row r="28" spans="1:14" ht="19.5" customHeight="1" thickBot="1">
      <c r="A28" s="168"/>
      <c r="B28" s="168"/>
      <c r="C28" s="168"/>
      <c r="D28" s="168"/>
      <c r="E28" s="209" t="s">
        <v>86</v>
      </c>
      <c r="F28" s="213">
        <v>1</v>
      </c>
      <c r="G28" s="168"/>
      <c r="H28" s="168"/>
      <c r="I28" s="211" t="s">
        <v>85</v>
      </c>
      <c r="J28" s="34">
        <v>1.83</v>
      </c>
      <c r="K28" s="212">
        <v>1.83</v>
      </c>
      <c r="L28" s="32">
        <v>0</v>
      </c>
      <c r="M28" s="168"/>
      <c r="N28" s="168"/>
    </row>
    <row r="29" spans="1:14" ht="19.5" customHeight="1">
      <c r="A29" s="168"/>
      <c r="B29" s="168"/>
      <c r="C29" s="168"/>
      <c r="D29" s="168"/>
      <c r="E29" s="169" t="s">
        <v>2</v>
      </c>
      <c r="F29" s="4"/>
      <c r="G29" s="168"/>
      <c r="H29" s="168"/>
      <c r="I29" s="211" t="s">
        <v>84</v>
      </c>
      <c r="J29" s="35">
        <v>0</v>
      </c>
      <c r="K29" s="210">
        <v>0</v>
      </c>
      <c r="L29" s="32">
        <v>0</v>
      </c>
      <c r="M29" s="168"/>
      <c r="N29" s="168"/>
    </row>
    <row r="30" spans="1:14" ht="19.5" customHeight="1" thickBot="1">
      <c r="A30" s="168"/>
      <c r="B30" s="168"/>
      <c r="C30" s="168"/>
      <c r="D30" s="168"/>
      <c r="E30" s="168"/>
      <c r="F30" s="207"/>
      <c r="G30" s="168"/>
      <c r="H30" s="168"/>
      <c r="I30" s="209" t="s">
        <v>83</v>
      </c>
      <c r="J30" s="20">
        <v>0</v>
      </c>
      <c r="K30" s="208">
        <v>0</v>
      </c>
      <c r="L30" s="18">
        <v>0</v>
      </c>
      <c r="M30" s="168"/>
      <c r="N30" s="168"/>
    </row>
    <row r="31" spans="1:14" ht="19.5" customHeight="1">
      <c r="A31" s="168" t="s">
        <v>82</v>
      </c>
      <c r="B31" s="168"/>
      <c r="C31" s="168"/>
      <c r="D31" s="168"/>
      <c r="E31" s="168"/>
      <c r="F31" s="168"/>
      <c r="G31" s="168"/>
      <c r="H31" s="168"/>
      <c r="I31" s="169" t="s">
        <v>81</v>
      </c>
      <c r="J31" s="4"/>
      <c r="K31" s="4"/>
      <c r="L31" s="4"/>
      <c r="M31" s="168"/>
      <c r="N31" s="168"/>
    </row>
    <row r="32" spans="1:14" ht="19.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207"/>
      <c r="K32" s="168"/>
      <c r="L32" s="168"/>
      <c r="M32" s="168"/>
      <c r="N32" s="168"/>
    </row>
    <row r="33" spans="2:14" ht="19.5" customHeight="1"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</row>
    <row r="34" spans="1:14" ht="19.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</row>
    <row r="35" spans="1:14" ht="19.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</row>
    <row r="36" spans="1:14" ht="19.5" customHeight="1">
      <c r="A36" s="206" t="s">
        <v>80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168"/>
      <c r="M36" s="168"/>
      <c r="N36" s="168"/>
    </row>
    <row r="37" spans="1:14" ht="19.5" customHeight="1" thickBot="1">
      <c r="A37" s="4"/>
      <c r="B37" s="4"/>
      <c r="C37" s="4"/>
      <c r="D37" s="4"/>
      <c r="E37" s="4"/>
      <c r="F37" s="4"/>
      <c r="G37" s="4"/>
      <c r="H37" s="4"/>
      <c r="I37" s="4"/>
      <c r="J37" s="168"/>
      <c r="K37" s="4"/>
      <c r="L37" s="205" t="s">
        <v>79</v>
      </c>
      <c r="M37" s="168"/>
      <c r="N37" s="168"/>
    </row>
    <row r="38" spans="1:14" ht="19.5" customHeight="1">
      <c r="A38" s="99" t="s">
        <v>33</v>
      </c>
      <c r="B38" s="155"/>
      <c r="C38" s="204" t="s">
        <v>78</v>
      </c>
      <c r="D38" s="204"/>
      <c r="E38" s="204" t="s">
        <v>77</v>
      </c>
      <c r="F38" s="204"/>
      <c r="G38" s="204" t="s">
        <v>76</v>
      </c>
      <c r="H38" s="204"/>
      <c r="I38" s="204" t="s">
        <v>75</v>
      </c>
      <c r="J38" s="204"/>
      <c r="K38" s="204" t="s">
        <v>74</v>
      </c>
      <c r="L38" s="203"/>
      <c r="M38" s="168"/>
      <c r="N38" s="168"/>
    </row>
    <row r="39" spans="1:14" ht="19.5" customHeight="1">
      <c r="A39" s="90"/>
      <c r="B39" s="89"/>
      <c r="C39" s="201" t="s">
        <v>73</v>
      </c>
      <c r="D39" s="202" t="s">
        <v>72</v>
      </c>
      <c r="E39" s="201" t="s">
        <v>73</v>
      </c>
      <c r="F39" s="202" t="s">
        <v>72</v>
      </c>
      <c r="G39" s="201" t="s">
        <v>73</v>
      </c>
      <c r="H39" s="202" t="s">
        <v>72</v>
      </c>
      <c r="I39" s="201" t="s">
        <v>73</v>
      </c>
      <c r="J39" s="202" t="s">
        <v>72</v>
      </c>
      <c r="K39" s="201" t="s">
        <v>73</v>
      </c>
      <c r="L39" s="200" t="s">
        <v>72</v>
      </c>
      <c r="M39" s="168"/>
      <c r="N39" s="168"/>
    </row>
    <row r="40" spans="1:14" ht="19.5" customHeight="1">
      <c r="A40" s="81" t="s">
        <v>71</v>
      </c>
      <c r="B40" s="199"/>
      <c r="C40" s="198" t="s">
        <v>68</v>
      </c>
      <c r="D40" s="197">
        <v>44</v>
      </c>
      <c r="E40" s="196">
        <v>-35</v>
      </c>
      <c r="F40" s="197">
        <v>26</v>
      </c>
      <c r="G40" s="196">
        <v>-3</v>
      </c>
      <c r="H40" s="197">
        <v>3</v>
      </c>
      <c r="I40" s="196">
        <v>-13</v>
      </c>
      <c r="J40" s="197">
        <v>9</v>
      </c>
      <c r="K40" s="196">
        <v>-6</v>
      </c>
      <c r="L40" s="195">
        <v>6</v>
      </c>
      <c r="M40" s="168"/>
      <c r="N40" s="168"/>
    </row>
    <row r="41" spans="1:14" ht="19.5" customHeight="1">
      <c r="A41" s="81" t="s">
        <v>70</v>
      </c>
      <c r="B41" s="80"/>
      <c r="C41" s="198" t="s">
        <v>68</v>
      </c>
      <c r="D41" s="197">
        <v>44</v>
      </c>
      <c r="E41" s="196">
        <v>-35</v>
      </c>
      <c r="F41" s="197">
        <v>26</v>
      </c>
      <c r="G41" s="196">
        <v>-3</v>
      </c>
      <c r="H41" s="197">
        <v>3</v>
      </c>
      <c r="I41" s="196">
        <v>-13</v>
      </c>
      <c r="J41" s="197">
        <v>9</v>
      </c>
      <c r="K41" s="196">
        <v>-6</v>
      </c>
      <c r="L41" s="195">
        <v>6</v>
      </c>
      <c r="M41" s="168"/>
      <c r="N41" s="168"/>
    </row>
    <row r="42" spans="1:14" s="188" customFormat="1" ht="19.5" customHeight="1">
      <c r="A42" s="194" t="s">
        <v>69</v>
      </c>
      <c r="B42" s="85"/>
      <c r="C42" s="193" t="s">
        <v>68</v>
      </c>
      <c r="D42" s="192">
        <v>44</v>
      </c>
      <c r="E42" s="191">
        <v>-35</v>
      </c>
      <c r="F42" s="192">
        <v>26</v>
      </c>
      <c r="G42" s="191">
        <v>-3</v>
      </c>
      <c r="H42" s="192">
        <v>3</v>
      </c>
      <c r="I42" s="191">
        <v>-13</v>
      </c>
      <c r="J42" s="192">
        <v>9</v>
      </c>
      <c r="K42" s="191">
        <v>-6</v>
      </c>
      <c r="L42" s="190">
        <v>6</v>
      </c>
      <c r="M42" s="189"/>
      <c r="N42" s="189"/>
    </row>
    <row r="43" spans="1:14" ht="19.5" customHeight="1">
      <c r="A43" s="187"/>
      <c r="B43" s="143"/>
      <c r="C43" s="186"/>
      <c r="D43" s="182"/>
      <c r="E43" s="183"/>
      <c r="F43" s="182"/>
      <c r="G43" s="183"/>
      <c r="H43" s="182"/>
      <c r="I43" s="183"/>
      <c r="J43" s="182"/>
      <c r="K43" s="183"/>
      <c r="L43" s="184"/>
      <c r="M43" s="168"/>
      <c r="N43" s="168"/>
    </row>
    <row r="44" spans="1:14" s="163" customFormat="1" ht="19.5" customHeight="1">
      <c r="A44" s="181"/>
      <c r="B44" s="63" t="s">
        <v>67</v>
      </c>
      <c r="C44" s="183">
        <v>-1</v>
      </c>
      <c r="D44" s="185">
        <v>0</v>
      </c>
      <c r="E44" s="179">
        <v>0</v>
      </c>
      <c r="F44" s="180">
        <v>0</v>
      </c>
      <c r="G44" s="179">
        <v>0</v>
      </c>
      <c r="H44" s="180">
        <v>0</v>
      </c>
      <c r="I44" s="183">
        <v>-1</v>
      </c>
      <c r="J44" s="185">
        <v>0</v>
      </c>
      <c r="K44" s="179"/>
      <c r="L44" s="178"/>
      <c r="M44" s="170"/>
      <c r="N44" s="170"/>
    </row>
    <row r="45" spans="1:14" s="163" customFormat="1" ht="19.5" customHeight="1">
      <c r="A45" s="181"/>
      <c r="B45" s="63" t="s">
        <v>66</v>
      </c>
      <c r="C45" s="183">
        <v>-2</v>
      </c>
      <c r="D45" s="182">
        <v>1</v>
      </c>
      <c r="E45" s="183">
        <v>-1</v>
      </c>
      <c r="F45" s="185">
        <v>0</v>
      </c>
      <c r="G45" s="179">
        <v>0</v>
      </c>
      <c r="H45" s="180">
        <v>0</v>
      </c>
      <c r="I45" s="183">
        <v>-1</v>
      </c>
      <c r="J45" s="182">
        <v>1</v>
      </c>
      <c r="K45" s="179">
        <v>0</v>
      </c>
      <c r="L45" s="178">
        <v>0</v>
      </c>
      <c r="M45" s="170"/>
      <c r="N45" s="170"/>
    </row>
    <row r="46" spans="1:14" s="163" customFormat="1" ht="19.5" customHeight="1">
      <c r="A46" s="181"/>
      <c r="B46" s="63" t="s">
        <v>65</v>
      </c>
      <c r="C46" s="183">
        <v>-9</v>
      </c>
      <c r="D46" s="182">
        <v>9</v>
      </c>
      <c r="E46" s="183">
        <v>-9</v>
      </c>
      <c r="F46" s="182">
        <v>9</v>
      </c>
      <c r="G46" s="179">
        <v>0</v>
      </c>
      <c r="H46" s="180">
        <v>0</v>
      </c>
      <c r="I46" s="179">
        <v>0</v>
      </c>
      <c r="J46" s="180">
        <v>0</v>
      </c>
      <c r="K46" s="179">
        <v>0</v>
      </c>
      <c r="L46" s="178">
        <v>0</v>
      </c>
      <c r="M46" s="170"/>
      <c r="N46" s="170"/>
    </row>
    <row r="47" spans="1:14" ht="19.5" customHeight="1">
      <c r="A47" s="181"/>
      <c r="B47" s="63" t="s">
        <v>64</v>
      </c>
      <c r="C47" s="183">
        <v>-3</v>
      </c>
      <c r="D47" s="182">
        <v>2</v>
      </c>
      <c r="E47" s="183">
        <v>-3</v>
      </c>
      <c r="F47" s="182">
        <v>2</v>
      </c>
      <c r="G47" s="179">
        <v>0</v>
      </c>
      <c r="H47" s="180">
        <v>0</v>
      </c>
      <c r="I47" s="179">
        <v>0</v>
      </c>
      <c r="J47" s="180">
        <v>0</v>
      </c>
      <c r="K47" s="179">
        <v>0</v>
      </c>
      <c r="L47" s="178">
        <v>0</v>
      </c>
      <c r="M47" s="168"/>
      <c r="N47" s="168"/>
    </row>
    <row r="48" spans="1:14" s="163" customFormat="1" ht="19.5" customHeight="1">
      <c r="A48" s="181"/>
      <c r="B48" s="63" t="s">
        <v>63</v>
      </c>
      <c r="C48" s="183">
        <v>-6</v>
      </c>
      <c r="D48" s="182">
        <v>5</v>
      </c>
      <c r="E48" s="183">
        <v>-3</v>
      </c>
      <c r="F48" s="182">
        <v>2</v>
      </c>
      <c r="G48" s="183">
        <v>-3</v>
      </c>
      <c r="H48" s="182">
        <v>3</v>
      </c>
      <c r="I48" s="179">
        <v>0</v>
      </c>
      <c r="J48" s="180">
        <v>0</v>
      </c>
      <c r="K48" s="179">
        <v>0</v>
      </c>
      <c r="L48" s="178">
        <v>0</v>
      </c>
      <c r="M48" s="170"/>
      <c r="N48" s="170"/>
    </row>
    <row r="49" spans="1:14" s="163" customFormat="1" ht="19.5" customHeight="1">
      <c r="A49" s="181"/>
      <c r="B49" s="63" t="s">
        <v>7</v>
      </c>
      <c r="C49" s="183">
        <v>-19</v>
      </c>
      <c r="D49" s="182">
        <v>14</v>
      </c>
      <c r="E49" s="183">
        <v>-3</v>
      </c>
      <c r="F49" s="182">
        <v>1</v>
      </c>
      <c r="G49" s="179">
        <v>0</v>
      </c>
      <c r="H49" s="180">
        <v>0</v>
      </c>
      <c r="I49" s="183">
        <v>-10</v>
      </c>
      <c r="J49" s="182">
        <v>7</v>
      </c>
      <c r="K49" s="183">
        <v>-6</v>
      </c>
      <c r="L49" s="184">
        <v>6</v>
      </c>
      <c r="M49" s="170"/>
      <c r="N49" s="170"/>
    </row>
    <row r="50" spans="1:14" s="163" customFormat="1" ht="19.5" customHeight="1">
      <c r="A50" s="181"/>
      <c r="B50" s="63" t="s">
        <v>62</v>
      </c>
      <c r="C50" s="183">
        <v>-8</v>
      </c>
      <c r="D50" s="182">
        <v>6</v>
      </c>
      <c r="E50" s="183">
        <v>-7</v>
      </c>
      <c r="F50" s="182">
        <v>5</v>
      </c>
      <c r="G50" s="179">
        <v>0</v>
      </c>
      <c r="H50" s="180">
        <v>0</v>
      </c>
      <c r="I50" s="183">
        <v>-1</v>
      </c>
      <c r="J50" s="182">
        <v>1</v>
      </c>
      <c r="K50" s="179">
        <v>0</v>
      </c>
      <c r="L50" s="178">
        <v>0</v>
      </c>
      <c r="M50" s="170"/>
      <c r="N50" s="170"/>
    </row>
    <row r="51" spans="1:14" s="163" customFormat="1" ht="19.5" customHeight="1">
      <c r="A51" s="181"/>
      <c r="B51" s="63" t="s">
        <v>61</v>
      </c>
      <c r="C51" s="179">
        <v>0</v>
      </c>
      <c r="D51" s="180">
        <v>0</v>
      </c>
      <c r="E51" s="179">
        <v>0</v>
      </c>
      <c r="F51" s="180">
        <v>0</v>
      </c>
      <c r="G51" s="179">
        <v>0</v>
      </c>
      <c r="H51" s="180">
        <v>0</v>
      </c>
      <c r="I51" s="179">
        <v>0</v>
      </c>
      <c r="J51" s="180">
        <v>0</v>
      </c>
      <c r="K51" s="179">
        <v>0</v>
      </c>
      <c r="L51" s="178">
        <v>0</v>
      </c>
      <c r="M51" s="170"/>
      <c r="N51" s="170"/>
    </row>
    <row r="52" spans="1:14" s="163" customFormat="1" ht="19.5" customHeight="1" thickBot="1">
      <c r="A52" s="177"/>
      <c r="B52" s="176" t="s">
        <v>60</v>
      </c>
      <c r="C52" s="175">
        <v>-9</v>
      </c>
      <c r="D52" s="174">
        <v>7</v>
      </c>
      <c r="E52" s="175">
        <v>-9</v>
      </c>
      <c r="F52" s="174">
        <v>7</v>
      </c>
      <c r="G52" s="172">
        <v>0</v>
      </c>
      <c r="H52" s="173">
        <v>0</v>
      </c>
      <c r="I52" s="172">
        <v>0</v>
      </c>
      <c r="J52" s="173">
        <v>0</v>
      </c>
      <c r="K52" s="172">
        <v>0</v>
      </c>
      <c r="L52" s="171">
        <v>0</v>
      </c>
      <c r="M52" s="170"/>
      <c r="N52" s="170"/>
    </row>
    <row r="53" spans="1:14" ht="19.5" customHeight="1">
      <c r="A53" s="169" t="s">
        <v>59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168"/>
      <c r="M53" s="168"/>
      <c r="N53" s="168"/>
    </row>
    <row r="54" spans="2:11" ht="19.5" customHeight="1">
      <c r="B54" s="167"/>
      <c r="C54" s="1"/>
      <c r="D54" s="1"/>
      <c r="E54" s="1"/>
      <c r="F54" s="1"/>
      <c r="G54" s="1"/>
      <c r="H54" s="1"/>
      <c r="I54" s="1"/>
      <c r="J54" s="1"/>
      <c r="K54" s="1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spans="8:9" ht="12" customHeight="1">
      <c r="H80" s="166"/>
      <c r="I80" s="166"/>
    </row>
    <row r="81" spans="1:11" ht="12" customHeight="1">
      <c r="A81" s="163"/>
      <c r="B81" s="165"/>
      <c r="G81" s="164"/>
      <c r="H81" s="163"/>
      <c r="I81" s="163"/>
      <c r="J81" s="163"/>
      <c r="K81" s="163"/>
    </row>
    <row r="82" spans="6:11" ht="12" customHeight="1">
      <c r="F82" s="162"/>
      <c r="G82" s="162"/>
      <c r="H82" s="162"/>
      <c r="I82" s="162"/>
      <c r="J82" s="162"/>
      <c r="K82" s="162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</sheetData>
  <sheetProtection/>
  <mergeCells count="9">
    <mergeCell ref="A38:B39"/>
    <mergeCell ref="A40:B40"/>
    <mergeCell ref="A42:B42"/>
    <mergeCell ref="A41:B41"/>
    <mergeCell ref="K38:L38"/>
    <mergeCell ref="C38:D38"/>
    <mergeCell ref="E38:F38"/>
    <mergeCell ref="G38:H38"/>
    <mergeCell ref="I38:J38"/>
  </mergeCells>
  <printOptions horizontalCentered="1" verticalCentered="1"/>
  <pageMargins left="0.5905511811023623" right="0.3937007874015748" top="0.7874015748031497" bottom="0.5905511811023623" header="0" footer="0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9">
      <selection activeCell="N33" sqref="N33"/>
    </sheetView>
  </sheetViews>
  <sheetFormatPr defaultColWidth="9.00390625" defaultRowHeight="13.5"/>
  <cols>
    <col min="1" max="1" width="12.625" style="241" customWidth="1"/>
    <col min="2" max="8" width="9.00390625" style="241" customWidth="1"/>
    <col min="9" max="9" width="10.375" style="241" customWidth="1"/>
    <col min="10" max="10" width="9.00390625" style="241" customWidth="1"/>
    <col min="11" max="11" width="10.375" style="241" customWidth="1"/>
    <col min="12" max="12" width="9.00390625" style="241" customWidth="1"/>
    <col min="13" max="13" width="9.875" style="241" customWidth="1"/>
    <col min="14" max="16384" width="9.00390625" style="241" customWidth="1"/>
  </cols>
  <sheetData>
    <row r="1" spans="1:11" s="315" customFormat="1" ht="14.25" customHeight="1">
      <c r="A1" s="206" t="s">
        <v>171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s="315" customFormat="1" ht="12" customHeight="1" thickBot="1">
      <c r="A2" s="206"/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9.5" customHeight="1">
      <c r="A3" s="314" t="s">
        <v>170</v>
      </c>
      <c r="B3" s="313" t="s">
        <v>169</v>
      </c>
      <c r="C3" s="313"/>
      <c r="D3" s="313"/>
      <c r="E3" s="313" t="s">
        <v>168</v>
      </c>
      <c r="F3" s="313"/>
      <c r="G3" s="312"/>
      <c r="H3" s="242"/>
      <c r="I3" s="242"/>
      <c r="J3" s="242"/>
      <c r="K3" s="242"/>
    </row>
    <row r="4" spans="1:11" ht="19.5" customHeight="1">
      <c r="A4" s="311" t="s">
        <v>101</v>
      </c>
      <c r="B4" s="141" t="s">
        <v>167</v>
      </c>
      <c r="C4" s="310" t="s">
        <v>166</v>
      </c>
      <c r="D4" s="141" t="s">
        <v>165</v>
      </c>
      <c r="E4" s="141" t="s">
        <v>167</v>
      </c>
      <c r="F4" s="310" t="s">
        <v>166</v>
      </c>
      <c r="G4" s="309" t="s">
        <v>165</v>
      </c>
      <c r="H4" s="242"/>
      <c r="I4" s="242"/>
      <c r="J4" s="242"/>
      <c r="K4" s="242"/>
    </row>
    <row r="5" spans="1:11" ht="19.5" customHeight="1">
      <c r="A5" s="308"/>
      <c r="B5" s="307"/>
      <c r="C5" s="306"/>
      <c r="D5" s="307"/>
      <c r="E5" s="307"/>
      <c r="F5" s="306"/>
      <c r="G5" s="305"/>
      <c r="H5" s="242"/>
      <c r="I5" s="242"/>
      <c r="J5" s="242"/>
      <c r="K5" s="242"/>
    </row>
    <row r="6" spans="1:11" s="283" customFormat="1" ht="19.5" customHeight="1">
      <c r="A6" s="304"/>
      <c r="B6" s="303" t="s">
        <v>164</v>
      </c>
      <c r="C6" s="303" t="s">
        <v>163</v>
      </c>
      <c r="D6" s="303" t="s">
        <v>163</v>
      </c>
      <c r="E6" s="303" t="s">
        <v>164</v>
      </c>
      <c r="F6" s="303" t="s">
        <v>163</v>
      </c>
      <c r="G6" s="302" t="s">
        <v>163</v>
      </c>
      <c r="H6" s="284"/>
      <c r="I6" s="284"/>
      <c r="J6" s="284"/>
      <c r="K6" s="284"/>
    </row>
    <row r="7" spans="1:11" s="283" customFormat="1" ht="19.5" customHeight="1">
      <c r="A7" s="301" t="s">
        <v>95</v>
      </c>
      <c r="B7" s="293">
        <v>10</v>
      </c>
      <c r="C7" s="293">
        <v>1880</v>
      </c>
      <c r="D7" s="293">
        <v>401</v>
      </c>
      <c r="E7" s="289">
        <v>0</v>
      </c>
      <c r="F7" s="289">
        <v>0</v>
      </c>
      <c r="G7" s="288">
        <v>0</v>
      </c>
      <c r="H7" s="284"/>
      <c r="I7" s="284"/>
      <c r="J7" s="284"/>
      <c r="K7" s="284"/>
    </row>
    <row r="8" spans="1:11" s="283" customFormat="1" ht="19.5" customHeight="1">
      <c r="A8" s="301" t="s">
        <v>20</v>
      </c>
      <c r="B8" s="293">
        <v>6</v>
      </c>
      <c r="C8" s="293">
        <v>360</v>
      </c>
      <c r="D8" s="293">
        <v>115</v>
      </c>
      <c r="E8" s="289"/>
      <c r="F8" s="289"/>
      <c r="G8" s="288"/>
      <c r="H8" s="284"/>
      <c r="I8" s="284"/>
      <c r="J8" s="284"/>
      <c r="K8" s="284"/>
    </row>
    <row r="9" spans="1:11" s="295" customFormat="1" ht="19.5" customHeight="1">
      <c r="A9" s="300" t="s">
        <v>19</v>
      </c>
      <c r="B9" s="299">
        <f>SUM(B11:B12)</f>
        <v>0</v>
      </c>
      <c r="C9" s="299">
        <f>SUM(C11:C12)</f>
        <v>0</v>
      </c>
      <c r="D9" s="299">
        <f>SUM(D11:D12)</f>
        <v>0</v>
      </c>
      <c r="E9" s="298">
        <v>0</v>
      </c>
      <c r="F9" s="298">
        <v>0</v>
      </c>
      <c r="G9" s="297">
        <v>0</v>
      </c>
      <c r="H9" s="296"/>
      <c r="I9" s="296"/>
      <c r="J9" s="296"/>
      <c r="K9" s="296"/>
    </row>
    <row r="10" spans="1:11" s="283" customFormat="1" ht="19.5" customHeight="1">
      <c r="A10" s="294"/>
      <c r="B10" s="293"/>
      <c r="C10" s="293"/>
      <c r="D10" s="293"/>
      <c r="E10" s="293"/>
      <c r="F10" s="293"/>
      <c r="G10" s="292"/>
      <c r="H10" s="284"/>
      <c r="I10" s="284"/>
      <c r="J10" s="284"/>
      <c r="K10" s="284"/>
    </row>
    <row r="11" spans="1:11" s="283" customFormat="1" ht="19.5" customHeight="1">
      <c r="A11" s="291" t="s">
        <v>162</v>
      </c>
      <c r="B11" s="290">
        <v>0</v>
      </c>
      <c r="C11" s="290">
        <v>0</v>
      </c>
      <c r="D11" s="290">
        <v>0</v>
      </c>
      <c r="E11" s="289">
        <v>0</v>
      </c>
      <c r="F11" s="289">
        <v>0</v>
      </c>
      <c r="G11" s="288">
        <v>0</v>
      </c>
      <c r="H11" s="284"/>
      <c r="I11" s="284"/>
      <c r="J11" s="284"/>
      <c r="K11" s="284"/>
    </row>
    <row r="12" spans="1:11" s="283" customFormat="1" ht="19.5" customHeight="1" thickBot="1">
      <c r="A12" s="287" t="s">
        <v>161</v>
      </c>
      <c r="B12" s="286">
        <v>0</v>
      </c>
      <c r="C12" s="286">
        <v>0</v>
      </c>
      <c r="D12" s="286">
        <v>0</v>
      </c>
      <c r="E12" s="286">
        <v>0</v>
      </c>
      <c r="F12" s="286">
        <v>0</v>
      </c>
      <c r="G12" s="285">
        <v>0</v>
      </c>
      <c r="H12" s="284"/>
      <c r="I12" s="284"/>
      <c r="J12" s="284"/>
      <c r="K12" s="284"/>
    </row>
    <row r="13" spans="1:11" ht="12" customHeight="1">
      <c r="A13" s="282"/>
      <c r="B13" s="282"/>
      <c r="C13" s="282"/>
      <c r="D13" s="282"/>
      <c r="E13" s="282"/>
      <c r="F13" s="282"/>
      <c r="G13" s="282"/>
      <c r="H13" s="242"/>
      <c r="I13" s="242"/>
      <c r="J13" s="242"/>
      <c r="K13" s="242"/>
    </row>
    <row r="14" spans="1:11" ht="15.75" customHeight="1">
      <c r="A14" s="5" t="s">
        <v>81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</row>
    <row r="15" spans="1:11" ht="12" customHeight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</row>
    <row r="16" spans="1:11" ht="12" customHeight="1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</row>
    <row r="17" spans="1:11" ht="14.25">
      <c r="A17" s="206" t="s">
        <v>160</v>
      </c>
      <c r="B17" s="206"/>
      <c r="C17" s="4"/>
      <c r="D17" s="4"/>
      <c r="E17" s="4"/>
      <c r="F17" s="4"/>
      <c r="G17" s="4"/>
      <c r="H17" s="4"/>
      <c r="I17" s="4"/>
      <c r="J17" s="242"/>
      <c r="K17" s="242"/>
    </row>
    <row r="18" spans="1:11" ht="12" customHeight="1" thickBot="1">
      <c r="A18" s="4"/>
      <c r="B18" s="4"/>
      <c r="C18" s="4"/>
      <c r="D18" s="4"/>
      <c r="E18" s="4"/>
      <c r="F18" s="4"/>
      <c r="G18" s="4"/>
      <c r="H18" s="242"/>
      <c r="I18" s="4" t="s">
        <v>159</v>
      </c>
      <c r="J18" s="242"/>
      <c r="K18" s="242"/>
    </row>
    <row r="19" spans="1:11" ht="19.5" customHeight="1">
      <c r="A19" s="281" t="s">
        <v>158</v>
      </c>
      <c r="B19" s="153" t="s">
        <v>157</v>
      </c>
      <c r="C19" s="280"/>
      <c r="D19" s="153" t="s">
        <v>156</v>
      </c>
      <c r="E19" s="280"/>
      <c r="F19" s="153" t="s">
        <v>85</v>
      </c>
      <c r="G19" s="280"/>
      <c r="H19" s="153" t="s">
        <v>83</v>
      </c>
      <c r="I19" s="279"/>
      <c r="J19" s="242"/>
      <c r="K19" s="242"/>
    </row>
    <row r="20" spans="1:11" ht="19.5" customHeight="1">
      <c r="A20" s="278"/>
      <c r="B20" s="277" t="s">
        <v>155</v>
      </c>
      <c r="C20" s="277" t="s">
        <v>154</v>
      </c>
      <c r="D20" s="277" t="s">
        <v>155</v>
      </c>
      <c r="E20" s="277" t="s">
        <v>154</v>
      </c>
      <c r="F20" s="277" t="s">
        <v>155</v>
      </c>
      <c r="G20" s="277" t="s">
        <v>154</v>
      </c>
      <c r="H20" s="277" t="s">
        <v>155</v>
      </c>
      <c r="I20" s="276" t="s">
        <v>154</v>
      </c>
      <c r="J20" s="242"/>
      <c r="K20" s="242"/>
    </row>
    <row r="21" spans="1:11" s="270" customFormat="1" ht="19.5" customHeight="1">
      <c r="A21" s="275" t="s">
        <v>153</v>
      </c>
      <c r="B21" s="273">
        <f>SUM(B22:B41)</f>
        <v>19.72</v>
      </c>
      <c r="C21" s="274"/>
      <c r="D21" s="273">
        <f>SUM(D22:D41)</f>
        <v>6.53</v>
      </c>
      <c r="E21" s="274"/>
      <c r="F21" s="273">
        <f>SUM(F22:F41)</f>
        <v>0</v>
      </c>
      <c r="G21" s="274"/>
      <c r="H21" s="273">
        <f>SUM(H22:H41)</f>
        <v>3</v>
      </c>
      <c r="I21" s="272"/>
      <c r="J21" s="271"/>
      <c r="K21" s="271"/>
    </row>
    <row r="22" spans="1:11" ht="19.5" customHeight="1">
      <c r="A22" s="252" t="s">
        <v>152</v>
      </c>
      <c r="B22" s="253">
        <v>1.5</v>
      </c>
      <c r="C22" s="250" t="s">
        <v>151</v>
      </c>
      <c r="D22" s="259" t="s">
        <v>118</v>
      </c>
      <c r="E22" s="250"/>
      <c r="F22" s="249" t="s">
        <v>118</v>
      </c>
      <c r="G22" s="250"/>
      <c r="H22" s="249" t="s">
        <v>118</v>
      </c>
      <c r="I22" s="248"/>
      <c r="J22" s="242"/>
      <c r="K22" s="242"/>
    </row>
    <row r="23" spans="1:11" ht="19.5" customHeight="1">
      <c r="A23" s="263" t="s">
        <v>150</v>
      </c>
      <c r="B23" s="262">
        <v>1</v>
      </c>
      <c r="C23" s="260" t="s">
        <v>147</v>
      </c>
      <c r="D23" s="259" t="s">
        <v>118</v>
      </c>
      <c r="E23" s="260"/>
      <c r="F23" s="269">
        <v>0</v>
      </c>
      <c r="G23" s="268"/>
      <c r="H23" s="259" t="s">
        <v>118</v>
      </c>
      <c r="I23" s="258"/>
      <c r="J23" s="242"/>
      <c r="K23" s="242"/>
    </row>
    <row r="24" spans="1:11" ht="19.5" customHeight="1">
      <c r="A24" s="257"/>
      <c r="B24" s="264">
        <v>1.2</v>
      </c>
      <c r="C24" s="255" t="s">
        <v>149</v>
      </c>
      <c r="D24" s="35" t="s">
        <v>118</v>
      </c>
      <c r="E24" s="255"/>
      <c r="F24" s="91"/>
      <c r="G24" s="91"/>
      <c r="H24" s="58" t="s">
        <v>118</v>
      </c>
      <c r="I24" s="254"/>
      <c r="J24" s="242"/>
      <c r="K24" s="242"/>
    </row>
    <row r="25" spans="1:11" ht="19.5" customHeight="1">
      <c r="A25" s="263" t="s">
        <v>148</v>
      </c>
      <c r="B25" s="262">
        <v>1</v>
      </c>
      <c r="C25" s="260" t="s">
        <v>119</v>
      </c>
      <c r="D25" s="269">
        <v>0.5</v>
      </c>
      <c r="E25" s="268" t="s">
        <v>147</v>
      </c>
      <c r="F25" s="269">
        <v>0</v>
      </c>
      <c r="G25" s="268"/>
      <c r="H25" s="259" t="s">
        <v>118</v>
      </c>
      <c r="I25" s="258"/>
      <c r="J25" s="242"/>
      <c r="K25" s="242"/>
    </row>
    <row r="26" spans="1:11" ht="19.5" customHeight="1">
      <c r="A26" s="257"/>
      <c r="B26" s="264">
        <v>1</v>
      </c>
      <c r="C26" s="255" t="s">
        <v>147</v>
      </c>
      <c r="D26" s="91"/>
      <c r="E26" s="91"/>
      <c r="F26" s="91"/>
      <c r="G26" s="91"/>
      <c r="H26" s="58" t="s">
        <v>118</v>
      </c>
      <c r="I26" s="254"/>
      <c r="J26" s="242"/>
      <c r="K26" s="242"/>
    </row>
    <row r="27" spans="1:11" ht="19.5" customHeight="1">
      <c r="A27" s="263" t="s">
        <v>146</v>
      </c>
      <c r="B27" s="34">
        <v>1</v>
      </c>
      <c r="C27" s="260" t="s">
        <v>126</v>
      </c>
      <c r="D27" s="269">
        <v>0.5</v>
      </c>
      <c r="E27" s="268" t="s">
        <v>145</v>
      </c>
      <c r="F27" s="269">
        <v>0</v>
      </c>
      <c r="G27" s="268"/>
      <c r="H27" s="259" t="s">
        <v>118</v>
      </c>
      <c r="I27" s="258"/>
      <c r="J27" s="242"/>
      <c r="K27" s="242"/>
    </row>
    <row r="28" spans="1:11" ht="19.5" customHeight="1">
      <c r="A28" s="257"/>
      <c r="B28" s="264">
        <v>1</v>
      </c>
      <c r="C28" s="255" t="s">
        <v>145</v>
      </c>
      <c r="D28" s="91"/>
      <c r="E28" s="91"/>
      <c r="F28" s="91"/>
      <c r="G28" s="91"/>
      <c r="H28" s="58" t="s">
        <v>118</v>
      </c>
      <c r="I28" s="254"/>
      <c r="J28" s="242"/>
      <c r="K28" s="242"/>
    </row>
    <row r="29" spans="1:11" ht="19.5" customHeight="1">
      <c r="A29" s="220" t="s">
        <v>144</v>
      </c>
      <c r="B29" s="34">
        <v>1.5</v>
      </c>
      <c r="C29" s="256" t="s">
        <v>143</v>
      </c>
      <c r="D29" s="35" t="s">
        <v>118</v>
      </c>
      <c r="E29" s="256"/>
      <c r="F29" s="249" t="s">
        <v>118</v>
      </c>
      <c r="G29" s="250"/>
      <c r="H29" s="249" t="s">
        <v>118</v>
      </c>
      <c r="I29" s="267"/>
      <c r="J29" s="242"/>
      <c r="K29" s="242"/>
    </row>
    <row r="30" spans="1:11" ht="19.5" customHeight="1">
      <c r="A30" s="252" t="s">
        <v>142</v>
      </c>
      <c r="B30" s="266" t="s">
        <v>118</v>
      </c>
      <c r="C30" s="265"/>
      <c r="D30" s="249" t="s">
        <v>118</v>
      </c>
      <c r="E30" s="250"/>
      <c r="F30" s="249" t="s">
        <v>118</v>
      </c>
      <c r="G30" s="250"/>
      <c r="H30" s="253">
        <v>1.5</v>
      </c>
      <c r="I30" s="248" t="s">
        <v>141</v>
      </c>
      <c r="J30" s="242"/>
      <c r="K30" s="242"/>
    </row>
    <row r="31" spans="1:11" ht="19.5" customHeight="1">
      <c r="A31" s="252" t="s">
        <v>140</v>
      </c>
      <c r="B31" s="264">
        <v>1.4</v>
      </c>
      <c r="C31" s="250" t="s">
        <v>139</v>
      </c>
      <c r="D31" s="253">
        <v>1.5</v>
      </c>
      <c r="E31" s="250" t="s">
        <v>126</v>
      </c>
      <c r="F31" s="249" t="s">
        <v>118</v>
      </c>
      <c r="G31" s="250"/>
      <c r="H31" s="253">
        <v>1.5</v>
      </c>
      <c r="I31" s="248" t="s">
        <v>138</v>
      </c>
      <c r="J31" s="242"/>
      <c r="K31" s="242"/>
    </row>
    <row r="32" spans="1:11" ht="19.5" customHeight="1">
      <c r="A32" s="252" t="s">
        <v>137</v>
      </c>
      <c r="B32" s="253">
        <v>1</v>
      </c>
      <c r="C32" s="250" t="s">
        <v>136</v>
      </c>
      <c r="D32" s="253">
        <v>1</v>
      </c>
      <c r="E32" s="250" t="s">
        <v>136</v>
      </c>
      <c r="F32" s="249" t="s">
        <v>118</v>
      </c>
      <c r="G32" s="250"/>
      <c r="H32" s="249" t="s">
        <v>118</v>
      </c>
      <c r="I32" s="248"/>
      <c r="J32" s="242"/>
      <c r="K32" s="242"/>
    </row>
    <row r="33" spans="1:11" ht="19.5" customHeight="1">
      <c r="A33" s="220" t="s">
        <v>135</v>
      </c>
      <c r="B33" s="253">
        <v>1.02</v>
      </c>
      <c r="C33" s="250" t="s">
        <v>133</v>
      </c>
      <c r="D33" s="35" t="s">
        <v>118</v>
      </c>
      <c r="E33" s="256"/>
      <c r="F33" s="249" t="s">
        <v>118</v>
      </c>
      <c r="G33" s="250"/>
      <c r="H33" s="249" t="s">
        <v>118</v>
      </c>
      <c r="I33" s="248"/>
      <c r="J33" s="242"/>
      <c r="K33" s="242"/>
    </row>
    <row r="34" spans="1:11" ht="19.5" customHeight="1">
      <c r="A34" s="252" t="s">
        <v>134</v>
      </c>
      <c r="B34" s="253">
        <v>1.05</v>
      </c>
      <c r="C34" s="250" t="s">
        <v>129</v>
      </c>
      <c r="D34" s="253">
        <v>1.03</v>
      </c>
      <c r="E34" s="250" t="s">
        <v>133</v>
      </c>
      <c r="F34" s="249" t="s">
        <v>118</v>
      </c>
      <c r="G34" s="250"/>
      <c r="H34" s="249" t="s">
        <v>118</v>
      </c>
      <c r="I34" s="248"/>
      <c r="J34" s="242"/>
      <c r="K34" s="242"/>
    </row>
    <row r="35" spans="1:11" ht="19.5" customHeight="1">
      <c r="A35" s="220" t="s">
        <v>132</v>
      </c>
      <c r="B35" s="34">
        <v>1.05</v>
      </c>
      <c r="C35" s="256" t="s">
        <v>131</v>
      </c>
      <c r="D35" s="35" t="s">
        <v>118</v>
      </c>
      <c r="E35" s="250"/>
      <c r="F35" s="249" t="s">
        <v>118</v>
      </c>
      <c r="G35" s="250"/>
      <c r="H35" s="249" t="s">
        <v>118</v>
      </c>
      <c r="I35" s="248"/>
      <c r="J35" s="242"/>
      <c r="K35" s="242"/>
    </row>
    <row r="36" spans="1:11" ht="19.5" customHeight="1">
      <c r="A36" s="263" t="s">
        <v>130</v>
      </c>
      <c r="B36" s="262">
        <v>1</v>
      </c>
      <c r="C36" s="260" t="s">
        <v>129</v>
      </c>
      <c r="D36" s="261" t="s">
        <v>118</v>
      </c>
      <c r="E36" s="256"/>
      <c r="F36" s="259" t="s">
        <v>118</v>
      </c>
      <c r="G36" s="260"/>
      <c r="H36" s="259" t="s">
        <v>118</v>
      </c>
      <c r="I36" s="258"/>
      <c r="J36" s="242"/>
      <c r="K36" s="242"/>
    </row>
    <row r="37" spans="1:11" ht="19.5" customHeight="1">
      <c r="A37" s="257"/>
      <c r="B37" s="58">
        <v>1</v>
      </c>
      <c r="C37" s="255" t="s">
        <v>128</v>
      </c>
      <c r="D37" s="91"/>
      <c r="E37" s="256"/>
      <c r="F37" s="58" t="s">
        <v>118</v>
      </c>
      <c r="G37" s="255"/>
      <c r="H37" s="58" t="s">
        <v>118</v>
      </c>
      <c r="I37" s="254"/>
      <c r="J37" s="242"/>
      <c r="K37" s="242"/>
    </row>
    <row r="38" spans="1:11" ht="19.5" customHeight="1">
      <c r="A38" s="220" t="s">
        <v>127</v>
      </c>
      <c r="B38" s="251">
        <v>1</v>
      </c>
      <c r="C38" s="250" t="s">
        <v>126</v>
      </c>
      <c r="D38" s="35" t="s">
        <v>118</v>
      </c>
      <c r="E38" s="250"/>
      <c r="F38" s="249" t="s">
        <v>118</v>
      </c>
      <c r="G38" s="250"/>
      <c r="H38" s="249" t="s">
        <v>118</v>
      </c>
      <c r="I38" s="248"/>
      <c r="J38" s="242"/>
      <c r="K38" s="242"/>
    </row>
    <row r="39" spans="1:11" ht="19.5" customHeight="1">
      <c r="A39" s="252" t="s">
        <v>125</v>
      </c>
      <c r="B39" s="251">
        <v>1</v>
      </c>
      <c r="C39" s="250" t="s">
        <v>124</v>
      </c>
      <c r="D39" s="253">
        <v>1</v>
      </c>
      <c r="E39" s="250" t="s">
        <v>123</v>
      </c>
      <c r="F39" s="249" t="s">
        <v>118</v>
      </c>
      <c r="G39" s="250"/>
      <c r="H39" s="249" t="s">
        <v>118</v>
      </c>
      <c r="I39" s="248"/>
      <c r="J39" s="242"/>
      <c r="K39" s="242"/>
    </row>
    <row r="40" spans="1:11" ht="19.5" customHeight="1">
      <c r="A40" s="252" t="s">
        <v>122</v>
      </c>
      <c r="B40" s="251">
        <v>1</v>
      </c>
      <c r="C40" s="250" t="s">
        <v>121</v>
      </c>
      <c r="D40" s="249" t="s">
        <v>118</v>
      </c>
      <c r="E40" s="250"/>
      <c r="F40" s="249" t="s">
        <v>118</v>
      </c>
      <c r="G40" s="250"/>
      <c r="H40" s="249" t="s">
        <v>118</v>
      </c>
      <c r="I40" s="248"/>
      <c r="J40" s="242"/>
      <c r="K40" s="242"/>
    </row>
    <row r="41" spans="1:11" ht="19.5" customHeight="1" thickBot="1">
      <c r="A41" s="247" t="s">
        <v>120</v>
      </c>
      <c r="B41" s="244" t="s">
        <v>118</v>
      </c>
      <c r="C41" s="246"/>
      <c r="D41" s="20">
        <v>1</v>
      </c>
      <c r="E41" s="246" t="s">
        <v>119</v>
      </c>
      <c r="F41" s="244" t="s">
        <v>118</v>
      </c>
      <c r="G41" s="245"/>
      <c r="H41" s="244" t="s">
        <v>118</v>
      </c>
      <c r="I41" s="243"/>
      <c r="J41" s="242"/>
      <c r="K41" s="242"/>
    </row>
    <row r="42" spans="1:11" ht="12">
      <c r="A42" s="4"/>
      <c r="B42" s="4"/>
      <c r="C42" s="4"/>
      <c r="D42" s="4"/>
      <c r="E42" s="4"/>
      <c r="F42" s="4"/>
      <c r="G42" s="4"/>
      <c r="H42" s="4"/>
      <c r="I42" s="4"/>
      <c r="J42" s="242"/>
      <c r="K42" s="242"/>
    </row>
    <row r="43" spans="1:9" ht="12">
      <c r="A43" s="3" t="s">
        <v>81</v>
      </c>
      <c r="B43" s="1"/>
      <c r="C43" s="1"/>
      <c r="D43" s="1"/>
      <c r="E43" s="1"/>
      <c r="F43" s="1"/>
      <c r="G43" s="1"/>
      <c r="H43" s="1"/>
      <c r="I43" s="1"/>
    </row>
    <row r="44" ht="12">
      <c r="A44" s="3" t="s">
        <v>117</v>
      </c>
    </row>
  </sheetData>
  <sheetProtection/>
  <mergeCells count="29">
    <mergeCell ref="F27:F28"/>
    <mergeCell ref="G27:G28"/>
    <mergeCell ref="F23:F24"/>
    <mergeCell ref="G23:G24"/>
    <mergeCell ref="F19:G19"/>
    <mergeCell ref="A36:A37"/>
    <mergeCell ref="D36:D37"/>
    <mergeCell ref="D27:D28"/>
    <mergeCell ref="E27:E28"/>
    <mergeCell ref="B19:C19"/>
    <mergeCell ref="D19:E19"/>
    <mergeCell ref="A19:A20"/>
    <mergeCell ref="A23:A24"/>
    <mergeCell ref="A25:A26"/>
    <mergeCell ref="A27:A28"/>
    <mergeCell ref="H19:I19"/>
    <mergeCell ref="D25:D26"/>
    <mergeCell ref="E25:E26"/>
    <mergeCell ref="F25:F26"/>
    <mergeCell ref="G25:G26"/>
    <mergeCell ref="B3:D3"/>
    <mergeCell ref="E3:G3"/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7874015748031497" right="0.5905511811023623" top="0.7874015748031497" bottom="0.7874015748031497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林政課</cp:lastModifiedBy>
  <dcterms:created xsi:type="dcterms:W3CDTF">2011-05-18T05:16:25Z</dcterms:created>
  <dcterms:modified xsi:type="dcterms:W3CDTF">2011-05-18T05:17:49Z</dcterms:modified>
  <cp:category/>
  <cp:version/>
  <cp:contentType/>
  <cp:contentStatus/>
</cp:coreProperties>
</file>