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2-3(1)(2)(3)" sheetId="1" r:id="rId1"/>
    <sheet name="2-3(4)～(10)" sheetId="2" r:id="rId2"/>
    <sheet name="2-3(11)(12)" sheetId="3" r:id="rId3"/>
  </sheets>
  <definedNames>
    <definedName name="_xlnm.Print_Area" localSheetId="0">'2-3(1)(2)(3)'!$B$1:$AB$51</definedName>
  </definedNames>
  <calcPr fullCalcOnLoad="1"/>
</workbook>
</file>

<file path=xl/sharedStrings.xml><?xml version="1.0" encoding="utf-8"?>
<sst xmlns="http://schemas.openxmlformats.org/spreadsheetml/2006/main" count="485" uniqueCount="202">
  <si>
    <t>-</t>
  </si>
  <si>
    <t>-</t>
  </si>
  <si>
    <t>-</t>
  </si>
  <si>
    <t>-</t>
  </si>
  <si>
    <t>(10)精英樹</t>
  </si>
  <si>
    <t>あかまつ</t>
  </si>
  <si>
    <t>からまつ</t>
  </si>
  <si>
    <t>平成12年度</t>
  </si>
  <si>
    <t>(57)</t>
  </si>
  <si>
    <t>平成17年度</t>
  </si>
  <si>
    <t>前橋</t>
  </si>
  <si>
    <t>渋   川</t>
  </si>
  <si>
    <t>高   崎</t>
  </si>
  <si>
    <t>富   岡</t>
  </si>
  <si>
    <t>藤   岡</t>
  </si>
  <si>
    <t>利根</t>
  </si>
  <si>
    <t>太田</t>
  </si>
  <si>
    <t>〔資料〕林政課</t>
  </si>
  <si>
    <t>（注）所在地市町村名は設定当時の名称</t>
  </si>
  <si>
    <t>第３表　苗木</t>
  </si>
  <si>
    <t>（１）造林用苗木生産量</t>
  </si>
  <si>
    <t>（単位：千本）</t>
  </si>
  <si>
    <t>環境森林事務所</t>
  </si>
  <si>
    <t>総　　数</t>
  </si>
  <si>
    <t>実　　　　　　　　　　　　　　　　　　　　　　　　　　　　　　生　　　　　　　　　　　　　　　　　　　　　　　　　　　　　　苗</t>
  </si>
  <si>
    <t>さ　　し　　き　　苗</t>
  </si>
  <si>
    <t>一　　　　　　　　　　年　　　　　　　　　　生</t>
  </si>
  <si>
    <t>二　　　　　　　　　　年　　　　　　　　　　生</t>
  </si>
  <si>
    <t>三　　　　　　　　　　年　　　　　　　　　　生</t>
  </si>
  <si>
    <t>一年生</t>
  </si>
  <si>
    <t>二年生</t>
  </si>
  <si>
    <t>総　　数</t>
  </si>
  <si>
    <t>す　　ぎ</t>
  </si>
  <si>
    <t>ひのき</t>
  </si>
  <si>
    <t>あ　　か</t>
  </si>
  <si>
    <t>く　　ろ</t>
  </si>
  <si>
    <t>か　　ら</t>
  </si>
  <si>
    <t>その他</t>
  </si>
  <si>
    <t>す　　ぎ</t>
  </si>
  <si>
    <t>ひのき</t>
  </si>
  <si>
    <t>あ　　か</t>
  </si>
  <si>
    <t>く　　ろ</t>
  </si>
  <si>
    <t>か　　ら</t>
  </si>
  <si>
    <t>ま　　つ</t>
  </si>
  <si>
    <t>平成１２年度</t>
  </si>
  <si>
    <t>平成１７年度</t>
  </si>
  <si>
    <t>平成１８年度</t>
  </si>
  <si>
    <t>県　　営</t>
  </si>
  <si>
    <t>育種場</t>
  </si>
  <si>
    <t>民　　営</t>
  </si>
  <si>
    <t>前橋</t>
  </si>
  <si>
    <t>-</t>
  </si>
  <si>
    <t>－</t>
  </si>
  <si>
    <t>渋　　　川</t>
  </si>
  <si>
    <t>－</t>
  </si>
  <si>
    <t>高　　　崎</t>
  </si>
  <si>
    <t>藤　　　岡</t>
  </si>
  <si>
    <t>富　　　岡</t>
  </si>
  <si>
    <t>吾妻</t>
  </si>
  <si>
    <t>利根</t>
  </si>
  <si>
    <t>－</t>
  </si>
  <si>
    <t>太田</t>
  </si>
  <si>
    <t>－</t>
  </si>
  <si>
    <t>桐　　　生</t>
  </si>
  <si>
    <t>－</t>
  </si>
  <si>
    <t>（注）その他：コナラ・クヌギ・ケヤキなど</t>
  </si>
  <si>
    <t>〔資料〕林政課　</t>
  </si>
  <si>
    <t>（２）山行苗木生産量（造林用苗木生産量のうち翌年度山行苗木対象数量）</t>
  </si>
  <si>
    <t>（３）造林用苗畑面積</t>
  </si>
  <si>
    <t>(単位：千本：千円）</t>
  </si>
  <si>
    <t>（単位：ha)</t>
  </si>
  <si>
    <t>総　　　数</t>
  </si>
  <si>
    <t>県　　有</t>
  </si>
  <si>
    <t>市町村有</t>
  </si>
  <si>
    <t>森林組合</t>
  </si>
  <si>
    <t>苗　　　木</t>
  </si>
  <si>
    <t>自家養成</t>
  </si>
  <si>
    <t>実　　生</t>
  </si>
  <si>
    <t>さし木</t>
  </si>
  <si>
    <t>ま　　つ</t>
  </si>
  <si>
    <t>生産業者</t>
  </si>
  <si>
    <t>県　　　営</t>
  </si>
  <si>
    <t>育　種　場</t>
  </si>
  <si>
    <t>育　種　場</t>
  </si>
  <si>
    <t>民　　　営</t>
  </si>
  <si>
    <t>－</t>
  </si>
  <si>
    <t>平成18年度生産額</t>
  </si>
  <si>
    <t>〔資料〕林政課</t>
  </si>
  <si>
    <t>［資料］林政課</t>
  </si>
  <si>
    <t>（４）種子採取</t>
  </si>
  <si>
    <t>（５）普通母樹林</t>
  </si>
  <si>
    <t>（６）育種母樹林</t>
  </si>
  <si>
    <r>
      <t>（単位：ℓ</t>
    </r>
    <r>
      <rPr>
        <sz val="10"/>
        <rFont val="ＭＳ Ｐ明朝"/>
        <family val="1"/>
      </rPr>
      <t>）</t>
    </r>
  </si>
  <si>
    <t>　　樹　　種</t>
  </si>
  <si>
    <t>きゅう果</t>
  </si>
  <si>
    <t>精選種子量</t>
  </si>
  <si>
    <t>樹　　　　種</t>
  </si>
  <si>
    <t>面　　　　積</t>
  </si>
  <si>
    <t>面　　積</t>
  </si>
  <si>
    <t>平成12年度</t>
  </si>
  <si>
    <t>平成17年度</t>
  </si>
  <si>
    <t>す　　ぎ</t>
  </si>
  <si>
    <t>ひ の き</t>
  </si>
  <si>
    <t>あかまつ</t>
  </si>
  <si>
    <t>くろまつ</t>
  </si>
  <si>
    <t>からまつ</t>
  </si>
  <si>
    <t>（７）特用樹母樹林</t>
  </si>
  <si>
    <t>（８）有用広葉樹母樹林</t>
  </si>
  <si>
    <t>（９）採種採穂園面積</t>
  </si>
  <si>
    <t>樹　　　種</t>
  </si>
  <si>
    <t>面　　　積</t>
  </si>
  <si>
    <t>樹　　種</t>
  </si>
  <si>
    <t>面　積</t>
  </si>
  <si>
    <t>樹　　種</t>
  </si>
  <si>
    <t>総　数</t>
  </si>
  <si>
    <t>採種園</t>
  </si>
  <si>
    <t>採穂園</t>
  </si>
  <si>
    <t>くぬぎ</t>
  </si>
  <si>
    <t>み ず き</t>
  </si>
  <si>
    <t>こなら</t>
  </si>
  <si>
    <t>け や き</t>
  </si>
  <si>
    <t>し お じ</t>
  </si>
  <si>
    <t>あかまつ</t>
  </si>
  <si>
    <t>やまぐり</t>
  </si>
  <si>
    <t>くろまつ</t>
  </si>
  <si>
    <t>〔資料〕林木育種場</t>
  </si>
  <si>
    <t>（注） 母樹林 ： 優良な種子や穂木の採取に適する樹木の集団で、知事が指定したもの</t>
  </si>
  <si>
    <t>（単位：本)</t>
  </si>
  <si>
    <t>行政事務所森林部</t>
  </si>
  <si>
    <t>総       数</t>
  </si>
  <si>
    <t>す       ぎ　</t>
  </si>
  <si>
    <t>ひ  の  き</t>
  </si>
  <si>
    <t>選  抜</t>
  </si>
  <si>
    <t>現  存</t>
  </si>
  <si>
    <t>平成１８年度</t>
  </si>
  <si>
    <t>桐　　生</t>
  </si>
  <si>
    <t>（１１）精英樹及び抵抗性クローン養成</t>
  </si>
  <si>
    <t>区　　分</t>
  </si>
  <si>
    <t>精　　英　　樹</t>
  </si>
  <si>
    <t>抵　　抗　　樹</t>
  </si>
  <si>
    <t>クローン数</t>
  </si>
  <si>
    <t>さし木床替数</t>
  </si>
  <si>
    <t>活着数</t>
  </si>
  <si>
    <t>固体</t>
  </si>
  <si>
    <t>本</t>
  </si>
  <si>
    <t>平成１２年度</t>
  </si>
  <si>
    <t>平成１7年度</t>
  </si>
  <si>
    <t>（１２）次代検定林設定</t>
  </si>
  <si>
    <t>（単位：ha）</t>
  </si>
  <si>
    <t>　　　　　　　区分
年度</t>
  </si>
  <si>
    <t>面　積</t>
  </si>
  <si>
    <t>所在地</t>
  </si>
  <si>
    <t>総　　数</t>
  </si>
  <si>
    <t>昭和４７年度</t>
  </si>
  <si>
    <t>妙義町</t>
  </si>
  <si>
    <t>昭和４８年度</t>
  </si>
  <si>
    <t>川場村</t>
  </si>
  <si>
    <t>伊香保町</t>
  </si>
  <si>
    <t>昭和４９年度</t>
  </si>
  <si>
    <t>下仁田町</t>
  </si>
  <si>
    <t>昭和５０年度</t>
  </si>
  <si>
    <t>（勢）東村</t>
  </si>
  <si>
    <t>安中市</t>
  </si>
  <si>
    <t>昭和５１年度</t>
  </si>
  <si>
    <t>高山村</t>
  </si>
  <si>
    <t>昭和５２年度</t>
  </si>
  <si>
    <t>嬬恋村</t>
  </si>
  <si>
    <t>昭和５３年度</t>
  </si>
  <si>
    <t>子持村</t>
  </si>
  <si>
    <t>利根村</t>
  </si>
  <si>
    <t>昭和５４年度</t>
  </si>
  <si>
    <t>甘楽町</t>
  </si>
  <si>
    <t>昭和５５年度</t>
  </si>
  <si>
    <t>（吾）東村</t>
  </si>
  <si>
    <t>昭和５６年度</t>
  </si>
  <si>
    <t>黒保根村</t>
  </si>
  <si>
    <t>昭和５７年度</t>
  </si>
  <si>
    <t>沼田市</t>
  </si>
  <si>
    <t>昭和５８年度</t>
  </si>
  <si>
    <t>倉淵村</t>
  </si>
  <si>
    <t>昭和６０年度</t>
  </si>
  <si>
    <t>昭和６１年度</t>
  </si>
  <si>
    <t>赤城村</t>
  </si>
  <si>
    <t>松井田町</t>
  </si>
  <si>
    <t>昭和６２年度</t>
  </si>
  <si>
    <t>吾妻村</t>
  </si>
  <si>
    <t>昭和６３年度</t>
  </si>
  <si>
    <t>す　ぎ</t>
  </si>
  <si>
    <t>ひのき</t>
  </si>
  <si>
    <t>あかまつ</t>
  </si>
  <si>
    <t>からまつ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</si>
  <si>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</si>
  <si>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</si>
  <si>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</si>
  <si>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</si>
  <si>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</si>
  <si>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</si>
  <si>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</si>
  <si>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</si>
  <si>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</si>
  <si>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す       ぎ</t>
  </si>
  <si>
    <t>ひ　の　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</si>
</sst>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</numFmts>
  <fonts count="21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i/>
      <u val="single"/>
      <sz val="10"/>
      <name val="ＭＳ Ｐ明朝"/>
      <family val="1"/>
    </font>
    <font>
      <b/>
      <sz val="12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0"/>
      <name val="ＭＳ ＰＲ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3" fontId="4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16" applyNumberFormat="1" applyFont="1" applyFill="1" applyBorder="1" applyAlignment="1" applyProtection="1">
      <alignment horizontal="right" vertical="center"/>
      <protection/>
    </xf>
    <xf numFmtId="183" fontId="4" fillId="0" borderId="1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183" fontId="4" fillId="0" borderId="1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horizontal="right" vertical="center"/>
      <protection/>
    </xf>
    <xf numFmtId="183" fontId="4" fillId="0" borderId="2" xfId="0" applyNumberFormat="1" applyFont="1" applyBorder="1" applyAlignment="1" applyProtection="1">
      <alignment horizontal="right" vertical="center"/>
      <protection/>
    </xf>
    <xf numFmtId="183" fontId="8" fillId="0" borderId="1" xfId="16" applyNumberFormat="1" applyFont="1" applyFill="1" applyBorder="1" applyAlignment="1" applyProtection="1">
      <alignment horizontal="right" vertical="center"/>
      <protection/>
    </xf>
    <xf numFmtId="183" fontId="8" fillId="0" borderId="3" xfId="16" applyNumberFormat="1" applyFont="1" applyFill="1" applyBorder="1" applyAlignment="1" applyProtection="1">
      <alignment horizontal="right" vertical="center"/>
      <protection/>
    </xf>
    <xf numFmtId="183" fontId="8" fillId="0" borderId="3" xfId="16" applyNumberFormat="1" applyFont="1" applyBorder="1" applyAlignment="1" applyProtection="1">
      <alignment horizontal="right" vertical="center"/>
      <protection/>
    </xf>
    <xf numFmtId="183" fontId="8" fillId="0" borderId="4" xfId="16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5" xfId="0" applyNumberFormat="1" applyFont="1" applyFill="1" applyBorder="1" applyAlignment="1" applyProtection="1">
      <alignment horizontal="right" vertical="center"/>
      <protection/>
    </xf>
    <xf numFmtId="183" fontId="8" fillId="0" borderId="5" xfId="0" applyNumberFormat="1" applyFont="1" applyBorder="1" applyAlignment="1" applyProtection="1">
      <alignment horizontal="right" vertical="center"/>
      <protection/>
    </xf>
    <xf numFmtId="183" fontId="8" fillId="0" borderId="6" xfId="0" applyNumberFormat="1" applyFont="1" applyBorder="1" applyAlignment="1" applyProtection="1">
      <alignment horizontal="right" vertical="center"/>
      <protection/>
    </xf>
    <xf numFmtId="0" fontId="8" fillId="0" borderId="7" xfId="0" applyFont="1" applyBorder="1" applyAlignment="1">
      <alignment vertical="center"/>
    </xf>
    <xf numFmtId="183" fontId="8" fillId="0" borderId="5" xfId="16" applyNumberFormat="1" applyFont="1" applyFill="1" applyBorder="1" applyAlignment="1" applyProtection="1">
      <alignment horizontal="right" vertical="center"/>
      <protection/>
    </xf>
    <xf numFmtId="183" fontId="8" fillId="0" borderId="6" xfId="16" applyNumberFormat="1" applyFont="1" applyFill="1" applyBorder="1" applyAlignment="1" applyProtection="1">
      <alignment horizontal="right" vertical="center"/>
      <protection/>
    </xf>
    <xf numFmtId="183" fontId="4" fillId="0" borderId="0" xfId="16" applyNumberFormat="1" applyFont="1" applyFill="1" applyBorder="1" applyAlignment="1">
      <alignment horizontal="right" vertical="center"/>
    </xf>
    <xf numFmtId="183" fontId="4" fillId="0" borderId="1" xfId="16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8" xfId="0" applyNumberFormat="1" applyFont="1" applyFill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9" xfId="16" applyNumberFormat="1" applyFont="1" applyFill="1" applyBorder="1" applyAlignment="1" applyProtection="1">
      <alignment horizontal="right" vertical="center"/>
      <protection/>
    </xf>
    <xf numFmtId="183" fontId="4" fillId="0" borderId="10" xfId="16" applyNumberFormat="1" applyFont="1" applyFill="1" applyBorder="1" applyAlignment="1">
      <alignment horizontal="right" vertical="center"/>
    </xf>
    <xf numFmtId="183" fontId="4" fillId="0" borderId="9" xfId="16" applyNumberFormat="1" applyFont="1" applyFill="1" applyBorder="1" applyAlignment="1">
      <alignment horizontal="right" vertical="center"/>
    </xf>
    <xf numFmtId="183" fontId="4" fillId="0" borderId="9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83" fontId="4" fillId="0" borderId="1" xfId="16" applyNumberFormat="1" applyFont="1" applyFill="1" applyBorder="1" applyAlignment="1" applyProtection="1">
      <alignment vertical="center"/>
      <protection/>
    </xf>
    <xf numFmtId="183" fontId="4" fillId="0" borderId="0" xfId="16" applyNumberFormat="1" applyFont="1" applyFill="1" applyBorder="1" applyAlignment="1" applyProtection="1">
      <alignment vertical="center"/>
      <protection/>
    </xf>
    <xf numFmtId="183" fontId="4" fillId="0" borderId="13" xfId="16" applyNumberFormat="1" applyFont="1" applyFill="1" applyBorder="1" applyAlignment="1" applyProtection="1">
      <alignment vertical="center"/>
      <protection/>
    </xf>
    <xf numFmtId="38" fontId="4" fillId="0" borderId="0" xfId="16" applyFont="1" applyFill="1" applyBorder="1" applyAlignment="1">
      <alignment vertical="center"/>
    </xf>
    <xf numFmtId="182" fontId="4" fillId="0" borderId="1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4" fillId="0" borderId="1" xfId="0" applyNumberFormat="1" applyFont="1" applyFill="1" applyBorder="1" applyAlignment="1" applyProtection="1">
      <alignment horizontal="right" vertical="center"/>
      <protection/>
    </xf>
    <xf numFmtId="182" fontId="4" fillId="0" borderId="2" xfId="0" applyNumberFormat="1" applyFont="1" applyFill="1" applyBorder="1" applyAlignment="1" applyProtection="1">
      <alignment vertical="center"/>
      <protection/>
    </xf>
    <xf numFmtId="183" fontId="8" fillId="0" borderId="1" xfId="16" applyNumberFormat="1" applyFont="1" applyFill="1" applyBorder="1" applyAlignment="1" applyProtection="1">
      <alignment vertical="center"/>
      <protection/>
    </xf>
    <xf numFmtId="183" fontId="8" fillId="0" borderId="2" xfId="16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16" applyFont="1" applyFill="1" applyBorder="1" applyAlignment="1">
      <alignment vertical="center"/>
    </xf>
    <xf numFmtId="182" fontId="8" fillId="0" borderId="1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182" fontId="8" fillId="0" borderId="1" xfId="0" applyNumberFormat="1" applyFont="1" applyFill="1" applyBorder="1" applyAlignment="1" applyProtection="1">
      <alignment horizontal="right" vertical="center"/>
      <protection/>
    </xf>
    <xf numFmtId="182" fontId="8" fillId="0" borderId="4" xfId="0" applyNumberFormat="1" applyFont="1" applyFill="1" applyBorder="1" applyAlignment="1" applyProtection="1">
      <alignment horizontal="right" vertical="center"/>
      <protection/>
    </xf>
    <xf numFmtId="38" fontId="8" fillId="0" borderId="0" xfId="16" applyFont="1" applyFill="1" applyBorder="1" applyAlignment="1">
      <alignment horizontal="right" vertical="center"/>
    </xf>
    <xf numFmtId="182" fontId="8" fillId="0" borderId="5" xfId="0" applyNumberFormat="1" applyFont="1" applyFill="1" applyBorder="1" applyAlignment="1" applyProtection="1">
      <alignment horizontal="right" vertical="center"/>
      <protection/>
    </xf>
    <xf numFmtId="182" fontId="8" fillId="0" borderId="5" xfId="0" applyNumberFormat="1" applyFont="1" applyFill="1" applyBorder="1" applyAlignment="1" applyProtection="1">
      <alignment vertical="center"/>
      <protection/>
    </xf>
    <xf numFmtId="182" fontId="8" fillId="0" borderId="6" xfId="0" applyNumberFormat="1" applyFont="1" applyFill="1" applyBorder="1" applyAlignment="1" applyProtection="1">
      <alignment vertical="center"/>
      <protection/>
    </xf>
    <xf numFmtId="183" fontId="10" fillId="0" borderId="3" xfId="16" applyNumberFormat="1" applyFont="1" applyFill="1" applyBorder="1" applyAlignment="1" applyProtection="1">
      <alignment horizontal="right" vertical="center"/>
      <protection/>
    </xf>
    <xf numFmtId="183" fontId="4" fillId="0" borderId="8" xfId="16" applyNumberFormat="1" applyFont="1" applyFill="1" applyBorder="1" applyAlignment="1">
      <alignment horizontal="right" vertical="center"/>
    </xf>
    <xf numFmtId="183" fontId="4" fillId="0" borderId="2" xfId="16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 applyProtection="1">
      <alignment vertical="center"/>
      <protection/>
    </xf>
    <xf numFmtId="182" fontId="4" fillId="0" borderId="14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3" fontId="8" fillId="0" borderId="5" xfId="16" applyNumberFormat="1" applyFont="1" applyFill="1" applyBorder="1" applyAlignment="1" applyProtection="1">
      <alignment vertical="center"/>
      <protection/>
    </xf>
    <xf numFmtId="183" fontId="8" fillId="0" borderId="6" xfId="16" applyNumberFormat="1" applyFont="1" applyFill="1" applyBorder="1" applyAlignment="1" applyProtection="1">
      <alignment vertical="center"/>
      <protection/>
    </xf>
    <xf numFmtId="183" fontId="4" fillId="0" borderId="0" xfId="16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right" vertical="center"/>
    </xf>
    <xf numFmtId="183" fontId="4" fillId="0" borderId="13" xfId="16" applyNumberFormat="1" applyFont="1" applyFill="1" applyBorder="1" applyAlignment="1">
      <alignment horizontal="right" vertical="center"/>
    </xf>
    <xf numFmtId="183" fontId="4" fillId="0" borderId="13" xfId="16" applyNumberFormat="1" applyFont="1" applyFill="1" applyBorder="1" applyAlignment="1">
      <alignment vertical="center"/>
    </xf>
    <xf numFmtId="183" fontId="4" fillId="0" borderId="3" xfId="16" applyNumberFormat="1" applyFont="1" applyFill="1" applyBorder="1" applyAlignment="1" applyProtection="1">
      <alignment vertical="center"/>
      <protection/>
    </xf>
    <xf numFmtId="183" fontId="4" fillId="0" borderId="3" xfId="16" applyNumberFormat="1" applyFont="1" applyFill="1" applyBorder="1" applyAlignment="1">
      <alignment horizontal="right" vertical="center"/>
    </xf>
    <xf numFmtId="183" fontId="4" fillId="0" borderId="14" xfId="16" applyNumberFormat="1" applyFont="1" applyFill="1" applyBorder="1" applyAlignment="1">
      <alignment vertical="center"/>
    </xf>
    <xf numFmtId="183" fontId="4" fillId="0" borderId="4" xfId="16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 applyProtection="1">
      <alignment vertical="center"/>
      <protection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vertical="center"/>
    </xf>
    <xf numFmtId="183" fontId="4" fillId="0" borderId="9" xfId="16" applyNumberFormat="1" applyFont="1" applyFill="1" applyBorder="1" applyAlignment="1">
      <alignment vertical="center"/>
    </xf>
    <xf numFmtId="183" fontId="4" fillId="0" borderId="10" xfId="16" applyNumberFormat="1" applyFont="1" applyFill="1" applyBorder="1" applyAlignment="1">
      <alignment vertical="center"/>
    </xf>
    <xf numFmtId="183" fontId="4" fillId="0" borderId="15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vertical="center"/>
    </xf>
    <xf numFmtId="183" fontId="8" fillId="0" borderId="0" xfId="16" applyNumberFormat="1" applyFont="1" applyFill="1" applyBorder="1" applyAlignment="1" applyProtection="1">
      <alignment vertical="center"/>
      <protection/>
    </xf>
    <xf numFmtId="182" fontId="8" fillId="0" borderId="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2" xfId="16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4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right" vertical="center"/>
      <protection/>
    </xf>
    <xf numFmtId="185" fontId="4" fillId="0" borderId="18" xfId="0" applyNumberFormat="1" applyFont="1" applyFill="1" applyBorder="1" applyAlignment="1" applyProtection="1">
      <alignment vertical="center"/>
      <protection/>
    </xf>
    <xf numFmtId="186" fontId="4" fillId="0" borderId="17" xfId="0" applyNumberFormat="1" applyFont="1" applyFill="1" applyBorder="1" applyAlignment="1" applyProtection="1">
      <alignment vertical="center"/>
      <protection/>
    </xf>
    <xf numFmtId="185" fontId="4" fillId="0" borderId="19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185" fontId="8" fillId="0" borderId="18" xfId="0" applyNumberFormat="1" applyFont="1" applyFill="1" applyBorder="1" applyAlignment="1" applyProtection="1">
      <alignment vertical="center"/>
      <protection/>
    </xf>
    <xf numFmtId="186" fontId="8" fillId="0" borderId="17" xfId="0" applyNumberFormat="1" applyFont="1" applyFill="1" applyBorder="1" applyAlignment="1" applyProtection="1">
      <alignment vertical="center"/>
      <protection/>
    </xf>
    <xf numFmtId="185" fontId="8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7" fontId="4" fillId="0" borderId="18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185" fontId="4" fillId="0" borderId="21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Alignment="1">
      <alignment vertical="center" wrapText="1"/>
    </xf>
    <xf numFmtId="185" fontId="8" fillId="0" borderId="0" xfId="0" applyNumberFormat="1" applyFont="1" applyFill="1" applyAlignment="1">
      <alignment vertical="center" wrapText="1"/>
    </xf>
    <xf numFmtId="185" fontId="8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16" xfId="0" applyFont="1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8" fillId="3" borderId="16" xfId="0" applyFont="1" applyFill="1" applyBorder="1" applyAlignment="1">
      <alignment horizontal="distributed" vertical="center"/>
    </xf>
    <xf numFmtId="0" fontId="8" fillId="3" borderId="3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distributed" vertical="center"/>
    </xf>
    <xf numFmtId="0" fontId="8" fillId="3" borderId="5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distributed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8" fillId="3" borderId="43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35" xfId="0" applyFont="1" applyFill="1" applyBorder="1" applyAlignment="1">
      <alignment vertical="center"/>
    </xf>
    <xf numFmtId="0" fontId="4" fillId="3" borderId="36" xfId="0" applyFont="1" applyFill="1" applyBorder="1" applyAlignment="1">
      <alignment horizontal="distributed" vertical="center"/>
    </xf>
    <xf numFmtId="0" fontId="4" fillId="3" borderId="16" xfId="0" applyFont="1" applyFill="1" applyBorder="1" applyAlignment="1">
      <alignment vertical="center"/>
    </xf>
    <xf numFmtId="0" fontId="4" fillId="3" borderId="3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39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distributed" vertical="center"/>
    </xf>
    <xf numFmtId="0" fontId="4" fillId="3" borderId="50" xfId="0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right" vertical="center"/>
    </xf>
    <xf numFmtId="0" fontId="4" fillId="3" borderId="49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2" fontId="14" fillId="0" borderId="1" xfId="0" applyNumberFormat="1" applyFont="1" applyFill="1" applyBorder="1" applyAlignment="1">
      <alignment vertical="center"/>
    </xf>
    <xf numFmtId="182" fontId="14" fillId="0" borderId="53" xfId="0" applyNumberFormat="1" applyFont="1" applyFill="1" applyBorder="1" applyAlignment="1">
      <alignment vertical="center"/>
    </xf>
    <xf numFmtId="182" fontId="14" fillId="0" borderId="54" xfId="0" applyNumberFormat="1" applyFont="1" applyFill="1" applyBorder="1" applyAlignment="1">
      <alignment vertical="center"/>
    </xf>
    <xf numFmtId="182" fontId="12" fillId="0" borderId="55" xfId="0" applyNumberFormat="1" applyFont="1" applyFill="1" applyBorder="1" applyAlignment="1">
      <alignment vertical="center"/>
    </xf>
    <xf numFmtId="182" fontId="12" fillId="0" borderId="55" xfId="0" applyNumberFormat="1" applyFont="1" applyFill="1" applyBorder="1" applyAlignment="1">
      <alignment horizontal="distributed" vertical="center"/>
    </xf>
    <xf numFmtId="182" fontId="12" fillId="0" borderId="5" xfId="0" applyNumberFormat="1" applyFont="1" applyFill="1" applyBorder="1" applyAlignment="1">
      <alignment horizontal="right" vertical="center"/>
    </xf>
    <xf numFmtId="182" fontId="12" fillId="0" borderId="55" xfId="0" applyNumberFormat="1" applyFont="1" applyFill="1" applyBorder="1" applyAlignment="1">
      <alignment horizontal="right" vertical="center"/>
    </xf>
    <xf numFmtId="182" fontId="12" fillId="0" borderId="56" xfId="0" applyNumberFormat="1" applyFont="1" applyFill="1" applyBorder="1" applyAlignment="1">
      <alignment horizontal="distributed" vertical="center"/>
    </xf>
    <xf numFmtId="182" fontId="12" fillId="0" borderId="5" xfId="0" applyNumberFormat="1" applyFont="1" applyFill="1" applyBorder="1" applyAlignment="1">
      <alignment vertical="center"/>
    </xf>
    <xf numFmtId="182" fontId="12" fillId="0" borderId="5" xfId="0" applyNumberFormat="1" applyFont="1" applyFill="1" applyBorder="1" applyAlignment="1">
      <alignment horizontal="distributed" vertical="center"/>
    </xf>
    <xf numFmtId="182" fontId="12" fillId="0" borderId="5" xfId="0" applyNumberFormat="1" applyFont="1" applyFill="1" applyBorder="1" applyAlignment="1">
      <alignment vertical="center"/>
    </xf>
    <xf numFmtId="182" fontId="12" fillId="0" borderId="5" xfId="0" applyNumberFormat="1" applyFont="1" applyFill="1" applyBorder="1" applyAlignment="1">
      <alignment horizontal="distributed" vertical="center"/>
    </xf>
    <xf numFmtId="182" fontId="12" fillId="0" borderId="6" xfId="0" applyNumberFormat="1" applyFont="1" applyFill="1" applyBorder="1" applyAlignment="1">
      <alignment horizontal="distributed" vertical="center"/>
    </xf>
    <xf numFmtId="182" fontId="12" fillId="0" borderId="3" xfId="0" applyNumberFormat="1" applyFont="1" applyFill="1" applyBorder="1" applyAlignment="1">
      <alignment vertical="center"/>
    </xf>
    <xf numFmtId="182" fontId="12" fillId="0" borderId="3" xfId="0" applyNumberFormat="1" applyFont="1" applyFill="1" applyBorder="1" applyAlignment="1">
      <alignment horizontal="distributed" vertical="center"/>
    </xf>
    <xf numFmtId="182" fontId="12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182" fontId="12" fillId="0" borderId="3" xfId="0" applyNumberFormat="1" applyFont="1" applyFill="1" applyBorder="1" applyAlignment="1">
      <alignment horizontal="right" vertical="center"/>
    </xf>
    <xf numFmtId="182" fontId="12" fillId="0" borderId="4" xfId="0" applyNumberFormat="1" applyFont="1" applyFill="1" applyBorder="1" applyAlignment="1">
      <alignment horizontal="distributed" vertical="center"/>
    </xf>
    <xf numFmtId="182" fontId="12" fillId="0" borderId="1" xfId="0" applyNumberFormat="1" applyFont="1" applyFill="1" applyBorder="1" applyAlignment="1">
      <alignment vertical="center"/>
    </xf>
    <xf numFmtId="182" fontId="12" fillId="0" borderId="1" xfId="0" applyNumberFormat="1" applyFont="1" applyFill="1" applyBorder="1" applyAlignment="1">
      <alignment horizontal="distributed" vertical="center"/>
    </xf>
    <xf numFmtId="182" fontId="12" fillId="0" borderId="2" xfId="0" applyNumberFormat="1" applyFont="1" applyFill="1" applyBorder="1" applyAlignment="1">
      <alignment horizontal="distributed" vertical="center"/>
    </xf>
    <xf numFmtId="182" fontId="12" fillId="0" borderId="55" xfId="0" applyNumberFormat="1" applyFont="1" applyFill="1" applyBorder="1" applyAlignment="1">
      <alignment horizontal="right" vertical="center" wrapText="1"/>
    </xf>
    <xf numFmtId="182" fontId="12" fillId="0" borderId="30" xfId="0" applyNumberFormat="1" applyFont="1" applyFill="1" applyBorder="1" applyAlignment="1">
      <alignment horizontal="distributed" vertical="center"/>
    </xf>
    <xf numFmtId="182" fontId="12" fillId="0" borderId="5" xfId="0" applyNumberFormat="1" applyFont="1" applyFill="1" applyBorder="1" applyAlignment="1">
      <alignment horizontal="right" vertical="center"/>
    </xf>
    <xf numFmtId="182" fontId="12" fillId="0" borderId="55" xfId="0" applyNumberFormat="1" applyFont="1" applyFill="1" applyBorder="1" applyAlignment="1">
      <alignment vertical="center" wrapText="1"/>
    </xf>
    <xf numFmtId="182" fontId="12" fillId="0" borderId="57" xfId="0" applyNumberFormat="1" applyFont="1" applyFill="1" applyBorder="1" applyAlignment="1">
      <alignment horizontal="right" vertical="center"/>
    </xf>
    <xf numFmtId="182" fontId="12" fillId="0" borderId="9" xfId="0" applyNumberFormat="1" applyFont="1" applyFill="1" applyBorder="1" applyAlignment="1">
      <alignment horizontal="distributed"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57" xfId="0" applyNumberFormat="1" applyFont="1" applyFill="1" applyBorder="1" applyAlignment="1">
      <alignment horizontal="distributed" vertical="center"/>
    </xf>
    <xf numFmtId="182" fontId="12" fillId="0" borderId="58" xfId="0" applyNumberFormat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5" xfId="0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right" vertical="center" wrapText="1"/>
    </xf>
    <xf numFmtId="185" fontId="17" fillId="0" borderId="0" xfId="0" applyNumberFormat="1" applyFont="1" applyFill="1" applyAlignment="1">
      <alignment vertical="center" wrapText="1"/>
    </xf>
    <xf numFmtId="185" fontId="17" fillId="0" borderId="1" xfId="0" applyNumberFormat="1" applyFont="1" applyFill="1" applyBorder="1" applyAlignment="1">
      <alignment vertical="center" wrapText="1"/>
    </xf>
    <xf numFmtId="183" fontId="17" fillId="0" borderId="1" xfId="0" applyNumberFormat="1" applyFont="1" applyFill="1" applyBorder="1" applyAlignment="1">
      <alignment horizontal="right" vertical="center" wrapText="1"/>
    </xf>
    <xf numFmtId="183" fontId="17" fillId="0" borderId="2" xfId="0" applyNumberFormat="1" applyFont="1" applyFill="1" applyBorder="1" applyAlignment="1">
      <alignment horizontal="right" vertical="center" wrapText="1"/>
    </xf>
    <xf numFmtId="185" fontId="19" fillId="0" borderId="1" xfId="0" applyNumberFormat="1" applyFont="1" applyFill="1" applyBorder="1" applyAlignment="1">
      <alignment vertical="center" wrapText="1"/>
    </xf>
    <xf numFmtId="183" fontId="19" fillId="0" borderId="1" xfId="0" applyNumberFormat="1" applyFont="1" applyFill="1" applyBorder="1" applyAlignment="1">
      <alignment horizontal="right" vertical="center" wrapText="1"/>
    </xf>
    <xf numFmtId="183" fontId="19" fillId="0" borderId="2" xfId="0" applyNumberFormat="1" applyFont="1" applyFill="1" applyBorder="1" applyAlignment="1">
      <alignment horizontal="right" vertical="center" wrapText="1"/>
    </xf>
    <xf numFmtId="185" fontId="19" fillId="0" borderId="0" xfId="0" applyNumberFormat="1" applyFont="1" applyFill="1" applyAlignment="1">
      <alignment vertical="center" wrapText="1"/>
    </xf>
    <xf numFmtId="185" fontId="17" fillId="0" borderId="2" xfId="0" applyNumberFormat="1" applyFont="1" applyFill="1" applyBorder="1" applyAlignment="1">
      <alignment vertical="center" wrapText="1"/>
    </xf>
    <xf numFmtId="183" fontId="17" fillId="0" borderId="9" xfId="0" applyNumberFormat="1" applyFont="1" applyFill="1" applyBorder="1" applyAlignment="1">
      <alignment horizontal="right" vertical="center" wrapText="1"/>
    </xf>
    <xf numFmtId="183" fontId="17" fillId="0" borderId="12" xfId="0" applyNumberFormat="1" applyFont="1" applyFill="1" applyBorder="1" applyAlignment="1">
      <alignment horizontal="right" vertical="center" wrapText="1"/>
    </xf>
    <xf numFmtId="185" fontId="17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vertical="center" wrapText="1"/>
    </xf>
    <xf numFmtId="185" fontId="17" fillId="3" borderId="50" xfId="0" applyNumberFormat="1" applyFont="1" applyFill="1" applyBorder="1" applyAlignment="1">
      <alignment horizontal="distributed" vertical="center" wrapText="1"/>
    </xf>
    <xf numFmtId="185" fontId="19" fillId="3" borderId="50" xfId="0" applyNumberFormat="1" applyFont="1" applyFill="1" applyBorder="1" applyAlignment="1">
      <alignment horizontal="distributed" vertical="center" wrapText="1"/>
    </xf>
    <xf numFmtId="185" fontId="17" fillId="3" borderId="50" xfId="0" applyNumberFormat="1" applyFont="1" applyFill="1" applyBorder="1" applyAlignment="1">
      <alignment vertical="center" wrapText="1"/>
    </xf>
    <xf numFmtId="185" fontId="17" fillId="3" borderId="50" xfId="0" applyNumberFormat="1" applyFont="1" applyFill="1" applyBorder="1" applyAlignment="1">
      <alignment horizontal="right" vertical="center" wrapText="1"/>
    </xf>
    <xf numFmtId="185" fontId="17" fillId="3" borderId="52" xfId="0" applyNumberFormat="1" applyFont="1" applyFill="1" applyBorder="1" applyAlignment="1">
      <alignment horizontal="right" vertical="center" wrapText="1"/>
    </xf>
    <xf numFmtId="0" fontId="12" fillId="3" borderId="61" xfId="0" applyFont="1" applyFill="1" applyBorder="1" applyAlignment="1">
      <alignment vertical="center" wrapText="1"/>
    </xf>
    <xf numFmtId="0" fontId="13" fillId="3" borderId="62" xfId="0" applyFont="1" applyFill="1" applyBorder="1" applyAlignment="1">
      <alignment vertical="center"/>
    </xf>
    <xf numFmtId="0" fontId="14" fillId="3" borderId="59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distributed" vertical="center"/>
    </xf>
    <xf numFmtId="0" fontId="12" fillId="3" borderId="59" xfId="0" applyFont="1" applyFill="1" applyBorder="1" applyAlignment="1">
      <alignment horizontal="distributed" vertical="center"/>
    </xf>
    <xf numFmtId="0" fontId="13" fillId="3" borderId="60" xfId="0" applyFont="1" applyFill="1" applyBorder="1" applyAlignment="1">
      <alignment horizontal="distributed" vertical="center"/>
    </xf>
    <xf numFmtId="0" fontId="12" fillId="3" borderId="50" xfId="0" applyFont="1" applyFill="1" applyBorder="1" applyAlignment="1">
      <alignment horizontal="distributed" vertical="center"/>
    </xf>
    <xf numFmtId="0" fontId="12" fillId="3" borderId="52" xfId="0" applyFont="1" applyFill="1" applyBorder="1" applyAlignment="1">
      <alignment horizontal="distributed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workbookViewId="0" topLeftCell="D1">
      <selection activeCell="L30" sqref="L30"/>
    </sheetView>
  </sheetViews>
  <sheetFormatPr defaultColWidth="9.00390625" defaultRowHeight="13.5"/>
  <cols>
    <col min="1" max="1" width="2.625" style="5" customWidth="1"/>
    <col min="2" max="2" width="5.625" style="5" customWidth="1"/>
    <col min="3" max="3" width="9.625" style="5" customWidth="1"/>
    <col min="4" max="14" width="9.25390625" style="5" customWidth="1"/>
    <col min="15" max="15" width="9.50390625" style="5" customWidth="1"/>
    <col min="16" max="28" width="9.25390625" style="5" customWidth="1"/>
    <col min="29" max="29" width="7.125" style="5" customWidth="1"/>
    <col min="30" max="30" width="9.125" style="5" customWidth="1"/>
    <col min="31" max="31" width="5.625" style="5" customWidth="1"/>
    <col min="32" max="41" width="9.00390625" style="5" customWidth="1"/>
    <col min="42" max="43" width="5.625" style="5" customWidth="1"/>
    <col min="44" max="16384" width="9.00390625" style="5" customWidth="1"/>
  </cols>
  <sheetData>
    <row r="1" spans="2:25" ht="14.25" customHeight="1">
      <c r="B1" s="1" t="s">
        <v>19</v>
      </c>
      <c r="C1" s="2"/>
      <c r="D1" s="3"/>
      <c r="E1" s="2"/>
      <c r="F1" s="4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2" customHeight="1">
      <c r="B2" s="2"/>
      <c r="C2" s="3"/>
      <c r="D2" s="3"/>
      <c r="E2" s="2"/>
      <c r="F2" s="4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2" customHeight="1">
      <c r="B3" s="6" t="s">
        <v>20</v>
      </c>
      <c r="C3" s="2"/>
      <c r="D3" s="3"/>
      <c r="E3" s="2"/>
      <c r="F3" s="4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8" ht="12" customHeight="1" thickBot="1">
      <c r="B4" s="2"/>
      <c r="C4" s="7"/>
      <c r="D4" s="2"/>
      <c r="E4" s="7"/>
      <c r="F4" s="7"/>
      <c r="G4" s="7"/>
      <c r="H4" s="7"/>
      <c r="I4" s="7"/>
      <c r="J4" s="7"/>
      <c r="K4" s="7"/>
      <c r="L4" s="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B4" s="9" t="s">
        <v>21</v>
      </c>
    </row>
    <row r="5" spans="2:28" ht="12" customHeight="1">
      <c r="B5" s="187" t="s">
        <v>22</v>
      </c>
      <c r="C5" s="188"/>
      <c r="D5" s="165" t="s">
        <v>23</v>
      </c>
      <c r="E5" s="166" t="s">
        <v>24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6" t="s">
        <v>25</v>
      </c>
      <c r="AA5" s="167"/>
      <c r="AB5" s="169"/>
    </row>
    <row r="6" spans="2:28" ht="12" customHeight="1">
      <c r="B6" s="189"/>
      <c r="C6" s="190"/>
      <c r="D6" s="170"/>
      <c r="E6" s="171" t="s">
        <v>26</v>
      </c>
      <c r="F6" s="172"/>
      <c r="G6" s="172"/>
      <c r="H6" s="172"/>
      <c r="I6" s="172"/>
      <c r="J6" s="172"/>
      <c r="K6" s="173"/>
      <c r="L6" s="171" t="s">
        <v>27</v>
      </c>
      <c r="M6" s="172"/>
      <c r="N6" s="172"/>
      <c r="O6" s="172"/>
      <c r="P6" s="172"/>
      <c r="Q6" s="172"/>
      <c r="R6" s="173"/>
      <c r="S6" s="171" t="s">
        <v>28</v>
      </c>
      <c r="T6" s="172"/>
      <c r="U6" s="172"/>
      <c r="V6" s="172"/>
      <c r="W6" s="172"/>
      <c r="X6" s="172"/>
      <c r="Y6" s="173"/>
      <c r="Z6" s="174"/>
      <c r="AA6" s="175" t="s">
        <v>29</v>
      </c>
      <c r="AB6" s="176" t="s">
        <v>30</v>
      </c>
    </row>
    <row r="7" spans="2:28" ht="12" customHeight="1">
      <c r="B7" s="189"/>
      <c r="C7" s="190"/>
      <c r="D7" s="170"/>
      <c r="E7" s="177" t="s">
        <v>31</v>
      </c>
      <c r="F7" s="177" t="s">
        <v>32</v>
      </c>
      <c r="G7" s="177" t="s">
        <v>33</v>
      </c>
      <c r="H7" s="175" t="s">
        <v>34</v>
      </c>
      <c r="I7" s="178" t="s">
        <v>35</v>
      </c>
      <c r="J7" s="175" t="s">
        <v>36</v>
      </c>
      <c r="K7" s="177" t="s">
        <v>37</v>
      </c>
      <c r="L7" s="177" t="s">
        <v>31</v>
      </c>
      <c r="M7" s="177" t="s">
        <v>32</v>
      </c>
      <c r="N7" s="177" t="s">
        <v>33</v>
      </c>
      <c r="O7" s="179" t="s">
        <v>34</v>
      </c>
      <c r="P7" s="179" t="s">
        <v>35</v>
      </c>
      <c r="Q7" s="178" t="s">
        <v>36</v>
      </c>
      <c r="R7" s="177" t="s">
        <v>37</v>
      </c>
      <c r="S7" s="177" t="s">
        <v>23</v>
      </c>
      <c r="T7" s="177" t="s">
        <v>38</v>
      </c>
      <c r="U7" s="177" t="s">
        <v>39</v>
      </c>
      <c r="V7" s="179" t="s">
        <v>40</v>
      </c>
      <c r="W7" s="178" t="s">
        <v>41</v>
      </c>
      <c r="X7" s="179" t="s">
        <v>42</v>
      </c>
      <c r="Y7" s="177" t="s">
        <v>37</v>
      </c>
      <c r="Z7" s="180" t="s">
        <v>31</v>
      </c>
      <c r="AA7" s="175" t="s">
        <v>32</v>
      </c>
      <c r="AB7" s="176" t="s">
        <v>32</v>
      </c>
    </row>
    <row r="8" spans="2:28" ht="12" customHeight="1">
      <c r="B8" s="191"/>
      <c r="C8" s="192"/>
      <c r="D8" s="181"/>
      <c r="E8" s="181"/>
      <c r="F8" s="181"/>
      <c r="G8" s="181"/>
      <c r="H8" s="182" t="s">
        <v>43</v>
      </c>
      <c r="I8" s="183" t="s">
        <v>43</v>
      </c>
      <c r="J8" s="182" t="s">
        <v>43</v>
      </c>
      <c r="K8" s="181"/>
      <c r="L8" s="181"/>
      <c r="M8" s="181"/>
      <c r="N8" s="181"/>
      <c r="O8" s="182" t="s">
        <v>43</v>
      </c>
      <c r="P8" s="182" t="s">
        <v>43</v>
      </c>
      <c r="Q8" s="183" t="s">
        <v>43</v>
      </c>
      <c r="R8" s="181"/>
      <c r="S8" s="181"/>
      <c r="T8" s="181"/>
      <c r="U8" s="181"/>
      <c r="V8" s="182" t="s">
        <v>43</v>
      </c>
      <c r="W8" s="183" t="s">
        <v>43</v>
      </c>
      <c r="X8" s="182" t="s">
        <v>43</v>
      </c>
      <c r="Y8" s="181"/>
      <c r="Z8" s="184"/>
      <c r="AA8" s="185" t="s">
        <v>33</v>
      </c>
      <c r="AB8" s="186" t="s">
        <v>33</v>
      </c>
    </row>
    <row r="9" spans="2:28" ht="12" customHeight="1">
      <c r="B9" s="193" t="s">
        <v>44</v>
      </c>
      <c r="C9" s="194"/>
      <c r="D9" s="10">
        <v>3416</v>
      </c>
      <c r="E9" s="11">
        <v>1417</v>
      </c>
      <c r="F9" s="10">
        <v>219</v>
      </c>
      <c r="G9" s="11">
        <v>1168</v>
      </c>
      <c r="H9" s="12">
        <v>5</v>
      </c>
      <c r="I9" s="13">
        <v>0</v>
      </c>
      <c r="J9" s="12">
        <v>25</v>
      </c>
      <c r="K9" s="13">
        <v>0</v>
      </c>
      <c r="L9" s="10">
        <v>1141</v>
      </c>
      <c r="M9" s="11">
        <v>108</v>
      </c>
      <c r="N9" s="10">
        <v>821</v>
      </c>
      <c r="O9" s="10">
        <v>0</v>
      </c>
      <c r="P9" s="10">
        <v>1</v>
      </c>
      <c r="Q9" s="11">
        <v>26</v>
      </c>
      <c r="R9" s="10">
        <v>185</v>
      </c>
      <c r="S9" s="11">
        <v>858</v>
      </c>
      <c r="T9" s="12">
        <v>118</v>
      </c>
      <c r="U9" s="11">
        <v>735</v>
      </c>
      <c r="V9" s="12">
        <v>0</v>
      </c>
      <c r="W9" s="13">
        <v>5</v>
      </c>
      <c r="X9" s="12">
        <v>0</v>
      </c>
      <c r="Y9" s="13">
        <v>0</v>
      </c>
      <c r="Z9" s="14">
        <v>0</v>
      </c>
      <c r="AA9" s="15">
        <v>0</v>
      </c>
      <c r="AB9" s="16">
        <v>0</v>
      </c>
    </row>
    <row r="10" spans="2:28" ht="12" customHeight="1">
      <c r="B10" s="193" t="s">
        <v>45</v>
      </c>
      <c r="C10" s="195"/>
      <c r="D10" s="10">
        <v>1626.1</v>
      </c>
      <c r="E10" s="11">
        <v>447</v>
      </c>
      <c r="F10" s="10">
        <v>52</v>
      </c>
      <c r="G10" s="11">
        <v>382</v>
      </c>
      <c r="H10" s="12">
        <v>0</v>
      </c>
      <c r="I10" s="13">
        <v>0</v>
      </c>
      <c r="J10" s="12">
        <v>13</v>
      </c>
      <c r="K10" s="13">
        <v>0</v>
      </c>
      <c r="L10" s="10">
        <v>576.1</v>
      </c>
      <c r="M10" s="11">
        <v>62</v>
      </c>
      <c r="N10" s="10">
        <v>366</v>
      </c>
      <c r="O10" s="10">
        <v>0</v>
      </c>
      <c r="P10" s="10">
        <v>0</v>
      </c>
      <c r="Q10" s="11">
        <v>10.1</v>
      </c>
      <c r="R10" s="10">
        <v>138</v>
      </c>
      <c r="S10" s="11">
        <v>603</v>
      </c>
      <c r="T10" s="12">
        <v>152</v>
      </c>
      <c r="U10" s="11">
        <v>413</v>
      </c>
      <c r="V10" s="12">
        <v>0</v>
      </c>
      <c r="W10" s="13">
        <v>0</v>
      </c>
      <c r="X10" s="12">
        <v>1</v>
      </c>
      <c r="Y10" s="13">
        <v>37</v>
      </c>
      <c r="Z10" s="14">
        <v>0</v>
      </c>
      <c r="AA10" s="15">
        <v>0</v>
      </c>
      <c r="AB10" s="16">
        <v>0</v>
      </c>
    </row>
    <row r="11" spans="2:29" s="22" customFormat="1" ht="12" customHeight="1">
      <c r="B11" s="196" t="s">
        <v>46</v>
      </c>
      <c r="C11" s="197"/>
      <c r="D11" s="17">
        <f>+D12+D14</f>
        <v>1559</v>
      </c>
      <c r="E11" s="18">
        <f aca="true" t="shared" si="0" ref="E11:AB11">+E14</f>
        <v>625</v>
      </c>
      <c r="F11" s="18">
        <f t="shared" si="0"/>
        <v>118</v>
      </c>
      <c r="G11" s="18">
        <f t="shared" si="0"/>
        <v>493</v>
      </c>
      <c r="H11" s="18">
        <f t="shared" si="0"/>
        <v>0</v>
      </c>
      <c r="I11" s="18">
        <f t="shared" si="0"/>
        <v>0</v>
      </c>
      <c r="J11" s="18">
        <f t="shared" si="0"/>
        <v>14</v>
      </c>
      <c r="K11" s="18">
        <f t="shared" si="0"/>
        <v>0</v>
      </c>
      <c r="L11" s="18">
        <f t="shared" si="0"/>
        <v>503</v>
      </c>
      <c r="M11" s="18">
        <f t="shared" si="0"/>
        <v>78</v>
      </c>
      <c r="N11" s="18">
        <f t="shared" si="0"/>
        <v>268</v>
      </c>
      <c r="O11" s="18">
        <f t="shared" si="0"/>
        <v>0</v>
      </c>
      <c r="P11" s="18">
        <f t="shared" si="0"/>
        <v>0</v>
      </c>
      <c r="Q11" s="18">
        <f t="shared" si="0"/>
        <v>10</v>
      </c>
      <c r="R11" s="18">
        <f t="shared" si="0"/>
        <v>147</v>
      </c>
      <c r="S11" s="18">
        <f t="shared" si="0"/>
        <v>431</v>
      </c>
      <c r="T11" s="18">
        <f t="shared" si="0"/>
        <v>123</v>
      </c>
      <c r="U11" s="18">
        <f t="shared" si="0"/>
        <v>291</v>
      </c>
      <c r="V11" s="18">
        <f t="shared" si="0"/>
        <v>0</v>
      </c>
      <c r="W11" s="18">
        <f t="shared" si="0"/>
        <v>0</v>
      </c>
      <c r="X11" s="18">
        <f t="shared" si="0"/>
        <v>0</v>
      </c>
      <c r="Y11" s="18">
        <f t="shared" si="0"/>
        <v>17</v>
      </c>
      <c r="Z11" s="19">
        <f t="shared" si="0"/>
        <v>0</v>
      </c>
      <c r="AA11" s="19">
        <f t="shared" si="0"/>
        <v>0</v>
      </c>
      <c r="AB11" s="20">
        <f t="shared" si="0"/>
        <v>0</v>
      </c>
      <c r="AC11" s="21"/>
    </row>
    <row r="12" spans="2:29" s="22" customFormat="1" ht="12" customHeight="1">
      <c r="B12" s="198" t="s">
        <v>47</v>
      </c>
      <c r="C12" s="199"/>
      <c r="D12" s="23">
        <f aca="true" t="shared" si="1" ref="D12:AB12">D13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4">
        <f t="shared" si="1"/>
        <v>0</v>
      </c>
      <c r="AA12" s="24">
        <f t="shared" si="1"/>
        <v>0</v>
      </c>
      <c r="AB12" s="25">
        <f t="shared" si="1"/>
        <v>0</v>
      </c>
      <c r="AC12" s="26"/>
    </row>
    <row r="13" spans="2:28" ht="12" customHeight="1">
      <c r="B13" s="200"/>
      <c r="C13" s="201" t="s">
        <v>48</v>
      </c>
      <c r="D13" s="12">
        <f>E13+L13+S13+Z13</f>
        <v>0</v>
      </c>
      <c r="E13" s="12">
        <f>SUM(F13:K13)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>SUM(M13:R13)</f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f>SUM(T13:Y13)</f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4">
        <f>SUM(AA13:AB13)</f>
        <v>0</v>
      </c>
      <c r="AA13" s="14">
        <v>0</v>
      </c>
      <c r="AB13" s="16">
        <v>0</v>
      </c>
    </row>
    <row r="14" spans="2:28" s="22" customFormat="1" ht="12" customHeight="1">
      <c r="B14" s="198" t="s">
        <v>49</v>
      </c>
      <c r="C14" s="202"/>
      <c r="D14" s="27">
        <f>SUM(D15:D24)</f>
        <v>1559</v>
      </c>
      <c r="E14" s="27">
        <f aca="true" t="shared" si="2" ref="E14:AB14">SUM(E15:E23)</f>
        <v>625</v>
      </c>
      <c r="F14" s="27">
        <f t="shared" si="2"/>
        <v>118</v>
      </c>
      <c r="G14" s="27">
        <f t="shared" si="2"/>
        <v>493</v>
      </c>
      <c r="H14" s="27">
        <f t="shared" si="2"/>
        <v>0</v>
      </c>
      <c r="I14" s="27">
        <f t="shared" si="2"/>
        <v>0</v>
      </c>
      <c r="J14" s="27">
        <f t="shared" si="2"/>
        <v>14</v>
      </c>
      <c r="K14" s="27">
        <f t="shared" si="2"/>
        <v>0</v>
      </c>
      <c r="L14" s="27">
        <f t="shared" si="2"/>
        <v>503</v>
      </c>
      <c r="M14" s="27">
        <f t="shared" si="2"/>
        <v>78</v>
      </c>
      <c r="N14" s="27">
        <f t="shared" si="2"/>
        <v>268</v>
      </c>
      <c r="O14" s="27">
        <f t="shared" si="2"/>
        <v>0</v>
      </c>
      <c r="P14" s="27">
        <f t="shared" si="2"/>
        <v>0</v>
      </c>
      <c r="Q14" s="27">
        <f t="shared" si="2"/>
        <v>10</v>
      </c>
      <c r="R14" s="27">
        <f t="shared" si="2"/>
        <v>147</v>
      </c>
      <c r="S14" s="27">
        <f t="shared" si="2"/>
        <v>431</v>
      </c>
      <c r="T14" s="27">
        <f t="shared" si="2"/>
        <v>123</v>
      </c>
      <c r="U14" s="27">
        <f t="shared" si="2"/>
        <v>291</v>
      </c>
      <c r="V14" s="27">
        <f t="shared" si="2"/>
        <v>0</v>
      </c>
      <c r="W14" s="27">
        <f t="shared" si="2"/>
        <v>0</v>
      </c>
      <c r="X14" s="27">
        <f t="shared" si="2"/>
        <v>0</v>
      </c>
      <c r="Y14" s="27">
        <f t="shared" si="2"/>
        <v>17</v>
      </c>
      <c r="Z14" s="27">
        <f t="shared" si="2"/>
        <v>0</v>
      </c>
      <c r="AA14" s="27">
        <f t="shared" si="2"/>
        <v>0</v>
      </c>
      <c r="AB14" s="28">
        <f t="shared" si="2"/>
        <v>0</v>
      </c>
    </row>
    <row r="15" spans="2:28" ht="12" customHeight="1">
      <c r="B15" s="200"/>
      <c r="C15" s="201" t="s">
        <v>50</v>
      </c>
      <c r="D15" s="10">
        <f aca="true" t="shared" si="3" ref="D15:D23">+E15+L15+S15</f>
        <v>87</v>
      </c>
      <c r="E15" s="10">
        <f aca="true" t="shared" si="4" ref="E15:E23">SUM(F15:K15)</f>
        <v>21</v>
      </c>
      <c r="F15" s="29">
        <v>3</v>
      </c>
      <c r="G15" s="30">
        <v>18</v>
      </c>
      <c r="H15" s="30" t="s">
        <v>51</v>
      </c>
      <c r="I15" s="30" t="s">
        <v>51</v>
      </c>
      <c r="J15" s="31" t="s">
        <v>51</v>
      </c>
      <c r="K15" s="31" t="s">
        <v>51</v>
      </c>
      <c r="L15" s="10">
        <f>SUM(M15:R15)</f>
        <v>35</v>
      </c>
      <c r="M15" s="30">
        <v>5</v>
      </c>
      <c r="N15" s="31">
        <v>30</v>
      </c>
      <c r="O15" s="30" t="s">
        <v>51</v>
      </c>
      <c r="P15" s="30" t="s">
        <v>51</v>
      </c>
      <c r="Q15" s="31" t="s">
        <v>51</v>
      </c>
      <c r="R15" s="31" t="s">
        <v>51</v>
      </c>
      <c r="S15" s="10">
        <f aca="true" t="shared" si="5" ref="S15:S23">SUM(T15:Y15)</f>
        <v>31</v>
      </c>
      <c r="T15" s="30">
        <v>5</v>
      </c>
      <c r="U15" s="32">
        <v>26</v>
      </c>
      <c r="V15" s="30" t="s">
        <v>51</v>
      </c>
      <c r="W15" s="30" t="s">
        <v>51</v>
      </c>
      <c r="X15" s="31" t="s">
        <v>51</v>
      </c>
      <c r="Y15" s="31" t="s">
        <v>51</v>
      </c>
      <c r="Z15" s="14" t="s">
        <v>52</v>
      </c>
      <c r="AA15" s="33">
        <v>0</v>
      </c>
      <c r="AB15" s="34">
        <v>0</v>
      </c>
    </row>
    <row r="16" spans="2:28" ht="12" customHeight="1">
      <c r="B16" s="200"/>
      <c r="C16" s="201" t="s">
        <v>53</v>
      </c>
      <c r="D16" s="10">
        <f t="shared" si="3"/>
        <v>1077</v>
      </c>
      <c r="E16" s="10">
        <f t="shared" si="4"/>
        <v>373</v>
      </c>
      <c r="F16" s="30">
        <v>53</v>
      </c>
      <c r="G16" s="29">
        <v>315</v>
      </c>
      <c r="H16" s="30" t="s">
        <v>0</v>
      </c>
      <c r="I16" s="30" t="s">
        <v>0</v>
      </c>
      <c r="J16" s="31">
        <v>5</v>
      </c>
      <c r="K16" s="31" t="s">
        <v>0</v>
      </c>
      <c r="L16" s="10">
        <f>SUM(M16:R16)</f>
        <v>403</v>
      </c>
      <c r="M16" s="30">
        <v>53</v>
      </c>
      <c r="N16" s="31">
        <v>199</v>
      </c>
      <c r="O16" s="31" t="s">
        <v>0</v>
      </c>
      <c r="P16" s="31">
        <v>0</v>
      </c>
      <c r="Q16" s="31">
        <v>4</v>
      </c>
      <c r="R16" s="30">
        <v>147</v>
      </c>
      <c r="S16" s="10">
        <f t="shared" si="5"/>
        <v>301</v>
      </c>
      <c r="T16" s="31">
        <v>91</v>
      </c>
      <c r="U16" s="29">
        <v>210</v>
      </c>
      <c r="V16" s="30" t="s">
        <v>0</v>
      </c>
      <c r="W16" s="30">
        <v>0</v>
      </c>
      <c r="X16" s="30" t="s">
        <v>0</v>
      </c>
      <c r="Y16" s="30">
        <v>0</v>
      </c>
      <c r="Z16" s="14" t="s">
        <v>54</v>
      </c>
      <c r="AA16" s="33">
        <v>0</v>
      </c>
      <c r="AB16" s="34">
        <v>0</v>
      </c>
    </row>
    <row r="17" spans="2:28" ht="12" customHeight="1">
      <c r="B17" s="200"/>
      <c r="C17" s="201" t="s">
        <v>55</v>
      </c>
      <c r="D17" s="10">
        <f t="shared" si="3"/>
        <v>110</v>
      </c>
      <c r="E17" s="10">
        <f t="shared" si="4"/>
        <v>60</v>
      </c>
      <c r="F17" s="30">
        <v>9</v>
      </c>
      <c r="G17" s="29">
        <v>51</v>
      </c>
      <c r="H17" s="30" t="s">
        <v>0</v>
      </c>
      <c r="I17" s="30" t="s">
        <v>0</v>
      </c>
      <c r="J17" s="31">
        <v>0</v>
      </c>
      <c r="K17" s="31" t="s">
        <v>0</v>
      </c>
      <c r="L17" s="10">
        <f>SUM(M17:R17)</f>
        <v>20</v>
      </c>
      <c r="M17" s="30">
        <v>0</v>
      </c>
      <c r="N17" s="30">
        <v>20</v>
      </c>
      <c r="O17" s="31" t="s">
        <v>0</v>
      </c>
      <c r="P17" s="31" t="s">
        <v>0</v>
      </c>
      <c r="Q17" s="31">
        <v>0</v>
      </c>
      <c r="R17" s="30">
        <v>0</v>
      </c>
      <c r="S17" s="10">
        <f t="shared" si="5"/>
        <v>30</v>
      </c>
      <c r="T17" s="31">
        <v>0</v>
      </c>
      <c r="U17" s="29">
        <v>13</v>
      </c>
      <c r="V17" s="30" t="s">
        <v>0</v>
      </c>
      <c r="W17" s="30" t="s">
        <v>0</v>
      </c>
      <c r="X17" s="31">
        <v>0</v>
      </c>
      <c r="Y17" s="31">
        <v>17</v>
      </c>
      <c r="Z17" s="14" t="s">
        <v>54</v>
      </c>
      <c r="AA17" s="33">
        <v>0</v>
      </c>
      <c r="AB17" s="34">
        <v>0</v>
      </c>
    </row>
    <row r="18" spans="2:28" ht="12" customHeight="1">
      <c r="B18" s="200"/>
      <c r="C18" s="201" t="s">
        <v>56</v>
      </c>
      <c r="D18" s="10">
        <f t="shared" si="3"/>
        <v>0</v>
      </c>
      <c r="E18" s="10">
        <f t="shared" si="4"/>
        <v>0</v>
      </c>
      <c r="F18" s="30" t="s">
        <v>0</v>
      </c>
      <c r="G18" s="32" t="s">
        <v>0</v>
      </c>
      <c r="H18" s="30" t="s">
        <v>0</v>
      </c>
      <c r="I18" s="30" t="s">
        <v>0</v>
      </c>
      <c r="J18" s="31" t="s">
        <v>0</v>
      </c>
      <c r="K18" s="31" t="s">
        <v>0</v>
      </c>
      <c r="L18" s="12">
        <f>SUM(M18:R18)</f>
        <v>0</v>
      </c>
      <c r="M18" s="30" t="s">
        <v>0</v>
      </c>
      <c r="N18" s="31" t="s">
        <v>0</v>
      </c>
      <c r="O18" s="30" t="s">
        <v>0</v>
      </c>
      <c r="P18" s="30" t="s">
        <v>0</v>
      </c>
      <c r="Q18" s="31" t="s">
        <v>0</v>
      </c>
      <c r="R18" s="31" t="s">
        <v>0</v>
      </c>
      <c r="S18" s="10">
        <f t="shared" si="5"/>
        <v>0</v>
      </c>
      <c r="T18" s="30" t="s">
        <v>0</v>
      </c>
      <c r="U18" s="32" t="s">
        <v>0</v>
      </c>
      <c r="V18" s="30" t="s">
        <v>0</v>
      </c>
      <c r="W18" s="30" t="s">
        <v>0</v>
      </c>
      <c r="X18" s="31" t="s">
        <v>0</v>
      </c>
      <c r="Y18" s="31" t="s">
        <v>0</v>
      </c>
      <c r="Z18" s="14" t="s">
        <v>54</v>
      </c>
      <c r="AA18" s="33">
        <v>0</v>
      </c>
      <c r="AB18" s="34">
        <v>0</v>
      </c>
    </row>
    <row r="19" spans="2:28" ht="12" customHeight="1">
      <c r="B19" s="200"/>
      <c r="C19" s="201" t="s">
        <v>57</v>
      </c>
      <c r="D19" s="10">
        <f t="shared" si="3"/>
        <v>9</v>
      </c>
      <c r="E19" s="10">
        <f t="shared" si="4"/>
        <v>0</v>
      </c>
      <c r="F19" s="30" t="s">
        <v>0</v>
      </c>
      <c r="G19" s="29">
        <v>0</v>
      </c>
      <c r="H19" s="30" t="s">
        <v>0</v>
      </c>
      <c r="I19" s="30" t="s">
        <v>0</v>
      </c>
      <c r="J19" s="31" t="s">
        <v>0</v>
      </c>
      <c r="K19" s="31" t="s">
        <v>0</v>
      </c>
      <c r="L19" s="10">
        <v>0</v>
      </c>
      <c r="M19" s="31" t="s">
        <v>0</v>
      </c>
      <c r="N19" s="30">
        <v>0</v>
      </c>
      <c r="O19" s="31" t="s">
        <v>0</v>
      </c>
      <c r="P19" s="31" t="s">
        <v>0</v>
      </c>
      <c r="Q19" s="31" t="s">
        <v>0</v>
      </c>
      <c r="R19" s="31" t="s">
        <v>0</v>
      </c>
      <c r="S19" s="10">
        <f t="shared" si="5"/>
        <v>9</v>
      </c>
      <c r="T19" s="31" t="s">
        <v>0</v>
      </c>
      <c r="U19" s="29">
        <v>9</v>
      </c>
      <c r="V19" s="31" t="s">
        <v>0</v>
      </c>
      <c r="W19" s="31" t="s">
        <v>0</v>
      </c>
      <c r="X19" s="31" t="s">
        <v>0</v>
      </c>
      <c r="Y19" s="31" t="s">
        <v>0</v>
      </c>
      <c r="Z19" s="14" t="s">
        <v>54</v>
      </c>
      <c r="AA19" s="33">
        <v>0</v>
      </c>
      <c r="AB19" s="34">
        <v>0</v>
      </c>
    </row>
    <row r="20" spans="2:28" ht="12" customHeight="1">
      <c r="B20" s="200"/>
      <c r="C20" s="201" t="s">
        <v>58</v>
      </c>
      <c r="D20" s="10">
        <f t="shared" si="3"/>
        <v>29</v>
      </c>
      <c r="E20" s="10">
        <f t="shared" si="4"/>
        <v>15</v>
      </c>
      <c r="F20" s="30">
        <v>2</v>
      </c>
      <c r="G20" s="29">
        <v>13</v>
      </c>
      <c r="H20" s="30" t="s">
        <v>51</v>
      </c>
      <c r="I20" s="30" t="s">
        <v>51</v>
      </c>
      <c r="J20" s="31">
        <v>0</v>
      </c>
      <c r="K20" s="31">
        <v>0</v>
      </c>
      <c r="L20" s="10">
        <f>SUM(M20:R20)</f>
        <v>6</v>
      </c>
      <c r="M20" s="30">
        <v>0</v>
      </c>
      <c r="N20" s="30">
        <v>6</v>
      </c>
      <c r="O20" s="31" t="s">
        <v>51</v>
      </c>
      <c r="P20" s="31" t="s">
        <v>51</v>
      </c>
      <c r="Q20" s="30">
        <v>0</v>
      </c>
      <c r="R20" s="31" t="s">
        <v>51</v>
      </c>
      <c r="S20" s="10">
        <f t="shared" si="5"/>
        <v>8</v>
      </c>
      <c r="T20" s="31">
        <v>0</v>
      </c>
      <c r="U20" s="29">
        <v>8</v>
      </c>
      <c r="V20" s="30" t="s">
        <v>51</v>
      </c>
      <c r="W20" s="30" t="s">
        <v>51</v>
      </c>
      <c r="X20" s="30" t="s">
        <v>51</v>
      </c>
      <c r="Y20" s="30" t="s">
        <v>51</v>
      </c>
      <c r="Z20" s="14" t="s">
        <v>52</v>
      </c>
      <c r="AA20" s="33">
        <v>0</v>
      </c>
      <c r="AB20" s="34">
        <v>0</v>
      </c>
    </row>
    <row r="21" spans="2:28" ht="12" customHeight="1">
      <c r="B21" s="200"/>
      <c r="C21" s="201" t="s">
        <v>59</v>
      </c>
      <c r="D21" s="10">
        <f t="shared" si="3"/>
        <v>247</v>
      </c>
      <c r="E21" s="10">
        <f t="shared" si="4"/>
        <v>156</v>
      </c>
      <c r="F21" s="30">
        <v>51</v>
      </c>
      <c r="G21" s="29">
        <v>96</v>
      </c>
      <c r="H21" s="30" t="s">
        <v>1</v>
      </c>
      <c r="I21" s="30" t="s">
        <v>1</v>
      </c>
      <c r="J21" s="31">
        <v>9</v>
      </c>
      <c r="K21" s="31" t="s">
        <v>1</v>
      </c>
      <c r="L21" s="10">
        <f>SUM(M21:R21)</f>
        <v>39</v>
      </c>
      <c r="M21" s="31">
        <v>20</v>
      </c>
      <c r="N21" s="30">
        <v>13</v>
      </c>
      <c r="O21" s="31" t="s">
        <v>1</v>
      </c>
      <c r="P21" s="31" t="s">
        <v>1</v>
      </c>
      <c r="Q21" s="30">
        <v>6</v>
      </c>
      <c r="R21" s="31">
        <v>0</v>
      </c>
      <c r="S21" s="10">
        <f t="shared" si="5"/>
        <v>52</v>
      </c>
      <c r="T21" s="31">
        <v>27</v>
      </c>
      <c r="U21" s="29">
        <v>25</v>
      </c>
      <c r="V21" s="30" t="s">
        <v>1</v>
      </c>
      <c r="W21" s="30" t="s">
        <v>1</v>
      </c>
      <c r="X21" s="30" t="s">
        <v>1</v>
      </c>
      <c r="Y21" s="30" t="s">
        <v>1</v>
      </c>
      <c r="Z21" s="14" t="s">
        <v>60</v>
      </c>
      <c r="AA21" s="33">
        <v>0</v>
      </c>
      <c r="AB21" s="34">
        <v>0</v>
      </c>
    </row>
    <row r="22" spans="2:28" ht="12" customHeight="1">
      <c r="B22" s="200"/>
      <c r="C22" s="201" t="s">
        <v>61</v>
      </c>
      <c r="D22" s="10">
        <f t="shared" si="3"/>
        <v>0</v>
      </c>
      <c r="E22" s="10">
        <f t="shared" si="4"/>
        <v>0</v>
      </c>
      <c r="F22" s="29" t="s">
        <v>2</v>
      </c>
      <c r="G22" s="30" t="s">
        <v>2</v>
      </c>
      <c r="H22" s="30" t="s">
        <v>2</v>
      </c>
      <c r="I22" s="30" t="s">
        <v>2</v>
      </c>
      <c r="J22" s="31" t="s">
        <v>2</v>
      </c>
      <c r="K22" s="31" t="s">
        <v>2</v>
      </c>
      <c r="L22" s="10">
        <f>SUM(M22:R22)</f>
        <v>0</v>
      </c>
      <c r="M22" s="30" t="s">
        <v>2</v>
      </c>
      <c r="N22" s="31" t="s">
        <v>2</v>
      </c>
      <c r="O22" s="30" t="s">
        <v>2</v>
      </c>
      <c r="P22" s="30" t="s">
        <v>2</v>
      </c>
      <c r="Q22" s="31" t="s">
        <v>2</v>
      </c>
      <c r="R22" s="31" t="s">
        <v>2</v>
      </c>
      <c r="S22" s="10">
        <f t="shared" si="5"/>
        <v>0</v>
      </c>
      <c r="T22" s="30" t="s">
        <v>2</v>
      </c>
      <c r="U22" s="32" t="s">
        <v>2</v>
      </c>
      <c r="V22" s="30" t="s">
        <v>2</v>
      </c>
      <c r="W22" s="30" t="s">
        <v>2</v>
      </c>
      <c r="X22" s="31" t="s">
        <v>2</v>
      </c>
      <c r="Y22" s="31" t="s">
        <v>2</v>
      </c>
      <c r="Z22" s="14" t="s">
        <v>62</v>
      </c>
      <c r="AA22" s="33">
        <v>0</v>
      </c>
      <c r="AB22" s="34">
        <v>0</v>
      </c>
    </row>
    <row r="23" spans="2:28" ht="12" customHeight="1" thickBot="1">
      <c r="B23" s="203"/>
      <c r="C23" s="204" t="s">
        <v>63</v>
      </c>
      <c r="D23" s="35">
        <f t="shared" si="3"/>
        <v>0</v>
      </c>
      <c r="E23" s="35">
        <f t="shared" si="4"/>
        <v>0</v>
      </c>
      <c r="F23" s="36" t="s">
        <v>3</v>
      </c>
      <c r="G23" s="37" t="s">
        <v>3</v>
      </c>
      <c r="H23" s="37" t="s">
        <v>3</v>
      </c>
      <c r="I23" s="37" t="s">
        <v>3</v>
      </c>
      <c r="J23" s="38" t="s">
        <v>3</v>
      </c>
      <c r="K23" s="38" t="s">
        <v>3</v>
      </c>
      <c r="L23" s="35">
        <f>SUM(M23:R23)</f>
        <v>0</v>
      </c>
      <c r="M23" s="37" t="s">
        <v>3</v>
      </c>
      <c r="N23" s="38" t="s">
        <v>3</v>
      </c>
      <c r="O23" s="37" t="s">
        <v>3</v>
      </c>
      <c r="P23" s="37" t="s">
        <v>3</v>
      </c>
      <c r="Q23" s="38" t="s">
        <v>3</v>
      </c>
      <c r="R23" s="38" t="s">
        <v>3</v>
      </c>
      <c r="S23" s="35">
        <f t="shared" si="5"/>
        <v>0</v>
      </c>
      <c r="T23" s="37" t="s">
        <v>3</v>
      </c>
      <c r="U23" s="39" t="s">
        <v>3</v>
      </c>
      <c r="V23" s="37" t="s">
        <v>3</v>
      </c>
      <c r="W23" s="37" t="s">
        <v>3</v>
      </c>
      <c r="X23" s="38" t="s">
        <v>3</v>
      </c>
      <c r="Y23" s="38" t="s">
        <v>3</v>
      </c>
      <c r="Z23" s="40" t="s">
        <v>64</v>
      </c>
      <c r="AA23" s="41">
        <v>0</v>
      </c>
      <c r="AB23" s="42">
        <v>0</v>
      </c>
    </row>
    <row r="25" spans="2:25" ht="12" customHeight="1">
      <c r="B25" s="43" t="s">
        <v>65</v>
      </c>
      <c r="C25" s="43"/>
      <c r="D25" s="4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2" customHeight="1">
      <c r="B26" s="43" t="s">
        <v>66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" customHeight="1">
      <c r="B27" s="4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6.5" customHeight="1">
      <c r="B28" s="44" t="s">
        <v>67</v>
      </c>
      <c r="C28" s="2"/>
      <c r="D28" s="45"/>
      <c r="E28" s="2"/>
      <c r="F28" s="2"/>
      <c r="G28" s="2"/>
      <c r="H28" s="2"/>
      <c r="I28" s="2"/>
      <c r="J28" s="2"/>
      <c r="K28" s="2"/>
      <c r="L28" s="2"/>
      <c r="M28" s="2"/>
      <c r="N28" s="2"/>
      <c r="O28" s="44" t="s">
        <v>68</v>
      </c>
      <c r="P28" s="3"/>
      <c r="Q28" s="45"/>
      <c r="R28" s="2"/>
      <c r="S28" s="2"/>
      <c r="T28" s="2"/>
      <c r="U28" s="2"/>
      <c r="V28" s="2"/>
      <c r="W28" s="2"/>
      <c r="X28" s="2"/>
      <c r="Y28" s="2"/>
    </row>
    <row r="29" spans="2:25" ht="12" customHeight="1" thickBot="1">
      <c r="B29" s="2"/>
      <c r="C29" s="2"/>
      <c r="D29" s="2"/>
      <c r="E29" s="2"/>
      <c r="F29" s="2"/>
      <c r="G29" s="2"/>
      <c r="H29" s="2"/>
      <c r="I29" s="2"/>
      <c r="J29" s="7"/>
      <c r="K29" s="46" t="s">
        <v>69</v>
      </c>
      <c r="L29" s="2"/>
      <c r="M29" s="2"/>
      <c r="N29" s="2"/>
      <c r="O29" s="2"/>
      <c r="P29" s="2"/>
      <c r="Q29" s="2"/>
      <c r="R29" s="47"/>
      <c r="S29" s="47"/>
      <c r="T29" s="47"/>
      <c r="U29" s="2"/>
      <c r="V29" s="2"/>
      <c r="W29" s="46" t="s">
        <v>70</v>
      </c>
      <c r="X29" s="2"/>
      <c r="Y29" s="2"/>
    </row>
    <row r="30" spans="2:25" ht="12" customHeight="1">
      <c r="B30" s="187" t="s">
        <v>22</v>
      </c>
      <c r="C30" s="210"/>
      <c r="D30" s="165" t="s">
        <v>71</v>
      </c>
      <c r="E30" s="205" t="s">
        <v>32</v>
      </c>
      <c r="F30" s="206" t="s">
        <v>32</v>
      </c>
      <c r="G30" s="165" t="s">
        <v>33</v>
      </c>
      <c r="H30" s="206" t="s">
        <v>34</v>
      </c>
      <c r="I30" s="206" t="s">
        <v>35</v>
      </c>
      <c r="J30" s="206" t="s">
        <v>36</v>
      </c>
      <c r="K30" s="207" t="s">
        <v>37</v>
      </c>
      <c r="L30" s="2"/>
      <c r="M30" s="7"/>
      <c r="N30" s="2"/>
      <c r="O30" s="187" t="s">
        <v>22</v>
      </c>
      <c r="P30" s="220"/>
      <c r="Q30" s="165" t="s">
        <v>31</v>
      </c>
      <c r="R30" s="165" t="s">
        <v>72</v>
      </c>
      <c r="S30" s="165" t="s">
        <v>73</v>
      </c>
      <c r="T30" s="165" t="s">
        <v>74</v>
      </c>
      <c r="U30" s="206" t="s">
        <v>75</v>
      </c>
      <c r="V30" s="165" t="s">
        <v>76</v>
      </c>
      <c r="W30" s="207" t="s">
        <v>37</v>
      </c>
      <c r="X30" s="2"/>
      <c r="Y30" s="2"/>
    </row>
    <row r="31" spans="2:25" ht="12" customHeight="1">
      <c r="B31" s="211"/>
      <c r="C31" s="212"/>
      <c r="D31" s="208"/>
      <c r="E31" s="185" t="s">
        <v>77</v>
      </c>
      <c r="F31" s="182" t="s">
        <v>78</v>
      </c>
      <c r="G31" s="208"/>
      <c r="H31" s="182" t="s">
        <v>79</v>
      </c>
      <c r="I31" s="182" t="s">
        <v>79</v>
      </c>
      <c r="J31" s="182" t="s">
        <v>79</v>
      </c>
      <c r="K31" s="209"/>
      <c r="L31" s="2"/>
      <c r="M31" s="7"/>
      <c r="N31" s="2"/>
      <c r="O31" s="191"/>
      <c r="P31" s="192"/>
      <c r="Q31" s="181"/>
      <c r="R31" s="181"/>
      <c r="S31" s="181"/>
      <c r="T31" s="181"/>
      <c r="U31" s="182" t="s">
        <v>80</v>
      </c>
      <c r="V31" s="181"/>
      <c r="W31" s="209"/>
      <c r="X31" s="2"/>
      <c r="Y31" s="2"/>
    </row>
    <row r="32" spans="2:25" ht="12" customHeight="1">
      <c r="B32" s="193" t="s">
        <v>44</v>
      </c>
      <c r="C32" s="194"/>
      <c r="D32" s="48">
        <v>1178</v>
      </c>
      <c r="E32" s="49">
        <v>226</v>
      </c>
      <c r="F32" s="48">
        <v>0</v>
      </c>
      <c r="G32" s="49">
        <v>735</v>
      </c>
      <c r="H32" s="48">
        <v>0</v>
      </c>
      <c r="I32" s="11">
        <v>6</v>
      </c>
      <c r="J32" s="48">
        <v>26</v>
      </c>
      <c r="K32" s="50">
        <v>185</v>
      </c>
      <c r="L32" s="2"/>
      <c r="M32" s="51"/>
      <c r="N32" s="2"/>
      <c r="O32" s="193" t="s">
        <v>44</v>
      </c>
      <c r="P32" s="194"/>
      <c r="Q32" s="52">
        <v>11.51</v>
      </c>
      <c r="R32" s="53">
        <v>0.5</v>
      </c>
      <c r="S32" s="54">
        <v>0</v>
      </c>
      <c r="T32" s="53">
        <v>0.39</v>
      </c>
      <c r="U32" s="52">
        <v>10.58</v>
      </c>
      <c r="V32" s="53">
        <v>0</v>
      </c>
      <c r="W32" s="55">
        <v>0.04</v>
      </c>
      <c r="X32" s="2"/>
      <c r="Y32" s="2"/>
    </row>
    <row r="33" spans="2:25" ht="12" customHeight="1">
      <c r="B33" s="193" t="s">
        <v>45</v>
      </c>
      <c r="C33" s="195"/>
      <c r="D33" s="48">
        <v>741</v>
      </c>
      <c r="E33" s="49">
        <v>152</v>
      </c>
      <c r="F33" s="48">
        <v>0</v>
      </c>
      <c r="G33" s="49">
        <v>413</v>
      </c>
      <c r="H33" s="48">
        <v>0</v>
      </c>
      <c r="I33" s="11">
        <v>0</v>
      </c>
      <c r="J33" s="48">
        <v>1</v>
      </c>
      <c r="K33" s="50">
        <v>175</v>
      </c>
      <c r="L33" s="2"/>
      <c r="M33" s="51"/>
      <c r="N33" s="2"/>
      <c r="O33" s="193" t="s">
        <v>45</v>
      </c>
      <c r="P33" s="195"/>
      <c r="Q33" s="52">
        <v>11.61</v>
      </c>
      <c r="R33" s="53">
        <v>0.6</v>
      </c>
      <c r="S33" s="54">
        <v>0</v>
      </c>
      <c r="T33" s="53">
        <v>0.6</v>
      </c>
      <c r="U33" s="52">
        <v>10.41</v>
      </c>
      <c r="V33" s="53">
        <v>0</v>
      </c>
      <c r="W33" s="55">
        <v>0</v>
      </c>
      <c r="X33" s="2"/>
      <c r="Y33" s="2"/>
    </row>
    <row r="34" spans="2:25" s="22" customFormat="1" ht="12" customHeight="1">
      <c r="B34" s="196" t="s">
        <v>46</v>
      </c>
      <c r="C34" s="197"/>
      <c r="D34" s="56">
        <f aca="true" t="shared" si="6" ref="D34:K34">+D37</f>
        <v>587</v>
      </c>
      <c r="E34" s="56">
        <f t="shared" si="6"/>
        <v>123</v>
      </c>
      <c r="F34" s="56">
        <f t="shared" si="6"/>
        <v>0</v>
      </c>
      <c r="G34" s="56">
        <f t="shared" si="6"/>
        <v>291</v>
      </c>
      <c r="H34" s="56">
        <f t="shared" si="6"/>
        <v>0</v>
      </c>
      <c r="I34" s="56">
        <f t="shared" si="6"/>
        <v>0</v>
      </c>
      <c r="J34" s="56">
        <f t="shared" si="6"/>
        <v>10</v>
      </c>
      <c r="K34" s="57">
        <f t="shared" si="6"/>
        <v>163</v>
      </c>
      <c r="L34" s="58"/>
      <c r="M34" s="59"/>
      <c r="N34" s="58"/>
      <c r="O34" s="196" t="s">
        <v>46</v>
      </c>
      <c r="P34" s="197"/>
      <c r="Q34" s="60">
        <f aca="true" t="shared" si="7" ref="Q34:W34">+Q35+Q37</f>
        <v>10.18</v>
      </c>
      <c r="R34" s="61">
        <f t="shared" si="7"/>
        <v>0.6</v>
      </c>
      <c r="S34" s="62">
        <f t="shared" si="7"/>
        <v>0</v>
      </c>
      <c r="T34" s="62">
        <f t="shared" si="7"/>
        <v>0.6</v>
      </c>
      <c r="U34" s="62">
        <f t="shared" si="7"/>
        <v>8.98</v>
      </c>
      <c r="V34" s="62">
        <f t="shared" si="7"/>
        <v>0</v>
      </c>
      <c r="W34" s="63">
        <f t="shared" si="7"/>
        <v>0</v>
      </c>
      <c r="X34" s="58"/>
      <c r="Y34" s="58"/>
    </row>
    <row r="35" spans="2:25" s="22" customFormat="1" ht="12" customHeight="1">
      <c r="B35" s="198" t="s">
        <v>47</v>
      </c>
      <c r="C35" s="213"/>
      <c r="D35" s="27">
        <f>SUM(E35:K35)</f>
        <v>0</v>
      </c>
      <c r="E35" s="27">
        <f aca="true" t="shared" si="8" ref="E35:K35">E36</f>
        <v>0</v>
      </c>
      <c r="F35" s="27">
        <f t="shared" si="8"/>
        <v>0</v>
      </c>
      <c r="G35" s="27">
        <f t="shared" si="8"/>
        <v>0</v>
      </c>
      <c r="H35" s="27">
        <f t="shared" si="8"/>
        <v>0</v>
      </c>
      <c r="I35" s="27">
        <f t="shared" si="8"/>
        <v>0</v>
      </c>
      <c r="J35" s="27">
        <f t="shared" si="8"/>
        <v>0</v>
      </c>
      <c r="K35" s="28">
        <f t="shared" si="8"/>
        <v>0</v>
      </c>
      <c r="L35" s="58"/>
      <c r="M35" s="64"/>
      <c r="N35" s="58"/>
      <c r="O35" s="198" t="s">
        <v>81</v>
      </c>
      <c r="P35" s="199"/>
      <c r="Q35" s="65">
        <f aca="true" t="shared" si="9" ref="Q35:W35">+Q36</f>
        <v>0.6</v>
      </c>
      <c r="R35" s="66">
        <f t="shared" si="9"/>
        <v>0.6</v>
      </c>
      <c r="S35" s="66">
        <f t="shared" si="9"/>
        <v>0</v>
      </c>
      <c r="T35" s="66">
        <f t="shared" si="9"/>
        <v>0</v>
      </c>
      <c r="U35" s="66">
        <f t="shared" si="9"/>
        <v>0</v>
      </c>
      <c r="V35" s="66">
        <f t="shared" si="9"/>
        <v>0</v>
      </c>
      <c r="W35" s="67">
        <f t="shared" si="9"/>
        <v>0</v>
      </c>
      <c r="X35" s="58"/>
      <c r="Y35" s="58"/>
    </row>
    <row r="36" spans="2:25" ht="12" customHeight="1">
      <c r="B36" s="200"/>
      <c r="C36" s="214" t="s">
        <v>82</v>
      </c>
      <c r="D36" s="68">
        <f>SUM(E36:K36)</f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69">
        <v>0</v>
      </c>
      <c r="K36" s="70">
        <v>0</v>
      </c>
      <c r="L36" s="2"/>
      <c r="M36" s="71"/>
      <c r="N36" s="2"/>
      <c r="O36" s="215"/>
      <c r="P36" s="216" t="s">
        <v>83</v>
      </c>
      <c r="Q36" s="72">
        <v>0.6</v>
      </c>
      <c r="R36" s="73">
        <v>0.6</v>
      </c>
      <c r="S36" s="74">
        <v>0</v>
      </c>
      <c r="T36" s="75">
        <v>0</v>
      </c>
      <c r="U36" s="74">
        <v>0</v>
      </c>
      <c r="V36" s="75">
        <v>0</v>
      </c>
      <c r="W36" s="76">
        <v>0</v>
      </c>
      <c r="X36" s="2"/>
      <c r="Y36" s="2"/>
    </row>
    <row r="37" spans="2:25" s="22" customFormat="1" ht="12" customHeight="1">
      <c r="B37" s="198" t="s">
        <v>49</v>
      </c>
      <c r="C37" s="213"/>
      <c r="D37" s="77">
        <f aca="true" t="shared" si="10" ref="D37:K37">SUM(D38:D46)</f>
        <v>587</v>
      </c>
      <c r="E37" s="77">
        <f t="shared" si="10"/>
        <v>123</v>
      </c>
      <c r="F37" s="77">
        <f t="shared" si="10"/>
        <v>0</v>
      </c>
      <c r="G37" s="77">
        <f t="shared" si="10"/>
        <v>291</v>
      </c>
      <c r="H37" s="77">
        <f t="shared" si="10"/>
        <v>0</v>
      </c>
      <c r="I37" s="77">
        <f t="shared" si="10"/>
        <v>0</v>
      </c>
      <c r="J37" s="77">
        <f t="shared" si="10"/>
        <v>10</v>
      </c>
      <c r="K37" s="78">
        <f t="shared" si="10"/>
        <v>163</v>
      </c>
      <c r="L37" s="58"/>
      <c r="M37" s="59"/>
      <c r="N37" s="58"/>
      <c r="O37" s="221" t="s">
        <v>84</v>
      </c>
      <c r="P37" s="222"/>
      <c r="Q37" s="60">
        <f aca="true" t="shared" si="11" ref="Q37:W37">SUM(Q38:Q46)</f>
        <v>9.58</v>
      </c>
      <c r="R37" s="60">
        <f t="shared" si="11"/>
        <v>0</v>
      </c>
      <c r="S37" s="60">
        <f t="shared" si="11"/>
        <v>0</v>
      </c>
      <c r="T37" s="60">
        <f t="shared" si="11"/>
        <v>0.6</v>
      </c>
      <c r="U37" s="60">
        <f t="shared" si="11"/>
        <v>8.98</v>
      </c>
      <c r="V37" s="60">
        <f t="shared" si="11"/>
        <v>0</v>
      </c>
      <c r="W37" s="67">
        <f t="shared" si="11"/>
        <v>0</v>
      </c>
      <c r="X37" s="58"/>
      <c r="Y37" s="58"/>
    </row>
    <row r="38" spans="2:25" ht="12" customHeight="1">
      <c r="B38" s="200"/>
      <c r="C38" s="201" t="s">
        <v>50</v>
      </c>
      <c r="D38" s="48">
        <f aca="true" t="shared" si="12" ref="D38:D46">SUM(E38:K38)</f>
        <v>31</v>
      </c>
      <c r="E38" s="30">
        <v>5</v>
      </c>
      <c r="F38" s="30">
        <v>0</v>
      </c>
      <c r="G38" s="79">
        <v>26</v>
      </c>
      <c r="H38" s="30">
        <v>0</v>
      </c>
      <c r="I38" s="30">
        <v>0</v>
      </c>
      <c r="J38" s="30">
        <v>0</v>
      </c>
      <c r="K38" s="70">
        <v>0</v>
      </c>
      <c r="L38" s="2"/>
      <c r="M38" s="71"/>
      <c r="N38" s="2"/>
      <c r="O38" s="200"/>
      <c r="P38" s="201" t="s">
        <v>50</v>
      </c>
      <c r="Q38" s="52">
        <f aca="true" t="shared" si="13" ref="Q38:Q46">SUM(R38:W38)</f>
        <v>0.6</v>
      </c>
      <c r="R38" s="80">
        <v>0</v>
      </c>
      <c r="S38" s="81">
        <v>0</v>
      </c>
      <c r="T38" s="80">
        <v>0.6</v>
      </c>
      <c r="U38" s="82">
        <v>0</v>
      </c>
      <c r="V38" s="81">
        <v>0</v>
      </c>
      <c r="W38" s="83">
        <v>0</v>
      </c>
      <c r="X38" s="2"/>
      <c r="Y38" s="2"/>
    </row>
    <row r="39" spans="2:25" ht="12" customHeight="1">
      <c r="B39" s="200"/>
      <c r="C39" s="201" t="s">
        <v>53</v>
      </c>
      <c r="D39" s="48">
        <f t="shared" si="12"/>
        <v>438</v>
      </c>
      <c r="E39" s="79">
        <v>91</v>
      </c>
      <c r="F39" s="30">
        <v>0</v>
      </c>
      <c r="G39" s="79">
        <v>210</v>
      </c>
      <c r="H39" s="30">
        <v>0</v>
      </c>
      <c r="I39" s="29"/>
      <c r="J39" s="30">
        <v>4</v>
      </c>
      <c r="K39" s="84">
        <v>133</v>
      </c>
      <c r="L39" s="2"/>
      <c r="M39" s="71"/>
      <c r="N39" s="2"/>
      <c r="O39" s="200"/>
      <c r="P39" s="201" t="s">
        <v>53</v>
      </c>
      <c r="Q39" s="52">
        <f t="shared" si="13"/>
        <v>4.21</v>
      </c>
      <c r="R39" s="80">
        <v>0</v>
      </c>
      <c r="S39" s="81">
        <v>0</v>
      </c>
      <c r="T39" s="80"/>
      <c r="U39" s="82">
        <v>4.21</v>
      </c>
      <c r="V39" s="80">
        <v>0</v>
      </c>
      <c r="W39" s="83">
        <v>0</v>
      </c>
      <c r="X39" s="2"/>
      <c r="Y39" s="2"/>
    </row>
    <row r="40" spans="2:25" ht="12" customHeight="1">
      <c r="B40" s="200"/>
      <c r="C40" s="201" t="s">
        <v>55</v>
      </c>
      <c r="D40" s="48">
        <f t="shared" si="12"/>
        <v>30</v>
      </c>
      <c r="E40" s="79">
        <v>0</v>
      </c>
      <c r="F40" s="30">
        <v>0</v>
      </c>
      <c r="G40" s="79">
        <v>13</v>
      </c>
      <c r="H40" s="30">
        <v>0</v>
      </c>
      <c r="I40" s="29">
        <v>0</v>
      </c>
      <c r="J40" s="30">
        <v>0</v>
      </c>
      <c r="K40" s="85">
        <v>17</v>
      </c>
      <c r="L40" s="2"/>
      <c r="M40" s="51"/>
      <c r="N40" s="2"/>
      <c r="O40" s="200"/>
      <c r="P40" s="201" t="s">
        <v>55</v>
      </c>
      <c r="Q40" s="52">
        <f t="shared" si="13"/>
        <v>3</v>
      </c>
      <c r="R40" s="80">
        <v>0</v>
      </c>
      <c r="S40" s="81">
        <v>0</v>
      </c>
      <c r="T40" s="80">
        <v>0</v>
      </c>
      <c r="U40" s="82">
        <v>3</v>
      </c>
      <c r="V40" s="80">
        <v>0</v>
      </c>
      <c r="W40" s="83">
        <v>0</v>
      </c>
      <c r="X40" s="2"/>
      <c r="Y40" s="2"/>
    </row>
    <row r="41" spans="2:25" ht="12" customHeight="1">
      <c r="B41" s="200"/>
      <c r="C41" s="201" t="s">
        <v>56</v>
      </c>
      <c r="D41" s="48">
        <f t="shared" si="12"/>
        <v>0</v>
      </c>
      <c r="E41" s="30">
        <v>0</v>
      </c>
      <c r="F41" s="30">
        <v>0</v>
      </c>
      <c r="G41" s="29">
        <v>0</v>
      </c>
      <c r="H41" s="30">
        <v>0</v>
      </c>
      <c r="I41" s="30">
        <v>0</v>
      </c>
      <c r="J41" s="30">
        <v>0</v>
      </c>
      <c r="K41" s="70">
        <v>0</v>
      </c>
      <c r="L41" s="2"/>
      <c r="M41" s="71"/>
      <c r="N41" s="2"/>
      <c r="O41" s="200"/>
      <c r="P41" s="201" t="s">
        <v>56</v>
      </c>
      <c r="Q41" s="52">
        <f t="shared" si="13"/>
        <v>0</v>
      </c>
      <c r="R41" s="80">
        <v>0</v>
      </c>
      <c r="S41" s="81">
        <v>0</v>
      </c>
      <c r="T41" s="80">
        <v>0</v>
      </c>
      <c r="U41" s="82">
        <v>0</v>
      </c>
      <c r="V41" s="80">
        <v>0</v>
      </c>
      <c r="W41" s="83">
        <v>0</v>
      </c>
      <c r="X41" s="2"/>
      <c r="Y41" s="2"/>
    </row>
    <row r="42" spans="2:25" ht="12" customHeight="1">
      <c r="B42" s="200"/>
      <c r="C42" s="201" t="s">
        <v>57</v>
      </c>
      <c r="D42" s="48">
        <f t="shared" si="12"/>
        <v>9</v>
      </c>
      <c r="E42" s="30">
        <v>0</v>
      </c>
      <c r="F42" s="30">
        <v>0</v>
      </c>
      <c r="G42" s="79">
        <v>9</v>
      </c>
      <c r="H42" s="30">
        <v>0</v>
      </c>
      <c r="I42" s="30">
        <v>0</v>
      </c>
      <c r="J42" s="30">
        <v>0</v>
      </c>
      <c r="K42" s="70">
        <v>0</v>
      </c>
      <c r="L42" s="2"/>
      <c r="M42" s="71"/>
      <c r="N42" s="2"/>
      <c r="O42" s="200"/>
      <c r="P42" s="201" t="s">
        <v>57</v>
      </c>
      <c r="Q42" s="52">
        <f t="shared" si="13"/>
        <v>0.07</v>
      </c>
      <c r="R42" s="80">
        <v>0</v>
      </c>
      <c r="S42" s="81">
        <v>0</v>
      </c>
      <c r="T42" s="80">
        <v>0</v>
      </c>
      <c r="U42" s="82">
        <v>0.07</v>
      </c>
      <c r="V42" s="80">
        <v>0</v>
      </c>
      <c r="W42" s="83">
        <v>0</v>
      </c>
      <c r="X42" s="2"/>
      <c r="Y42" s="2"/>
    </row>
    <row r="43" spans="2:25" ht="12" customHeight="1">
      <c r="B43" s="200"/>
      <c r="C43" s="201" t="s">
        <v>58</v>
      </c>
      <c r="D43" s="48">
        <f t="shared" si="12"/>
        <v>8</v>
      </c>
      <c r="E43" s="79">
        <v>0</v>
      </c>
      <c r="F43" s="30">
        <v>0</v>
      </c>
      <c r="G43" s="79">
        <v>8</v>
      </c>
      <c r="H43" s="30">
        <v>0</v>
      </c>
      <c r="I43" s="30">
        <v>0</v>
      </c>
      <c r="J43" s="30">
        <v>0</v>
      </c>
      <c r="K43" s="70" t="s">
        <v>85</v>
      </c>
      <c r="L43" s="2"/>
      <c r="M43" s="71"/>
      <c r="N43" s="2"/>
      <c r="O43" s="200"/>
      <c r="P43" s="201" t="s">
        <v>58</v>
      </c>
      <c r="Q43" s="52">
        <f t="shared" si="13"/>
        <v>0.2</v>
      </c>
      <c r="R43" s="80">
        <v>0</v>
      </c>
      <c r="S43" s="81">
        <v>0</v>
      </c>
      <c r="T43" s="80">
        <v>0</v>
      </c>
      <c r="U43" s="82">
        <v>0.2</v>
      </c>
      <c r="V43" s="80">
        <v>0</v>
      </c>
      <c r="W43" s="83">
        <v>0</v>
      </c>
      <c r="X43" s="2"/>
      <c r="Y43" s="2"/>
    </row>
    <row r="44" spans="2:25" ht="12" customHeight="1">
      <c r="B44" s="200"/>
      <c r="C44" s="201" t="s">
        <v>59</v>
      </c>
      <c r="D44" s="48">
        <f t="shared" si="12"/>
        <v>71</v>
      </c>
      <c r="E44" s="29">
        <v>27</v>
      </c>
      <c r="F44" s="30">
        <v>0</v>
      </c>
      <c r="G44" s="79">
        <v>25</v>
      </c>
      <c r="H44" s="30">
        <v>0</v>
      </c>
      <c r="I44" s="30">
        <v>0</v>
      </c>
      <c r="J44" s="30">
        <v>6</v>
      </c>
      <c r="K44" s="70">
        <v>13</v>
      </c>
      <c r="L44" s="2"/>
      <c r="M44" s="51"/>
      <c r="N44" s="7"/>
      <c r="O44" s="200"/>
      <c r="P44" s="201" t="s">
        <v>59</v>
      </c>
      <c r="Q44" s="52">
        <f t="shared" si="13"/>
        <v>1.5</v>
      </c>
      <c r="R44" s="80">
        <v>0</v>
      </c>
      <c r="S44" s="81">
        <v>0</v>
      </c>
      <c r="T44" s="80">
        <v>0</v>
      </c>
      <c r="U44" s="82">
        <v>1.5</v>
      </c>
      <c r="V44" s="80">
        <v>0</v>
      </c>
      <c r="W44" s="83">
        <v>0</v>
      </c>
      <c r="X44" s="2"/>
      <c r="Y44" s="2"/>
    </row>
    <row r="45" spans="2:25" ht="12" customHeight="1">
      <c r="B45" s="200"/>
      <c r="C45" s="201" t="s">
        <v>61</v>
      </c>
      <c r="D45" s="48">
        <f t="shared" si="12"/>
        <v>0</v>
      </c>
      <c r="E45" s="30">
        <v>0</v>
      </c>
      <c r="F45" s="30">
        <v>0</v>
      </c>
      <c r="G45" s="29">
        <v>0</v>
      </c>
      <c r="H45" s="30">
        <v>0</v>
      </c>
      <c r="I45" s="30">
        <v>0</v>
      </c>
      <c r="J45" s="30">
        <v>0</v>
      </c>
      <c r="K45" s="70">
        <v>0</v>
      </c>
      <c r="L45" s="2"/>
      <c r="M45" s="71"/>
      <c r="N45" s="2"/>
      <c r="O45" s="200"/>
      <c r="P45" s="201" t="s">
        <v>61</v>
      </c>
      <c r="Q45" s="52">
        <f t="shared" si="13"/>
        <v>0</v>
      </c>
      <c r="R45" s="80">
        <v>0</v>
      </c>
      <c r="S45" s="81">
        <v>0</v>
      </c>
      <c r="T45" s="80">
        <v>0</v>
      </c>
      <c r="U45" s="82">
        <v>0</v>
      </c>
      <c r="V45" s="80">
        <v>0</v>
      </c>
      <c r="W45" s="83">
        <v>0</v>
      </c>
      <c r="X45" s="2"/>
      <c r="Y45" s="2"/>
    </row>
    <row r="46" spans="2:25" ht="12" customHeight="1" thickBot="1">
      <c r="B46" s="215"/>
      <c r="C46" s="216" t="s">
        <v>63</v>
      </c>
      <c r="D46" s="86">
        <f t="shared" si="12"/>
        <v>0</v>
      </c>
      <c r="E46" s="87">
        <v>0</v>
      </c>
      <c r="F46" s="87">
        <v>0</v>
      </c>
      <c r="G46" s="88">
        <v>0</v>
      </c>
      <c r="H46" s="87">
        <v>0</v>
      </c>
      <c r="I46" s="87">
        <v>0</v>
      </c>
      <c r="J46" s="87">
        <v>0</v>
      </c>
      <c r="K46" s="89">
        <v>0</v>
      </c>
      <c r="L46" s="2"/>
      <c r="M46" s="71"/>
      <c r="N46" s="2"/>
      <c r="O46" s="203"/>
      <c r="P46" s="204" t="s">
        <v>63</v>
      </c>
      <c r="Q46" s="90">
        <f t="shared" si="13"/>
        <v>0</v>
      </c>
      <c r="R46" s="91">
        <v>0</v>
      </c>
      <c r="S46" s="92">
        <v>0</v>
      </c>
      <c r="T46" s="91">
        <v>0</v>
      </c>
      <c r="U46" s="93">
        <v>0</v>
      </c>
      <c r="V46" s="92">
        <v>0</v>
      </c>
      <c r="W46" s="94">
        <v>0</v>
      </c>
      <c r="X46" s="2"/>
      <c r="Y46" s="2"/>
    </row>
    <row r="47" spans="2:25" ht="12" customHeight="1">
      <c r="B47" s="200"/>
      <c r="C47" s="217"/>
      <c r="D47" s="95"/>
      <c r="E47" s="95"/>
      <c r="F47" s="95"/>
      <c r="G47" s="95"/>
      <c r="H47" s="95"/>
      <c r="I47" s="95"/>
      <c r="J47" s="95"/>
      <c r="K47" s="96"/>
      <c r="L47" s="2"/>
      <c r="M47" s="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" customHeight="1" thickBot="1">
      <c r="B48" s="218" t="s">
        <v>86</v>
      </c>
      <c r="C48" s="219"/>
      <c r="D48" s="97">
        <f>SUM(E48:K48)</f>
        <v>52394</v>
      </c>
      <c r="E48" s="98">
        <v>12054</v>
      </c>
      <c r="F48" s="37">
        <v>0</v>
      </c>
      <c r="G48" s="98">
        <v>28809</v>
      </c>
      <c r="H48" s="37">
        <v>0</v>
      </c>
      <c r="I48" s="98">
        <v>0</v>
      </c>
      <c r="J48" s="97">
        <v>610</v>
      </c>
      <c r="K48" s="99">
        <v>10921</v>
      </c>
      <c r="L48" s="2"/>
      <c r="M48" s="51"/>
      <c r="N48" s="2"/>
      <c r="O48" s="43" t="s">
        <v>87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" customHeight="1">
      <c r="C50" s="100" t="s">
        <v>65</v>
      </c>
    </row>
    <row r="51" ht="12" customHeight="1">
      <c r="C51" s="101" t="s">
        <v>88</v>
      </c>
    </row>
  </sheetData>
  <mergeCells count="39">
    <mergeCell ref="Z5:AB5"/>
    <mergeCell ref="E6:K6"/>
    <mergeCell ref="L6:R6"/>
    <mergeCell ref="S6:Y6"/>
    <mergeCell ref="B9:C9"/>
    <mergeCell ref="B11:C11"/>
    <mergeCell ref="R7:R8"/>
    <mergeCell ref="K7:K8"/>
    <mergeCell ref="L7:L8"/>
    <mergeCell ref="M7:M8"/>
    <mergeCell ref="N7:N8"/>
    <mergeCell ref="B5:C8"/>
    <mergeCell ref="D5:D8"/>
    <mergeCell ref="E5:Y5"/>
    <mergeCell ref="E7:E8"/>
    <mergeCell ref="F7:F8"/>
    <mergeCell ref="G7:G8"/>
    <mergeCell ref="Q30:Q31"/>
    <mergeCell ref="K30:K31"/>
    <mergeCell ref="Y7:Y8"/>
    <mergeCell ref="S7:S8"/>
    <mergeCell ref="T7:T8"/>
    <mergeCell ref="U7:U8"/>
    <mergeCell ref="V30:V31"/>
    <mergeCell ref="W30:W31"/>
    <mergeCell ref="O34:P34"/>
    <mergeCell ref="O32:P32"/>
    <mergeCell ref="O30:P31"/>
    <mergeCell ref="S30:S31"/>
    <mergeCell ref="R30:R31"/>
    <mergeCell ref="O33:P33"/>
    <mergeCell ref="D30:D31"/>
    <mergeCell ref="G30:G31"/>
    <mergeCell ref="B32:C32"/>
    <mergeCell ref="T30:T31"/>
    <mergeCell ref="B34:C34"/>
    <mergeCell ref="B10:C10"/>
    <mergeCell ref="B33:C33"/>
    <mergeCell ref="B30:C31"/>
  </mergeCells>
  <printOptions horizontalCentered="1"/>
  <pageMargins left="0.7874015748031497" right="0.5905511811023623" top="0.7874015748031497" bottom="0.7874015748031497" header="0" footer="0"/>
  <pageSetup horizontalDpi="400" verticalDpi="400" orientation="portrait" paperSize="9" scale="6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78"/>
  <sheetViews>
    <sheetView workbookViewId="0" topLeftCell="A16">
      <selection activeCell="N11" sqref="N11"/>
    </sheetView>
  </sheetViews>
  <sheetFormatPr defaultColWidth="9.00390625" defaultRowHeight="13.5"/>
  <cols>
    <col min="1" max="1" width="2.625" style="105" customWidth="1"/>
    <col min="2" max="13" width="10.625" style="105" customWidth="1"/>
    <col min="14" max="14" width="5.625" style="105" customWidth="1"/>
    <col min="15" max="15" width="10.375" style="105" customWidth="1"/>
    <col min="16" max="16" width="12.625" style="105" customWidth="1"/>
    <col min="17" max="17" width="9.00390625" style="105" customWidth="1"/>
    <col min="18" max="18" width="9.625" style="105" customWidth="1"/>
    <col min="19" max="19" width="9.00390625" style="105" customWidth="1"/>
    <col min="20" max="20" width="10.375" style="105" customWidth="1"/>
    <col min="21" max="21" width="9.125" style="105" customWidth="1"/>
    <col min="22" max="16384" width="9.00390625" style="105" customWidth="1"/>
  </cols>
  <sheetData>
    <row r="1" spans="2:15" ht="19.5" customHeight="1">
      <c r="B1" s="102" t="s">
        <v>89</v>
      </c>
      <c r="C1" s="102"/>
      <c r="D1" s="103"/>
      <c r="E1" s="103"/>
      <c r="F1" s="103"/>
      <c r="G1" s="102" t="s">
        <v>90</v>
      </c>
      <c r="H1" s="102"/>
      <c r="I1" s="103"/>
      <c r="J1" s="103"/>
      <c r="K1" s="102" t="s">
        <v>91</v>
      </c>
      <c r="L1" s="104"/>
      <c r="M1" s="103"/>
      <c r="N1" s="103"/>
      <c r="O1" s="103"/>
    </row>
    <row r="2" spans="2:15" ht="12" customHeight="1" thickBot="1">
      <c r="B2" s="106"/>
      <c r="C2" s="106"/>
      <c r="D2" s="107" t="s">
        <v>92</v>
      </c>
      <c r="E2" s="108"/>
      <c r="F2" s="103"/>
      <c r="G2" s="103"/>
      <c r="H2" s="109" t="s">
        <v>70</v>
      </c>
      <c r="I2" s="103"/>
      <c r="J2" s="103"/>
      <c r="K2" s="2"/>
      <c r="L2" s="109" t="s">
        <v>70</v>
      </c>
      <c r="M2" s="103"/>
      <c r="N2" s="103"/>
      <c r="O2" s="103"/>
    </row>
    <row r="3" spans="2:15" ht="12" customHeight="1">
      <c r="B3" s="249" t="s">
        <v>93</v>
      </c>
      <c r="C3" s="224" t="s">
        <v>94</v>
      </c>
      <c r="D3" s="225" t="s">
        <v>95</v>
      </c>
      <c r="E3" s="110"/>
      <c r="F3" s="103"/>
      <c r="G3" s="245" t="s">
        <v>96</v>
      </c>
      <c r="H3" s="225" t="s">
        <v>97</v>
      </c>
      <c r="I3" s="103"/>
      <c r="J3" s="103"/>
      <c r="K3" s="245" t="s">
        <v>96</v>
      </c>
      <c r="L3" s="225" t="s">
        <v>98</v>
      </c>
      <c r="M3" s="103"/>
      <c r="N3" s="103"/>
      <c r="O3" s="103"/>
    </row>
    <row r="4" spans="2:15" ht="12" customHeight="1">
      <c r="B4" s="240" t="s">
        <v>99</v>
      </c>
      <c r="C4" s="49">
        <v>2300</v>
      </c>
      <c r="D4" s="55">
        <v>274</v>
      </c>
      <c r="E4" s="111"/>
      <c r="F4" s="103"/>
      <c r="G4" s="240" t="s">
        <v>99</v>
      </c>
      <c r="H4" s="55">
        <v>352.87</v>
      </c>
      <c r="I4" s="103"/>
      <c r="J4" s="103"/>
      <c r="K4" s="240" t="s">
        <v>99</v>
      </c>
      <c r="L4" s="55">
        <v>9.66</v>
      </c>
      <c r="M4" s="103"/>
      <c r="N4" s="103"/>
      <c r="O4" s="103"/>
    </row>
    <row r="5" spans="2:15" ht="12" customHeight="1">
      <c r="B5" s="240" t="s">
        <v>100</v>
      </c>
      <c r="C5" s="49">
        <v>1640</v>
      </c>
      <c r="D5" s="55">
        <v>210.3</v>
      </c>
      <c r="E5" s="111"/>
      <c r="F5" s="103"/>
      <c r="G5" s="240" t="s">
        <v>100</v>
      </c>
      <c r="H5" s="55">
        <v>352.29</v>
      </c>
      <c r="I5" s="103"/>
      <c r="J5" s="103"/>
      <c r="K5" s="236" t="s">
        <v>100</v>
      </c>
      <c r="L5" s="55">
        <v>9.66</v>
      </c>
      <c r="M5" s="103"/>
      <c r="N5" s="103"/>
      <c r="O5" s="103"/>
    </row>
    <row r="6" spans="2:15" s="116" customFormat="1" ht="12" customHeight="1">
      <c r="B6" s="246" t="s">
        <v>46</v>
      </c>
      <c r="C6" s="112">
        <f>SUM(C8:C12)</f>
        <v>413</v>
      </c>
      <c r="D6" s="113">
        <f>SUM(D8:D12)</f>
        <v>30.060000000000002</v>
      </c>
      <c r="E6" s="114"/>
      <c r="F6" s="115"/>
      <c r="G6" s="246" t="s">
        <v>46</v>
      </c>
      <c r="H6" s="113">
        <f>+H8+H9+H10+H11+H12</f>
        <v>352.29</v>
      </c>
      <c r="I6" s="115"/>
      <c r="J6" s="115"/>
      <c r="K6" s="241" t="s">
        <v>46</v>
      </c>
      <c r="L6" s="113">
        <v>9.66</v>
      </c>
      <c r="M6" s="115"/>
      <c r="N6" s="115"/>
      <c r="O6" s="115"/>
    </row>
    <row r="7" spans="2:15" ht="12" customHeight="1">
      <c r="B7" s="250"/>
      <c r="C7" s="79"/>
      <c r="D7" s="117"/>
      <c r="E7" s="108"/>
      <c r="F7" s="103"/>
      <c r="G7" s="200"/>
      <c r="H7" s="117"/>
      <c r="I7" s="103"/>
      <c r="J7" s="103"/>
      <c r="K7" s="200"/>
      <c r="L7" s="117"/>
      <c r="M7" s="103"/>
      <c r="N7" s="103"/>
      <c r="O7" s="103"/>
    </row>
    <row r="8" spans="2:15" ht="12" customHeight="1">
      <c r="B8" s="247" t="s">
        <v>101</v>
      </c>
      <c r="C8" s="79">
        <v>300</v>
      </c>
      <c r="D8" s="117">
        <v>13.15</v>
      </c>
      <c r="E8" s="111"/>
      <c r="F8" s="103"/>
      <c r="G8" s="247" t="s">
        <v>101</v>
      </c>
      <c r="H8" s="118">
        <v>214.22</v>
      </c>
      <c r="I8" s="103"/>
      <c r="J8" s="103"/>
      <c r="K8" s="243" t="s">
        <v>101</v>
      </c>
      <c r="L8" s="117">
        <v>4.59</v>
      </c>
      <c r="M8" s="103"/>
      <c r="N8" s="103"/>
      <c r="O8" s="103"/>
    </row>
    <row r="9" spans="2:15" ht="12" customHeight="1">
      <c r="B9" s="247" t="s">
        <v>102</v>
      </c>
      <c r="C9" s="79">
        <v>73</v>
      </c>
      <c r="D9" s="117">
        <v>13.8</v>
      </c>
      <c r="E9" s="111"/>
      <c r="F9" s="103"/>
      <c r="G9" s="247" t="s">
        <v>102</v>
      </c>
      <c r="H9" s="118">
        <v>35.35</v>
      </c>
      <c r="I9" s="103"/>
      <c r="J9" s="103"/>
      <c r="K9" s="243" t="s">
        <v>102</v>
      </c>
      <c r="L9" s="117">
        <v>4.37</v>
      </c>
      <c r="M9" s="103"/>
      <c r="N9" s="103"/>
      <c r="O9" s="103"/>
    </row>
    <row r="10" spans="2:15" ht="12" customHeight="1" thickBot="1">
      <c r="B10" s="247" t="s">
        <v>103</v>
      </c>
      <c r="C10" s="29">
        <v>0</v>
      </c>
      <c r="D10" s="119">
        <v>0</v>
      </c>
      <c r="E10" s="108"/>
      <c r="F10" s="103"/>
      <c r="G10" s="247" t="s">
        <v>103</v>
      </c>
      <c r="H10" s="118">
        <v>23.41</v>
      </c>
      <c r="I10" s="103"/>
      <c r="J10" s="103"/>
      <c r="K10" s="244" t="s">
        <v>103</v>
      </c>
      <c r="L10" s="120">
        <v>0.7</v>
      </c>
      <c r="M10" s="103"/>
      <c r="N10" s="103"/>
      <c r="O10" s="103"/>
    </row>
    <row r="11" spans="2:15" ht="12" customHeight="1">
      <c r="B11" s="247" t="s">
        <v>104</v>
      </c>
      <c r="C11" s="29">
        <v>0</v>
      </c>
      <c r="D11" s="119">
        <v>0</v>
      </c>
      <c r="E11" s="108"/>
      <c r="F11" s="103"/>
      <c r="G11" s="247" t="s">
        <v>104</v>
      </c>
      <c r="H11" s="118">
        <v>1.95</v>
      </c>
      <c r="I11" s="103"/>
      <c r="J11" s="103"/>
      <c r="K11" s="121" t="s">
        <v>87</v>
      </c>
      <c r="L11" s="2"/>
      <c r="M11" s="103"/>
      <c r="N11" s="103"/>
      <c r="O11" s="103"/>
    </row>
    <row r="12" spans="2:15" ht="12" customHeight="1" thickBot="1">
      <c r="B12" s="248" t="s">
        <v>105</v>
      </c>
      <c r="C12" s="98">
        <v>40</v>
      </c>
      <c r="D12" s="120">
        <v>3.11</v>
      </c>
      <c r="E12" s="111"/>
      <c r="F12" s="103"/>
      <c r="G12" s="248" t="s">
        <v>105</v>
      </c>
      <c r="H12" s="120">
        <v>77.36</v>
      </c>
      <c r="I12" s="103"/>
      <c r="J12" s="103"/>
      <c r="K12" s="103"/>
      <c r="L12" s="103"/>
      <c r="M12" s="103"/>
      <c r="N12" s="103"/>
      <c r="O12" s="103"/>
    </row>
    <row r="13" spans="2:15" ht="12" customHeight="1">
      <c r="B13" s="121" t="s">
        <v>87</v>
      </c>
      <c r="C13" s="51"/>
      <c r="D13" s="122"/>
      <c r="E13" s="111"/>
      <c r="F13" s="103"/>
      <c r="G13" s="121" t="s">
        <v>87</v>
      </c>
      <c r="H13" s="103"/>
      <c r="I13" s="103"/>
      <c r="J13" s="103"/>
      <c r="K13" s="103"/>
      <c r="L13" s="103"/>
      <c r="M13" s="103"/>
      <c r="N13" s="103"/>
      <c r="O13" s="103"/>
    </row>
    <row r="14" spans="2:15" ht="12" customHeight="1">
      <c r="B14" s="103"/>
      <c r="C14" s="2"/>
      <c r="D14" s="2"/>
      <c r="E14" s="103"/>
      <c r="F14" s="103"/>
      <c r="G14" s="103"/>
      <c r="H14" s="2"/>
      <c r="I14" s="103"/>
      <c r="J14" s="103"/>
      <c r="K14" s="103"/>
      <c r="L14" s="103"/>
      <c r="M14" s="103"/>
      <c r="N14" s="103"/>
      <c r="O14" s="103"/>
    </row>
    <row r="15" spans="2:15" ht="12" customHeight="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15" ht="19.5" customHeight="1">
      <c r="B16" s="102" t="s">
        <v>106</v>
      </c>
      <c r="C16" s="123"/>
      <c r="D16" s="103"/>
      <c r="E16" s="103"/>
      <c r="F16" s="102" t="s">
        <v>107</v>
      </c>
      <c r="G16" s="123"/>
      <c r="H16" s="103"/>
      <c r="I16" s="103"/>
      <c r="J16" s="102" t="s">
        <v>108</v>
      </c>
      <c r="K16" s="102"/>
      <c r="L16" s="103"/>
      <c r="M16" s="103"/>
      <c r="N16" s="103"/>
      <c r="O16" s="103"/>
    </row>
    <row r="17" spans="2:15" ht="12" customHeight="1" thickBot="1">
      <c r="B17" s="47"/>
      <c r="C17" s="107" t="s">
        <v>70</v>
      </c>
      <c r="D17" s="103"/>
      <c r="E17" s="103"/>
      <c r="F17" s="103"/>
      <c r="G17" s="109" t="s">
        <v>70</v>
      </c>
      <c r="H17" s="103"/>
      <c r="I17" s="103"/>
      <c r="J17" s="106"/>
      <c r="K17" s="106"/>
      <c r="L17" s="103"/>
      <c r="M17" s="107" t="s">
        <v>70</v>
      </c>
      <c r="N17" s="103"/>
      <c r="O17" s="103"/>
    </row>
    <row r="18" spans="2:15" ht="12" customHeight="1">
      <c r="B18" s="239" t="s">
        <v>109</v>
      </c>
      <c r="C18" s="225" t="s">
        <v>110</v>
      </c>
      <c r="D18" s="103"/>
      <c r="E18" s="103"/>
      <c r="F18" s="239" t="s">
        <v>111</v>
      </c>
      <c r="G18" s="227" t="s">
        <v>112</v>
      </c>
      <c r="H18" s="103"/>
      <c r="I18" s="103"/>
      <c r="J18" s="245" t="s">
        <v>113</v>
      </c>
      <c r="K18" s="226" t="s">
        <v>114</v>
      </c>
      <c r="L18" s="224" t="s">
        <v>115</v>
      </c>
      <c r="M18" s="225" t="s">
        <v>116</v>
      </c>
      <c r="N18" s="103"/>
      <c r="O18" s="103"/>
    </row>
    <row r="19" spans="2:15" ht="12" customHeight="1">
      <c r="B19" s="240" t="s">
        <v>99</v>
      </c>
      <c r="C19" s="55">
        <v>7.89</v>
      </c>
      <c r="D19" s="103"/>
      <c r="E19" s="103"/>
      <c r="F19" s="240" t="s">
        <v>99</v>
      </c>
      <c r="G19" s="55">
        <v>27</v>
      </c>
      <c r="H19" s="103"/>
      <c r="I19" s="103"/>
      <c r="J19" s="236" t="s">
        <v>99</v>
      </c>
      <c r="K19" s="52">
        <v>19.05</v>
      </c>
      <c r="L19" s="53">
        <v>18</v>
      </c>
      <c r="M19" s="55">
        <v>1.05</v>
      </c>
      <c r="N19" s="103"/>
      <c r="O19" s="103"/>
    </row>
    <row r="20" spans="2:15" ht="12" customHeight="1">
      <c r="B20" s="236" t="s">
        <v>100</v>
      </c>
      <c r="C20" s="55">
        <v>7.89</v>
      </c>
      <c r="D20" s="103"/>
      <c r="E20" s="103"/>
      <c r="F20" s="236" t="s">
        <v>100</v>
      </c>
      <c r="G20" s="55">
        <v>26.38</v>
      </c>
      <c r="H20" s="103"/>
      <c r="I20" s="103"/>
      <c r="J20" s="236" t="s">
        <v>100</v>
      </c>
      <c r="K20" s="52">
        <v>15.8</v>
      </c>
      <c r="L20" s="53">
        <v>14.75</v>
      </c>
      <c r="M20" s="55">
        <v>1.05</v>
      </c>
      <c r="N20" s="103"/>
      <c r="O20" s="103"/>
    </row>
    <row r="21" spans="2:15" s="116" customFormat="1" ht="12" customHeight="1">
      <c r="B21" s="241" t="s">
        <v>46</v>
      </c>
      <c r="C21" s="113">
        <f>+C23+C24</f>
        <v>7.89</v>
      </c>
      <c r="D21" s="115"/>
      <c r="E21" s="115"/>
      <c r="F21" s="241" t="s">
        <v>46</v>
      </c>
      <c r="G21" s="113">
        <f>+G23+G24+G25+G26</f>
        <v>26.380000000000003</v>
      </c>
      <c r="H21" s="115"/>
      <c r="I21" s="115"/>
      <c r="J21" s="241" t="s">
        <v>46</v>
      </c>
      <c r="K21" s="60">
        <v>15.8</v>
      </c>
      <c r="L21" s="61">
        <v>14.75</v>
      </c>
      <c r="M21" s="113">
        <v>1.05</v>
      </c>
      <c r="N21" s="115"/>
      <c r="O21" s="115"/>
    </row>
    <row r="22" spans="2:15" ht="12" customHeight="1">
      <c r="B22" s="200"/>
      <c r="C22" s="117"/>
      <c r="D22" s="103"/>
      <c r="E22" s="103"/>
      <c r="F22" s="242"/>
      <c r="G22" s="117"/>
      <c r="H22" s="103"/>
      <c r="I22" s="103"/>
      <c r="J22" s="200"/>
      <c r="K22" s="82"/>
      <c r="L22" s="124"/>
      <c r="M22" s="117"/>
      <c r="N22" s="103"/>
      <c r="O22" s="103"/>
    </row>
    <row r="23" spans="2:15" ht="12" customHeight="1">
      <c r="B23" s="243" t="s">
        <v>117</v>
      </c>
      <c r="C23" s="117">
        <v>0.5</v>
      </c>
      <c r="D23" s="103"/>
      <c r="E23" s="103"/>
      <c r="F23" s="243" t="s">
        <v>118</v>
      </c>
      <c r="G23" s="117">
        <f>13-0.62</f>
        <v>12.38</v>
      </c>
      <c r="H23" s="103"/>
      <c r="I23" s="103"/>
      <c r="J23" s="243" t="s">
        <v>101</v>
      </c>
      <c r="K23" s="81">
        <v>9.05</v>
      </c>
      <c r="L23" s="124">
        <v>8.05</v>
      </c>
      <c r="M23" s="117">
        <v>1</v>
      </c>
      <c r="N23" s="103"/>
      <c r="O23" s="103"/>
    </row>
    <row r="24" spans="2:15" ht="12" customHeight="1" thickBot="1">
      <c r="B24" s="244" t="s">
        <v>119</v>
      </c>
      <c r="C24" s="120">
        <v>7.39</v>
      </c>
      <c r="D24" s="103"/>
      <c r="E24" s="103"/>
      <c r="F24" s="243" t="s">
        <v>120</v>
      </c>
      <c r="G24" s="117">
        <v>11</v>
      </c>
      <c r="H24" s="103"/>
      <c r="I24" s="103"/>
      <c r="J24" s="243" t="s">
        <v>102</v>
      </c>
      <c r="K24" s="82">
        <v>4.92</v>
      </c>
      <c r="L24" s="124">
        <v>4.87</v>
      </c>
      <c r="M24" s="117">
        <v>0.05</v>
      </c>
      <c r="N24" s="103"/>
      <c r="O24" s="103"/>
    </row>
    <row r="25" spans="2:15" ht="12" customHeight="1">
      <c r="B25" s="121" t="s">
        <v>87</v>
      </c>
      <c r="C25" s="103"/>
      <c r="D25" s="103"/>
      <c r="E25" s="103"/>
      <c r="F25" s="243" t="s">
        <v>121</v>
      </c>
      <c r="G25" s="117">
        <v>2</v>
      </c>
      <c r="H25" s="103"/>
      <c r="I25" s="103"/>
      <c r="J25" s="243" t="s">
        <v>122</v>
      </c>
      <c r="K25" s="82">
        <v>1.83</v>
      </c>
      <c r="L25" s="124">
        <v>1.83</v>
      </c>
      <c r="M25" s="83">
        <v>0</v>
      </c>
      <c r="N25" s="103"/>
      <c r="O25" s="103"/>
    </row>
    <row r="26" spans="2:15" ht="12" customHeight="1" thickBot="1">
      <c r="B26" s="103"/>
      <c r="C26" s="103"/>
      <c r="D26" s="103"/>
      <c r="E26" s="103"/>
      <c r="F26" s="244" t="s">
        <v>123</v>
      </c>
      <c r="G26" s="120">
        <v>1</v>
      </c>
      <c r="H26" s="103"/>
      <c r="I26" s="103"/>
      <c r="J26" s="243" t="s">
        <v>124</v>
      </c>
      <c r="K26" s="81">
        <v>0</v>
      </c>
      <c r="L26" s="125">
        <v>0</v>
      </c>
      <c r="M26" s="83">
        <v>0</v>
      </c>
      <c r="N26" s="103"/>
      <c r="O26" s="103"/>
    </row>
    <row r="27" spans="2:15" ht="12" customHeight="1" thickBot="1">
      <c r="B27" s="103"/>
      <c r="C27" s="103"/>
      <c r="D27" s="103"/>
      <c r="E27" s="103"/>
      <c r="F27" s="121" t="s">
        <v>87</v>
      </c>
      <c r="G27" s="2"/>
      <c r="H27" s="103"/>
      <c r="I27" s="103"/>
      <c r="J27" s="244" t="s">
        <v>105</v>
      </c>
      <c r="K27" s="93">
        <v>0</v>
      </c>
      <c r="L27" s="126">
        <v>0</v>
      </c>
      <c r="M27" s="94">
        <v>0</v>
      </c>
      <c r="N27" s="103"/>
      <c r="O27" s="103"/>
    </row>
    <row r="28" spans="2:15" ht="12" customHeight="1">
      <c r="B28" s="103"/>
      <c r="C28" s="103"/>
      <c r="D28" s="103"/>
      <c r="E28" s="103"/>
      <c r="F28" s="103"/>
      <c r="G28" s="127"/>
      <c r="H28" s="103"/>
      <c r="I28" s="103"/>
      <c r="J28" s="121" t="s">
        <v>125</v>
      </c>
      <c r="K28" s="2"/>
      <c r="L28" s="2"/>
      <c r="M28" s="2"/>
      <c r="N28" s="103"/>
      <c r="O28" s="103"/>
    </row>
    <row r="29" spans="2:15" ht="12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 ht="19.5" customHeight="1">
      <c r="B30" s="103" t="s">
        <v>126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 ht="19.5" customHeight="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 ht="19.5" customHeight="1">
      <c r="B32" s="223" t="s">
        <v>4</v>
      </c>
      <c r="C32" s="223"/>
      <c r="D32" s="2"/>
      <c r="E32" s="2"/>
      <c r="F32" s="2"/>
      <c r="G32" s="2"/>
      <c r="H32" s="2"/>
      <c r="I32" s="2"/>
      <c r="J32" s="2"/>
      <c r="K32" s="2"/>
      <c r="L32" s="2"/>
      <c r="M32" s="103"/>
      <c r="N32" s="103"/>
      <c r="O32" s="103"/>
    </row>
    <row r="33" spans="2:15" ht="12" customHeight="1" thickBot="1">
      <c r="B33" s="2"/>
      <c r="C33" s="2"/>
      <c r="D33" s="2"/>
      <c r="E33" s="2"/>
      <c r="F33" s="2"/>
      <c r="G33" s="2"/>
      <c r="H33" s="2"/>
      <c r="I33" s="2"/>
      <c r="J33" s="2"/>
      <c r="K33" s="103"/>
      <c r="L33" s="2"/>
      <c r="M33" s="109" t="s">
        <v>127</v>
      </c>
      <c r="N33" s="103"/>
      <c r="O33" s="103"/>
    </row>
    <row r="34" spans="2:15" ht="12" customHeight="1">
      <c r="B34" s="187" t="s">
        <v>128</v>
      </c>
      <c r="C34" s="188"/>
      <c r="D34" s="228" t="s">
        <v>129</v>
      </c>
      <c r="E34" s="228"/>
      <c r="F34" s="228" t="s">
        <v>130</v>
      </c>
      <c r="G34" s="228"/>
      <c r="H34" s="228" t="s">
        <v>131</v>
      </c>
      <c r="I34" s="228"/>
      <c r="J34" s="228" t="s">
        <v>5</v>
      </c>
      <c r="K34" s="228"/>
      <c r="L34" s="228" t="s">
        <v>6</v>
      </c>
      <c r="M34" s="229"/>
      <c r="N34" s="103"/>
      <c r="O34" s="103"/>
    </row>
    <row r="35" spans="2:15" ht="12" customHeight="1">
      <c r="B35" s="191"/>
      <c r="C35" s="192"/>
      <c r="D35" s="230" t="s">
        <v>132</v>
      </c>
      <c r="E35" s="231" t="s">
        <v>133</v>
      </c>
      <c r="F35" s="230" t="s">
        <v>132</v>
      </c>
      <c r="G35" s="231" t="s">
        <v>133</v>
      </c>
      <c r="H35" s="230" t="s">
        <v>132</v>
      </c>
      <c r="I35" s="231" t="s">
        <v>133</v>
      </c>
      <c r="J35" s="230" t="s">
        <v>132</v>
      </c>
      <c r="K35" s="231" t="s">
        <v>133</v>
      </c>
      <c r="L35" s="230" t="s">
        <v>132</v>
      </c>
      <c r="M35" s="232" t="s">
        <v>133</v>
      </c>
      <c r="N35" s="103"/>
      <c r="O35" s="103"/>
    </row>
    <row r="36" spans="2:15" ht="12" customHeight="1">
      <c r="B36" s="193" t="s">
        <v>7</v>
      </c>
      <c r="C36" s="195"/>
      <c r="D36" s="128" t="s">
        <v>8</v>
      </c>
      <c r="E36" s="129">
        <v>44</v>
      </c>
      <c r="F36" s="130">
        <v>-35</v>
      </c>
      <c r="G36" s="129">
        <v>26</v>
      </c>
      <c r="H36" s="130">
        <v>-3</v>
      </c>
      <c r="I36" s="129">
        <v>3</v>
      </c>
      <c r="J36" s="130">
        <v>-13</v>
      </c>
      <c r="K36" s="129">
        <v>9</v>
      </c>
      <c r="L36" s="130">
        <v>-6</v>
      </c>
      <c r="M36" s="131">
        <v>6</v>
      </c>
      <c r="N36" s="103"/>
      <c r="O36" s="103"/>
    </row>
    <row r="37" spans="2:15" ht="12" customHeight="1">
      <c r="B37" s="193" t="s">
        <v>9</v>
      </c>
      <c r="C37" s="195"/>
      <c r="D37" s="128" t="s">
        <v>8</v>
      </c>
      <c r="E37" s="129">
        <v>44</v>
      </c>
      <c r="F37" s="130">
        <v>-35</v>
      </c>
      <c r="G37" s="129">
        <v>26</v>
      </c>
      <c r="H37" s="130">
        <v>-3</v>
      </c>
      <c r="I37" s="129">
        <v>3</v>
      </c>
      <c r="J37" s="130">
        <v>-13</v>
      </c>
      <c r="K37" s="129">
        <v>9</v>
      </c>
      <c r="L37" s="130">
        <v>-6</v>
      </c>
      <c r="M37" s="131">
        <v>6</v>
      </c>
      <c r="N37" s="103"/>
      <c r="O37" s="103"/>
    </row>
    <row r="38" spans="2:15" s="136" customFormat="1" ht="12" customHeight="1">
      <c r="B38" s="196" t="s">
        <v>134</v>
      </c>
      <c r="C38" s="233"/>
      <c r="D38" s="132" t="s">
        <v>8</v>
      </c>
      <c r="E38" s="133">
        <v>44</v>
      </c>
      <c r="F38" s="134">
        <v>-35</v>
      </c>
      <c r="G38" s="133">
        <v>26</v>
      </c>
      <c r="H38" s="134">
        <v>-3</v>
      </c>
      <c r="I38" s="133">
        <v>3</v>
      </c>
      <c r="J38" s="134">
        <v>-13</v>
      </c>
      <c r="K38" s="133">
        <v>9</v>
      </c>
      <c r="L38" s="134">
        <v>-6</v>
      </c>
      <c r="M38" s="135">
        <v>6</v>
      </c>
      <c r="N38" s="114"/>
      <c r="O38" s="114"/>
    </row>
    <row r="39" spans="2:15" ht="12" customHeight="1">
      <c r="B39" s="234"/>
      <c r="C39" s="235"/>
      <c r="D39" s="137"/>
      <c r="E39" s="138"/>
      <c r="F39" s="139"/>
      <c r="G39" s="138"/>
      <c r="H39" s="139"/>
      <c r="I39" s="138"/>
      <c r="J39" s="139"/>
      <c r="K39" s="138"/>
      <c r="L39" s="139"/>
      <c r="M39" s="140"/>
      <c r="N39" s="103"/>
      <c r="O39" s="103"/>
    </row>
    <row r="40" spans="2:15" s="145" customFormat="1" ht="12" customHeight="1">
      <c r="B40" s="236"/>
      <c r="C40" s="214" t="s">
        <v>10</v>
      </c>
      <c r="D40" s="141">
        <v>0</v>
      </c>
      <c r="E40" s="142">
        <v>0</v>
      </c>
      <c r="F40" s="141">
        <v>0</v>
      </c>
      <c r="G40" s="142">
        <v>0</v>
      </c>
      <c r="H40" s="141">
        <v>0</v>
      </c>
      <c r="I40" s="142">
        <v>0</v>
      </c>
      <c r="J40" s="139">
        <v>-1</v>
      </c>
      <c r="K40" s="143">
        <v>0</v>
      </c>
      <c r="L40" s="141"/>
      <c r="M40" s="144"/>
      <c r="N40" s="108"/>
      <c r="O40" s="108"/>
    </row>
    <row r="41" spans="2:15" s="145" customFormat="1" ht="12" customHeight="1">
      <c r="B41" s="236"/>
      <c r="C41" s="214" t="s">
        <v>11</v>
      </c>
      <c r="D41" s="139">
        <v>-2</v>
      </c>
      <c r="E41" s="138">
        <v>1</v>
      </c>
      <c r="F41" s="139">
        <v>-1</v>
      </c>
      <c r="G41" s="143">
        <v>0</v>
      </c>
      <c r="H41" s="141">
        <v>0</v>
      </c>
      <c r="I41" s="142">
        <v>0</v>
      </c>
      <c r="J41" s="139">
        <v>-1</v>
      </c>
      <c r="K41" s="138">
        <v>1</v>
      </c>
      <c r="L41" s="141">
        <v>0</v>
      </c>
      <c r="M41" s="144">
        <v>0</v>
      </c>
      <c r="N41" s="108"/>
      <c r="O41" s="108"/>
    </row>
    <row r="42" spans="2:15" s="145" customFormat="1" ht="12" customHeight="1">
      <c r="B42" s="236"/>
      <c r="C42" s="214" t="s">
        <v>12</v>
      </c>
      <c r="D42" s="139">
        <v>-9</v>
      </c>
      <c r="E42" s="138">
        <v>8</v>
      </c>
      <c r="F42" s="139">
        <v>-9</v>
      </c>
      <c r="G42" s="138">
        <v>9</v>
      </c>
      <c r="H42" s="141">
        <v>0</v>
      </c>
      <c r="I42" s="142">
        <v>0</v>
      </c>
      <c r="J42" s="141">
        <v>0</v>
      </c>
      <c r="K42" s="142">
        <v>0</v>
      </c>
      <c r="L42" s="141">
        <v>0</v>
      </c>
      <c r="M42" s="144">
        <v>0</v>
      </c>
      <c r="N42" s="108"/>
      <c r="O42" s="108"/>
    </row>
    <row r="43" spans="2:15" ht="12" customHeight="1">
      <c r="B43" s="236"/>
      <c r="C43" s="214" t="s">
        <v>13</v>
      </c>
      <c r="D43" s="139">
        <v>-3</v>
      </c>
      <c r="E43" s="138">
        <v>3</v>
      </c>
      <c r="F43" s="139">
        <v>-3</v>
      </c>
      <c r="G43" s="138">
        <v>2</v>
      </c>
      <c r="H43" s="141">
        <v>0</v>
      </c>
      <c r="I43" s="142">
        <v>0</v>
      </c>
      <c r="J43" s="141">
        <v>0</v>
      </c>
      <c r="K43" s="142">
        <v>0</v>
      </c>
      <c r="L43" s="141">
        <v>0</v>
      </c>
      <c r="M43" s="144">
        <v>0</v>
      </c>
      <c r="N43" s="103"/>
      <c r="O43" s="103"/>
    </row>
    <row r="44" spans="2:15" s="145" customFormat="1" ht="12" customHeight="1">
      <c r="B44" s="236"/>
      <c r="C44" s="214" t="s">
        <v>14</v>
      </c>
      <c r="D44" s="139">
        <v>-6</v>
      </c>
      <c r="E44" s="138">
        <v>5</v>
      </c>
      <c r="F44" s="139">
        <v>-3</v>
      </c>
      <c r="G44" s="138">
        <v>2</v>
      </c>
      <c r="H44" s="139">
        <v>-3</v>
      </c>
      <c r="I44" s="138">
        <v>3</v>
      </c>
      <c r="J44" s="141">
        <v>0</v>
      </c>
      <c r="K44" s="142">
        <v>0</v>
      </c>
      <c r="L44" s="141">
        <v>0</v>
      </c>
      <c r="M44" s="144">
        <v>0</v>
      </c>
      <c r="N44" s="108"/>
      <c r="O44" s="108"/>
    </row>
    <row r="45" spans="2:15" s="145" customFormat="1" ht="12" customHeight="1">
      <c r="B45" s="236"/>
      <c r="C45" s="214" t="s">
        <v>58</v>
      </c>
      <c r="D45" s="139">
        <v>-19</v>
      </c>
      <c r="E45" s="138">
        <v>14</v>
      </c>
      <c r="F45" s="139">
        <v>-3</v>
      </c>
      <c r="G45" s="138">
        <v>1</v>
      </c>
      <c r="H45" s="141">
        <v>0</v>
      </c>
      <c r="I45" s="142">
        <v>0</v>
      </c>
      <c r="J45" s="139">
        <v>-10</v>
      </c>
      <c r="K45" s="138">
        <v>7</v>
      </c>
      <c r="L45" s="139">
        <v>-6</v>
      </c>
      <c r="M45" s="140">
        <v>6</v>
      </c>
      <c r="N45" s="108"/>
      <c r="O45" s="108"/>
    </row>
    <row r="46" spans="2:15" s="145" customFormat="1" ht="12" customHeight="1">
      <c r="B46" s="236"/>
      <c r="C46" s="214" t="s">
        <v>15</v>
      </c>
      <c r="D46" s="139">
        <v>-8</v>
      </c>
      <c r="E46" s="138">
        <v>6</v>
      </c>
      <c r="F46" s="139">
        <v>-7</v>
      </c>
      <c r="G46" s="138">
        <v>5</v>
      </c>
      <c r="H46" s="141">
        <v>0</v>
      </c>
      <c r="I46" s="142">
        <v>0</v>
      </c>
      <c r="J46" s="139">
        <v>-1</v>
      </c>
      <c r="K46" s="138">
        <v>1</v>
      </c>
      <c r="L46" s="141">
        <v>0</v>
      </c>
      <c r="M46" s="144">
        <v>0</v>
      </c>
      <c r="N46" s="108"/>
      <c r="O46" s="108"/>
    </row>
    <row r="47" spans="2:15" s="145" customFormat="1" ht="12" customHeight="1">
      <c r="B47" s="236"/>
      <c r="C47" s="214" t="s">
        <v>16</v>
      </c>
      <c r="D47" s="141">
        <v>0</v>
      </c>
      <c r="E47" s="142">
        <v>0</v>
      </c>
      <c r="F47" s="141">
        <v>0</v>
      </c>
      <c r="G47" s="142">
        <v>0</v>
      </c>
      <c r="H47" s="141">
        <v>0</v>
      </c>
      <c r="I47" s="142">
        <v>0</v>
      </c>
      <c r="J47" s="141">
        <v>0</v>
      </c>
      <c r="K47" s="142">
        <v>0</v>
      </c>
      <c r="L47" s="141">
        <v>0</v>
      </c>
      <c r="M47" s="144">
        <v>0</v>
      </c>
      <c r="N47" s="108"/>
      <c r="O47" s="108"/>
    </row>
    <row r="48" spans="2:15" s="145" customFormat="1" ht="12" customHeight="1" thickBot="1">
      <c r="B48" s="237"/>
      <c r="C48" s="238" t="s">
        <v>135</v>
      </c>
      <c r="D48" s="146">
        <v>-10</v>
      </c>
      <c r="E48" s="147">
        <v>7</v>
      </c>
      <c r="F48" s="146">
        <v>-9</v>
      </c>
      <c r="G48" s="147">
        <v>7</v>
      </c>
      <c r="H48" s="148">
        <v>0</v>
      </c>
      <c r="I48" s="149">
        <v>0</v>
      </c>
      <c r="J48" s="148">
        <v>0</v>
      </c>
      <c r="K48" s="149">
        <v>0</v>
      </c>
      <c r="L48" s="148">
        <v>0</v>
      </c>
      <c r="M48" s="150">
        <v>0</v>
      </c>
      <c r="N48" s="108"/>
      <c r="O48" s="108"/>
    </row>
    <row r="49" spans="2:15" ht="12" customHeight="1">
      <c r="B49" s="121" t="s">
        <v>17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103"/>
      <c r="N49" s="103"/>
      <c r="O49" s="103"/>
    </row>
    <row r="50" spans="3:12" ht="19.5" customHeight="1">
      <c r="C50" s="100"/>
      <c r="D50" s="5"/>
      <c r="E50" s="5"/>
      <c r="F50" s="5"/>
      <c r="G50" s="5"/>
      <c r="H50" s="5"/>
      <c r="I50" s="5"/>
      <c r="J50" s="5"/>
      <c r="K50" s="5"/>
      <c r="L50" s="5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spans="9:10" ht="12" customHeight="1">
      <c r="I76" s="151"/>
      <c r="J76" s="151"/>
    </row>
    <row r="77" spans="2:12" ht="12" customHeight="1">
      <c r="B77" s="145"/>
      <c r="C77" s="152"/>
      <c r="H77" s="153"/>
      <c r="I77" s="145"/>
      <c r="J77" s="145"/>
      <c r="K77" s="145"/>
      <c r="L77" s="145"/>
    </row>
    <row r="78" spans="7:12" ht="12" customHeight="1">
      <c r="G78" s="154"/>
      <c r="H78" s="154"/>
      <c r="I78" s="154"/>
      <c r="J78" s="154"/>
      <c r="K78" s="154"/>
      <c r="L78" s="154"/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mergeCells count="10">
    <mergeCell ref="B32:C32"/>
    <mergeCell ref="L34:M34"/>
    <mergeCell ref="D34:E34"/>
    <mergeCell ref="F34:G34"/>
    <mergeCell ref="H34:I34"/>
    <mergeCell ref="J34:K34"/>
    <mergeCell ref="B34:C35"/>
    <mergeCell ref="B36:C36"/>
    <mergeCell ref="B38:C38"/>
    <mergeCell ref="B37:C37"/>
  </mergeCells>
  <printOptions horizontalCentered="1" verticalCentered="1"/>
  <pageMargins left="0.5905511811023623" right="0.3937007874015748" top="0.7874015748031497" bottom="0.5905511811023623" header="0" footer="0"/>
  <pageSetup horizontalDpi="400" verticalDpi="4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workbookViewId="0" topLeftCell="A1">
      <selection activeCell="O16" sqref="O16"/>
    </sheetView>
  </sheetViews>
  <sheetFormatPr defaultColWidth="9.00390625" defaultRowHeight="13.5"/>
  <cols>
    <col min="1" max="1" width="2.625" style="158" customWidth="1"/>
    <col min="2" max="2" width="12.625" style="158" customWidth="1"/>
    <col min="3" max="9" width="9.00390625" style="158" customWidth="1"/>
    <col min="10" max="10" width="10.375" style="158" customWidth="1"/>
    <col min="11" max="11" width="9.00390625" style="158" customWidth="1"/>
    <col min="12" max="12" width="10.375" style="158" customWidth="1"/>
    <col min="13" max="13" width="9.00390625" style="158" customWidth="1"/>
    <col min="14" max="14" width="9.875" style="158" customWidth="1"/>
    <col min="15" max="16384" width="9.00390625" style="158" customWidth="1"/>
  </cols>
  <sheetData>
    <row r="1" spans="2:12" s="156" customFormat="1" ht="14.25" customHeight="1">
      <c r="B1" s="286" t="s">
        <v>136</v>
      </c>
      <c r="C1" s="287"/>
      <c r="D1" s="287"/>
      <c r="E1" s="287"/>
      <c r="F1" s="287"/>
      <c r="G1" s="287"/>
      <c r="H1" s="287"/>
      <c r="I1" s="287"/>
      <c r="J1" s="287"/>
      <c r="K1" s="155"/>
      <c r="L1" s="155"/>
    </row>
    <row r="2" spans="2:12" s="156" customFormat="1" ht="12" customHeight="1" thickBot="1">
      <c r="B2" s="286"/>
      <c r="C2" s="287"/>
      <c r="D2" s="287"/>
      <c r="E2" s="287"/>
      <c r="F2" s="287"/>
      <c r="G2" s="287"/>
      <c r="H2" s="287"/>
      <c r="I2" s="287"/>
      <c r="J2" s="287"/>
      <c r="K2" s="155"/>
      <c r="L2" s="155"/>
    </row>
    <row r="3" spans="2:12" ht="12" customHeight="1">
      <c r="B3" s="312" t="s">
        <v>137</v>
      </c>
      <c r="C3" s="305" t="s">
        <v>138</v>
      </c>
      <c r="D3" s="305"/>
      <c r="E3" s="305"/>
      <c r="F3" s="305" t="s">
        <v>139</v>
      </c>
      <c r="G3" s="305"/>
      <c r="H3" s="306"/>
      <c r="I3" s="288"/>
      <c r="J3" s="288"/>
      <c r="K3" s="157"/>
      <c r="L3" s="157"/>
    </row>
    <row r="4" spans="2:12" ht="12" customHeight="1">
      <c r="B4" s="313" t="s">
        <v>111</v>
      </c>
      <c r="C4" s="329" t="s">
        <v>140</v>
      </c>
      <c r="D4" s="330" t="s">
        <v>141</v>
      </c>
      <c r="E4" s="329" t="s">
        <v>142</v>
      </c>
      <c r="F4" s="329" t="s">
        <v>140</v>
      </c>
      <c r="G4" s="330" t="s">
        <v>141</v>
      </c>
      <c r="H4" s="331" t="s">
        <v>142</v>
      </c>
      <c r="I4" s="288"/>
      <c r="J4" s="288"/>
      <c r="K4" s="157"/>
      <c r="L4" s="157"/>
    </row>
    <row r="5" spans="2:12" ht="12" customHeight="1">
      <c r="B5" s="314"/>
      <c r="C5" s="332"/>
      <c r="D5" s="333"/>
      <c r="E5" s="332"/>
      <c r="F5" s="332"/>
      <c r="G5" s="333"/>
      <c r="H5" s="334"/>
      <c r="I5" s="288"/>
      <c r="J5" s="288"/>
      <c r="K5" s="157"/>
      <c r="L5" s="157"/>
    </row>
    <row r="6" spans="2:12" s="160" customFormat="1" ht="12" customHeight="1">
      <c r="B6" s="315"/>
      <c r="C6" s="289" t="s">
        <v>143</v>
      </c>
      <c r="D6" s="289" t="s">
        <v>144</v>
      </c>
      <c r="E6" s="289" t="s">
        <v>144</v>
      </c>
      <c r="F6" s="289" t="s">
        <v>143</v>
      </c>
      <c r="G6" s="289" t="s">
        <v>144</v>
      </c>
      <c r="H6" s="290" t="s">
        <v>144</v>
      </c>
      <c r="I6" s="291"/>
      <c r="J6" s="291"/>
      <c r="K6" s="159"/>
      <c r="L6" s="159"/>
    </row>
    <row r="7" spans="2:12" s="160" customFormat="1" ht="12" customHeight="1">
      <c r="B7" s="316" t="s">
        <v>145</v>
      </c>
      <c r="C7" s="292">
        <v>10</v>
      </c>
      <c r="D7" s="292">
        <v>1880</v>
      </c>
      <c r="E7" s="292">
        <v>401</v>
      </c>
      <c r="F7" s="293">
        <v>0</v>
      </c>
      <c r="G7" s="293">
        <v>0</v>
      </c>
      <c r="H7" s="294">
        <v>0</v>
      </c>
      <c r="I7" s="291"/>
      <c r="J7" s="291"/>
      <c r="K7" s="159"/>
      <c r="L7" s="159"/>
    </row>
    <row r="8" spans="2:12" s="160" customFormat="1" ht="12" customHeight="1">
      <c r="B8" s="316" t="s">
        <v>146</v>
      </c>
      <c r="C8" s="292">
        <v>6</v>
      </c>
      <c r="D8" s="292">
        <v>360</v>
      </c>
      <c r="E8" s="292">
        <v>115</v>
      </c>
      <c r="F8" s="293"/>
      <c r="G8" s="293"/>
      <c r="H8" s="294"/>
      <c r="I8" s="291"/>
      <c r="J8" s="291"/>
      <c r="K8" s="159"/>
      <c r="L8" s="159"/>
    </row>
    <row r="9" spans="2:12" s="162" customFormat="1" ht="12" customHeight="1">
      <c r="B9" s="317" t="s">
        <v>46</v>
      </c>
      <c r="C9" s="295">
        <f>SUM(C11:C12)</f>
        <v>6</v>
      </c>
      <c r="D9" s="295">
        <f>SUM(D11:D12)</f>
        <v>360</v>
      </c>
      <c r="E9" s="295">
        <f>SUM(E11:E12)</f>
        <v>115</v>
      </c>
      <c r="F9" s="296">
        <v>0</v>
      </c>
      <c r="G9" s="296">
        <v>0</v>
      </c>
      <c r="H9" s="297">
        <v>0</v>
      </c>
      <c r="I9" s="298"/>
      <c r="J9" s="298"/>
      <c r="K9" s="161"/>
      <c r="L9" s="161"/>
    </row>
    <row r="10" spans="2:12" s="160" customFormat="1" ht="12" customHeight="1">
      <c r="B10" s="318"/>
      <c r="C10" s="292"/>
      <c r="D10" s="292"/>
      <c r="E10" s="292"/>
      <c r="F10" s="292"/>
      <c r="G10" s="292"/>
      <c r="H10" s="299"/>
      <c r="I10" s="291"/>
      <c r="J10" s="291"/>
      <c r="K10" s="159"/>
      <c r="L10" s="159"/>
    </row>
    <row r="11" spans="2:12" s="160" customFormat="1" ht="12" customHeight="1">
      <c r="B11" s="319" t="s">
        <v>200</v>
      </c>
      <c r="C11" s="292">
        <v>3</v>
      </c>
      <c r="D11" s="292">
        <v>180</v>
      </c>
      <c r="E11" s="292">
        <v>28</v>
      </c>
      <c r="F11" s="293">
        <v>0</v>
      </c>
      <c r="G11" s="293">
        <v>0</v>
      </c>
      <c r="H11" s="294">
        <v>0</v>
      </c>
      <c r="I11" s="291"/>
      <c r="J11" s="291"/>
      <c r="K11" s="159"/>
      <c r="L11" s="159"/>
    </row>
    <row r="12" spans="2:12" s="160" customFormat="1" ht="12" customHeight="1" thickBot="1">
      <c r="B12" s="320" t="s">
        <v>201</v>
      </c>
      <c r="C12" s="300">
        <v>3</v>
      </c>
      <c r="D12" s="300">
        <v>180</v>
      </c>
      <c r="E12" s="300">
        <v>87</v>
      </c>
      <c r="F12" s="300">
        <v>0</v>
      </c>
      <c r="G12" s="300">
        <v>0</v>
      </c>
      <c r="H12" s="301">
        <v>0</v>
      </c>
      <c r="I12" s="291"/>
      <c r="J12" s="291"/>
      <c r="K12" s="159"/>
      <c r="L12" s="159"/>
    </row>
    <row r="13" spans="2:12" ht="12" customHeight="1">
      <c r="B13" s="302"/>
      <c r="C13" s="302"/>
      <c r="D13" s="302"/>
      <c r="E13" s="302"/>
      <c r="F13" s="302"/>
      <c r="G13" s="302"/>
      <c r="H13" s="302"/>
      <c r="I13" s="288"/>
      <c r="J13" s="288"/>
      <c r="K13" s="157"/>
      <c r="L13" s="157"/>
    </row>
    <row r="14" spans="2:12" ht="12" customHeight="1">
      <c r="B14" s="303" t="s">
        <v>125</v>
      </c>
      <c r="C14" s="288"/>
      <c r="D14" s="288"/>
      <c r="E14" s="288"/>
      <c r="F14" s="288"/>
      <c r="G14" s="288"/>
      <c r="H14" s="288"/>
      <c r="I14" s="288"/>
      <c r="J14" s="288"/>
      <c r="K14" s="157"/>
      <c r="L14" s="157"/>
    </row>
    <row r="15" spans="2:12" ht="12" customHeight="1">
      <c r="B15" s="288"/>
      <c r="C15" s="288"/>
      <c r="D15" s="288"/>
      <c r="E15" s="288"/>
      <c r="F15" s="288"/>
      <c r="G15" s="288"/>
      <c r="H15" s="288"/>
      <c r="I15" s="288"/>
      <c r="J15" s="288"/>
      <c r="K15" s="157"/>
      <c r="L15" s="157"/>
    </row>
    <row r="16" spans="2:12" ht="12" customHeight="1">
      <c r="B16" s="288"/>
      <c r="C16" s="288"/>
      <c r="D16" s="288"/>
      <c r="E16" s="288"/>
      <c r="F16" s="288"/>
      <c r="G16" s="288"/>
      <c r="H16" s="288"/>
      <c r="I16" s="288"/>
      <c r="J16" s="288"/>
      <c r="K16" s="157"/>
      <c r="L16" s="157"/>
    </row>
    <row r="17" spans="2:12" ht="14.25">
      <c r="B17" s="286" t="s">
        <v>147</v>
      </c>
      <c r="C17" s="286"/>
      <c r="D17" s="304"/>
      <c r="E17" s="304"/>
      <c r="F17" s="304"/>
      <c r="G17" s="304"/>
      <c r="H17" s="304"/>
      <c r="I17" s="304"/>
      <c r="J17" s="304"/>
      <c r="K17" s="157"/>
      <c r="L17" s="157"/>
    </row>
    <row r="18" spans="2:12" ht="12" customHeight="1" thickBot="1">
      <c r="B18" s="304"/>
      <c r="C18" s="304"/>
      <c r="D18" s="304"/>
      <c r="E18" s="304"/>
      <c r="F18" s="304"/>
      <c r="G18" s="304"/>
      <c r="H18" s="304"/>
      <c r="I18" s="288"/>
      <c r="J18" s="304" t="s">
        <v>148</v>
      </c>
      <c r="K18" s="157"/>
      <c r="L18" s="157"/>
    </row>
    <row r="19" spans="2:12" ht="12" customHeight="1">
      <c r="B19" s="321" t="s">
        <v>149</v>
      </c>
      <c r="C19" s="307" t="s">
        <v>187</v>
      </c>
      <c r="D19" s="308"/>
      <c r="E19" s="307" t="s">
        <v>188</v>
      </c>
      <c r="F19" s="308"/>
      <c r="G19" s="307" t="s">
        <v>189</v>
      </c>
      <c r="H19" s="308"/>
      <c r="I19" s="307" t="s">
        <v>190</v>
      </c>
      <c r="J19" s="309"/>
      <c r="K19" s="157"/>
      <c r="L19" s="157"/>
    </row>
    <row r="20" spans="2:12" ht="12" customHeight="1">
      <c r="B20" s="322"/>
      <c r="C20" s="310" t="s">
        <v>150</v>
      </c>
      <c r="D20" s="310" t="s">
        <v>151</v>
      </c>
      <c r="E20" s="310" t="s">
        <v>150</v>
      </c>
      <c r="F20" s="310" t="s">
        <v>151</v>
      </c>
      <c r="G20" s="310" t="s">
        <v>150</v>
      </c>
      <c r="H20" s="310" t="s">
        <v>151</v>
      </c>
      <c r="I20" s="310" t="s">
        <v>150</v>
      </c>
      <c r="J20" s="311" t="s">
        <v>151</v>
      </c>
      <c r="K20" s="157"/>
      <c r="L20" s="157"/>
    </row>
    <row r="21" spans="2:12" s="164" customFormat="1" ht="12" customHeight="1">
      <c r="B21" s="323" t="s">
        <v>152</v>
      </c>
      <c r="C21" s="252">
        <f>SUM(C22:C41)</f>
        <v>19.72</v>
      </c>
      <c r="D21" s="253"/>
      <c r="E21" s="252">
        <f>SUM(E22:E41)</f>
        <v>6.53</v>
      </c>
      <c r="F21" s="253"/>
      <c r="G21" s="252">
        <f>SUM(G22:G41)</f>
        <v>0</v>
      </c>
      <c r="H21" s="253"/>
      <c r="I21" s="252">
        <f>SUM(I22:I41)</f>
        <v>3</v>
      </c>
      <c r="J21" s="254"/>
      <c r="K21" s="163"/>
      <c r="L21" s="163"/>
    </row>
    <row r="22" spans="2:12" ht="12" customHeight="1">
      <c r="B22" s="324" t="s">
        <v>153</v>
      </c>
      <c r="C22" s="255">
        <v>1.5</v>
      </c>
      <c r="D22" s="256" t="s">
        <v>154</v>
      </c>
      <c r="E22" s="257" t="s">
        <v>191</v>
      </c>
      <c r="F22" s="256"/>
      <c r="G22" s="258" t="s">
        <v>191</v>
      </c>
      <c r="H22" s="256"/>
      <c r="I22" s="258" t="s">
        <v>191</v>
      </c>
      <c r="J22" s="259"/>
      <c r="K22" s="157"/>
      <c r="L22" s="157"/>
    </row>
    <row r="23" spans="2:12" ht="12" customHeight="1">
      <c r="B23" s="325" t="s">
        <v>155</v>
      </c>
      <c r="C23" s="260">
        <v>1</v>
      </c>
      <c r="D23" s="261" t="s">
        <v>156</v>
      </c>
      <c r="E23" s="257" t="s">
        <v>192</v>
      </c>
      <c r="F23" s="261"/>
      <c r="G23" s="262">
        <v>0</v>
      </c>
      <c r="H23" s="263"/>
      <c r="I23" s="257" t="s">
        <v>192</v>
      </c>
      <c r="J23" s="264"/>
      <c r="K23" s="157"/>
      <c r="L23" s="157"/>
    </row>
    <row r="24" spans="2:12" ht="12" customHeight="1">
      <c r="B24" s="326"/>
      <c r="C24" s="265">
        <v>1.2</v>
      </c>
      <c r="D24" s="266" t="s">
        <v>157</v>
      </c>
      <c r="E24" s="267" t="s">
        <v>193</v>
      </c>
      <c r="F24" s="266"/>
      <c r="G24" s="268"/>
      <c r="H24" s="268"/>
      <c r="I24" s="269" t="s">
        <v>193</v>
      </c>
      <c r="J24" s="270"/>
      <c r="K24" s="157"/>
      <c r="L24" s="157"/>
    </row>
    <row r="25" spans="2:12" ht="12" customHeight="1">
      <c r="B25" s="325" t="s">
        <v>158</v>
      </c>
      <c r="C25" s="260">
        <v>1</v>
      </c>
      <c r="D25" s="261" t="s">
        <v>159</v>
      </c>
      <c r="E25" s="262">
        <v>0.5</v>
      </c>
      <c r="F25" s="263" t="s">
        <v>156</v>
      </c>
      <c r="G25" s="262">
        <v>0</v>
      </c>
      <c r="H25" s="263"/>
      <c r="I25" s="257" t="s">
        <v>192</v>
      </c>
      <c r="J25" s="264"/>
      <c r="K25" s="157"/>
      <c r="L25" s="157"/>
    </row>
    <row r="26" spans="2:12" ht="12" customHeight="1">
      <c r="B26" s="326"/>
      <c r="C26" s="265">
        <v>1</v>
      </c>
      <c r="D26" s="266" t="s">
        <v>156</v>
      </c>
      <c r="E26" s="268"/>
      <c r="F26" s="268"/>
      <c r="G26" s="268"/>
      <c r="H26" s="268"/>
      <c r="I26" s="269" t="s">
        <v>192</v>
      </c>
      <c r="J26" s="270"/>
      <c r="K26" s="157"/>
      <c r="L26" s="157"/>
    </row>
    <row r="27" spans="2:12" ht="12" customHeight="1">
      <c r="B27" s="325" t="s">
        <v>160</v>
      </c>
      <c r="C27" s="271">
        <v>1</v>
      </c>
      <c r="D27" s="261" t="s">
        <v>161</v>
      </c>
      <c r="E27" s="262">
        <v>0.5</v>
      </c>
      <c r="F27" s="263" t="s">
        <v>162</v>
      </c>
      <c r="G27" s="262">
        <v>0</v>
      </c>
      <c r="H27" s="263"/>
      <c r="I27" s="257" t="s">
        <v>194</v>
      </c>
      <c r="J27" s="264"/>
      <c r="K27" s="157"/>
      <c r="L27" s="157"/>
    </row>
    <row r="28" spans="2:12" ht="12" customHeight="1">
      <c r="B28" s="326"/>
      <c r="C28" s="265">
        <v>1</v>
      </c>
      <c r="D28" s="266" t="s">
        <v>162</v>
      </c>
      <c r="E28" s="268"/>
      <c r="F28" s="268"/>
      <c r="G28" s="268"/>
      <c r="H28" s="268"/>
      <c r="I28" s="269" t="s">
        <v>194</v>
      </c>
      <c r="J28" s="270"/>
      <c r="K28" s="157"/>
      <c r="L28" s="157"/>
    </row>
    <row r="29" spans="2:12" ht="12" customHeight="1">
      <c r="B29" s="327" t="s">
        <v>163</v>
      </c>
      <c r="C29" s="271">
        <v>1.5</v>
      </c>
      <c r="D29" s="272" t="s">
        <v>164</v>
      </c>
      <c r="E29" s="267" t="s">
        <v>195</v>
      </c>
      <c r="F29" s="272"/>
      <c r="G29" s="258" t="s">
        <v>195</v>
      </c>
      <c r="H29" s="256"/>
      <c r="I29" s="258" t="s">
        <v>195</v>
      </c>
      <c r="J29" s="273"/>
      <c r="K29" s="157"/>
      <c r="L29" s="157"/>
    </row>
    <row r="30" spans="2:12" ht="12" customHeight="1">
      <c r="B30" s="324" t="s">
        <v>165</v>
      </c>
      <c r="C30" s="274" t="s">
        <v>196</v>
      </c>
      <c r="D30" s="275"/>
      <c r="E30" s="258" t="s">
        <v>196</v>
      </c>
      <c r="F30" s="256"/>
      <c r="G30" s="258" t="s">
        <v>196</v>
      </c>
      <c r="H30" s="256"/>
      <c r="I30" s="255">
        <v>1.5</v>
      </c>
      <c r="J30" s="259" t="s">
        <v>166</v>
      </c>
      <c r="K30" s="157"/>
      <c r="L30" s="157"/>
    </row>
    <row r="31" spans="2:12" ht="12" customHeight="1">
      <c r="B31" s="324" t="s">
        <v>167</v>
      </c>
      <c r="C31" s="265">
        <v>1.4</v>
      </c>
      <c r="D31" s="256" t="s">
        <v>168</v>
      </c>
      <c r="E31" s="255">
        <v>1.5</v>
      </c>
      <c r="F31" s="256" t="s">
        <v>161</v>
      </c>
      <c r="G31" s="258" t="s">
        <v>194</v>
      </c>
      <c r="H31" s="256"/>
      <c r="I31" s="255">
        <v>1.5</v>
      </c>
      <c r="J31" s="259" t="s">
        <v>169</v>
      </c>
      <c r="K31" s="157"/>
      <c r="L31" s="157"/>
    </row>
    <row r="32" spans="2:12" ht="12" customHeight="1">
      <c r="B32" s="324" t="s">
        <v>170</v>
      </c>
      <c r="C32" s="255">
        <v>1</v>
      </c>
      <c r="D32" s="256" t="s">
        <v>171</v>
      </c>
      <c r="E32" s="255">
        <v>1</v>
      </c>
      <c r="F32" s="256" t="s">
        <v>171</v>
      </c>
      <c r="G32" s="258" t="s">
        <v>192</v>
      </c>
      <c r="H32" s="256"/>
      <c r="I32" s="258" t="s">
        <v>192</v>
      </c>
      <c r="J32" s="259"/>
      <c r="K32" s="157"/>
      <c r="L32" s="157"/>
    </row>
    <row r="33" spans="2:12" ht="12" customHeight="1">
      <c r="B33" s="327" t="s">
        <v>172</v>
      </c>
      <c r="C33" s="255">
        <v>1.02</v>
      </c>
      <c r="D33" s="256" t="s">
        <v>173</v>
      </c>
      <c r="E33" s="267" t="s">
        <v>194</v>
      </c>
      <c r="F33" s="272"/>
      <c r="G33" s="258" t="s">
        <v>194</v>
      </c>
      <c r="H33" s="256"/>
      <c r="I33" s="258" t="s">
        <v>194</v>
      </c>
      <c r="J33" s="259"/>
      <c r="K33" s="157"/>
      <c r="L33" s="157"/>
    </row>
    <row r="34" spans="2:12" ht="12" customHeight="1">
      <c r="B34" s="324" t="s">
        <v>174</v>
      </c>
      <c r="C34" s="255">
        <v>1.05</v>
      </c>
      <c r="D34" s="256" t="s">
        <v>175</v>
      </c>
      <c r="E34" s="255">
        <v>1.03</v>
      </c>
      <c r="F34" s="256" t="s">
        <v>173</v>
      </c>
      <c r="G34" s="258" t="s">
        <v>194</v>
      </c>
      <c r="H34" s="256"/>
      <c r="I34" s="258" t="s">
        <v>194</v>
      </c>
      <c r="J34" s="259"/>
      <c r="K34" s="157"/>
      <c r="L34" s="157"/>
    </row>
    <row r="35" spans="2:12" ht="12" customHeight="1">
      <c r="B35" s="327" t="s">
        <v>176</v>
      </c>
      <c r="C35" s="271">
        <v>1.05</v>
      </c>
      <c r="D35" s="272" t="s">
        <v>177</v>
      </c>
      <c r="E35" s="267" t="s">
        <v>197</v>
      </c>
      <c r="F35" s="256"/>
      <c r="G35" s="258" t="s">
        <v>197</v>
      </c>
      <c r="H35" s="256"/>
      <c r="I35" s="258" t="s">
        <v>197</v>
      </c>
      <c r="J35" s="259"/>
      <c r="K35" s="157"/>
      <c r="L35" s="157"/>
    </row>
    <row r="36" spans="2:12" ht="12" customHeight="1">
      <c r="B36" s="325" t="s">
        <v>178</v>
      </c>
      <c r="C36" s="260">
        <v>1</v>
      </c>
      <c r="D36" s="261" t="s">
        <v>175</v>
      </c>
      <c r="E36" s="276" t="s">
        <v>198</v>
      </c>
      <c r="F36" s="272"/>
      <c r="G36" s="257" t="s">
        <v>198</v>
      </c>
      <c r="H36" s="261"/>
      <c r="I36" s="257" t="s">
        <v>198</v>
      </c>
      <c r="J36" s="264"/>
      <c r="K36" s="157"/>
      <c r="L36" s="157"/>
    </row>
    <row r="37" spans="2:12" ht="12" customHeight="1">
      <c r="B37" s="326"/>
      <c r="C37" s="269">
        <v>1</v>
      </c>
      <c r="D37" s="266" t="s">
        <v>179</v>
      </c>
      <c r="E37" s="268"/>
      <c r="F37" s="272"/>
      <c r="G37" s="269" t="s">
        <v>198</v>
      </c>
      <c r="H37" s="266"/>
      <c r="I37" s="269" t="s">
        <v>198</v>
      </c>
      <c r="J37" s="270"/>
      <c r="K37" s="157"/>
      <c r="L37" s="157"/>
    </row>
    <row r="38" spans="2:12" ht="12" customHeight="1">
      <c r="B38" s="327" t="s">
        <v>180</v>
      </c>
      <c r="C38" s="277">
        <v>1</v>
      </c>
      <c r="D38" s="256" t="s">
        <v>161</v>
      </c>
      <c r="E38" s="267" t="s">
        <v>194</v>
      </c>
      <c r="F38" s="256"/>
      <c r="G38" s="258" t="s">
        <v>194</v>
      </c>
      <c r="H38" s="256"/>
      <c r="I38" s="258" t="s">
        <v>194</v>
      </c>
      <c r="J38" s="259"/>
      <c r="K38" s="157"/>
      <c r="L38" s="157"/>
    </row>
    <row r="39" spans="2:12" ht="12" customHeight="1">
      <c r="B39" s="324" t="s">
        <v>181</v>
      </c>
      <c r="C39" s="277">
        <v>1</v>
      </c>
      <c r="D39" s="256" t="s">
        <v>182</v>
      </c>
      <c r="E39" s="255">
        <v>1</v>
      </c>
      <c r="F39" s="256" t="s">
        <v>183</v>
      </c>
      <c r="G39" s="258" t="s">
        <v>199</v>
      </c>
      <c r="H39" s="256"/>
      <c r="I39" s="258" t="s">
        <v>199</v>
      </c>
      <c r="J39" s="259"/>
      <c r="K39" s="157"/>
      <c r="L39" s="157"/>
    </row>
    <row r="40" spans="2:12" ht="12" customHeight="1">
      <c r="B40" s="324" t="s">
        <v>184</v>
      </c>
      <c r="C40" s="277">
        <v>1</v>
      </c>
      <c r="D40" s="256" t="s">
        <v>185</v>
      </c>
      <c r="E40" s="258" t="s">
        <v>194</v>
      </c>
      <c r="F40" s="256"/>
      <c r="G40" s="258" t="s">
        <v>194</v>
      </c>
      <c r="H40" s="256"/>
      <c r="I40" s="258" t="s">
        <v>194</v>
      </c>
      <c r="J40" s="259"/>
      <c r="K40" s="157"/>
      <c r="L40" s="157"/>
    </row>
    <row r="41" spans="2:12" ht="12" customHeight="1" thickBot="1">
      <c r="B41" s="328" t="s">
        <v>186</v>
      </c>
      <c r="C41" s="278" t="s">
        <v>196</v>
      </c>
      <c r="D41" s="279"/>
      <c r="E41" s="280">
        <v>1</v>
      </c>
      <c r="F41" s="279" t="s">
        <v>159</v>
      </c>
      <c r="G41" s="278" t="s">
        <v>196</v>
      </c>
      <c r="H41" s="281"/>
      <c r="I41" s="278" t="s">
        <v>196</v>
      </c>
      <c r="J41" s="282"/>
      <c r="K41" s="157"/>
      <c r="L41" s="157"/>
    </row>
    <row r="42" spans="2:12" ht="12" customHeight="1">
      <c r="B42" s="251"/>
      <c r="C42" s="251"/>
      <c r="D42" s="251"/>
      <c r="E42" s="251"/>
      <c r="F42" s="251"/>
      <c r="G42" s="251"/>
      <c r="H42" s="251"/>
      <c r="I42" s="251"/>
      <c r="J42" s="251"/>
      <c r="K42" s="157"/>
      <c r="L42" s="157"/>
    </row>
    <row r="43" spans="2:10" ht="12" customHeight="1">
      <c r="B43" s="283" t="s">
        <v>125</v>
      </c>
      <c r="C43" s="284"/>
      <c r="D43" s="284"/>
      <c r="E43" s="284"/>
      <c r="F43" s="284"/>
      <c r="G43" s="284"/>
      <c r="H43" s="284"/>
      <c r="I43" s="284"/>
      <c r="J43" s="284"/>
    </row>
    <row r="44" spans="2:10" ht="12" customHeight="1">
      <c r="B44" s="284" t="s">
        <v>18</v>
      </c>
      <c r="C44" s="285"/>
      <c r="D44" s="285"/>
      <c r="E44" s="285"/>
      <c r="F44" s="285"/>
      <c r="G44" s="285"/>
      <c r="H44" s="285"/>
      <c r="I44" s="285"/>
      <c r="J44" s="285"/>
    </row>
    <row r="45" ht="12" customHeight="1"/>
  </sheetData>
  <mergeCells count="29">
    <mergeCell ref="B19:B20"/>
    <mergeCell ref="B23:B24"/>
    <mergeCell ref="B25:B26"/>
    <mergeCell ref="B27:B28"/>
    <mergeCell ref="B36:B37"/>
    <mergeCell ref="E36:E37"/>
    <mergeCell ref="E27:E28"/>
    <mergeCell ref="F27:F28"/>
    <mergeCell ref="G27:G28"/>
    <mergeCell ref="H27:H28"/>
    <mergeCell ref="G23:G24"/>
    <mergeCell ref="H23:H24"/>
    <mergeCell ref="E25:E26"/>
    <mergeCell ref="F25:F26"/>
    <mergeCell ref="G25:G26"/>
    <mergeCell ref="H25:H26"/>
    <mergeCell ref="C19:D19"/>
    <mergeCell ref="E19:F19"/>
    <mergeCell ref="G19:H19"/>
    <mergeCell ref="I19:J19"/>
    <mergeCell ref="C3:E3"/>
    <mergeCell ref="F3:H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2008-01-08T00:42:21Z</dcterms:created>
  <dcterms:modified xsi:type="dcterms:W3CDTF">2008-01-08T04:14:33Z</dcterms:modified>
  <cp:category/>
  <cp:version/>
  <cp:contentType/>
  <cp:contentStatus/>
</cp:coreProperties>
</file>