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activeTab="2"/>
  </bookViews>
  <sheets>
    <sheet name="2-3(1)(2)(3)" sheetId="1" r:id="rId1"/>
    <sheet name="2-3(4)～(10)" sheetId="2" r:id="rId2"/>
    <sheet name="2-3(11)(12)" sheetId="3" r:id="rId3"/>
  </sheets>
  <definedNames>
    <definedName name="_xlnm.Print_Area" localSheetId="0">'2-3(1)(2)(3)'!$B$1:$AB$51</definedName>
  </definedNames>
  <calcPr fullCalcOnLoad="1"/>
</workbook>
</file>

<file path=xl/sharedStrings.xml><?xml version="1.0" encoding="utf-8"?>
<sst xmlns="http://schemas.openxmlformats.org/spreadsheetml/2006/main" count="368" uniqueCount="191">
  <si>
    <t>(10)精英樹</t>
  </si>
  <si>
    <t>あかまつ</t>
  </si>
  <si>
    <t>からまつ</t>
  </si>
  <si>
    <t>平成７年度</t>
  </si>
  <si>
    <t>(57)</t>
  </si>
  <si>
    <t>沼   田</t>
  </si>
  <si>
    <t>渋   川</t>
  </si>
  <si>
    <t>高   崎</t>
  </si>
  <si>
    <t>藤   岡</t>
  </si>
  <si>
    <t>富   岡</t>
  </si>
  <si>
    <t>〔資料〕緑化推進課</t>
  </si>
  <si>
    <t>第３表　苗木</t>
  </si>
  <si>
    <t>（１）造林用苗木生産量</t>
  </si>
  <si>
    <t>（単位：千本）</t>
  </si>
  <si>
    <t>行政事務所</t>
  </si>
  <si>
    <t>総　　数</t>
  </si>
  <si>
    <t>実　　　　　　　　　　　　　　　　　　　　　　　　　　　　　　生　　　　　　　　　　　　　　　　　　　　　　　　　　　　　　苗</t>
  </si>
  <si>
    <t>さ　　し　　き　　苗</t>
  </si>
  <si>
    <t>一　　　　　　　　　　年　　　　　　　　　　生</t>
  </si>
  <si>
    <t>二　　　　　　　　　　年　　　　　　　　　　生</t>
  </si>
  <si>
    <t>三　　　　　　　　　　年　　　　　　　　　　生</t>
  </si>
  <si>
    <t>一年生</t>
  </si>
  <si>
    <t>二年生</t>
  </si>
  <si>
    <t>総　　数</t>
  </si>
  <si>
    <t>す　　ぎ</t>
  </si>
  <si>
    <t>ひのき</t>
  </si>
  <si>
    <t>あ　　か</t>
  </si>
  <si>
    <t>く　　ろ</t>
  </si>
  <si>
    <t>か　　ら</t>
  </si>
  <si>
    <t>その他</t>
  </si>
  <si>
    <t>す　　ぎ</t>
  </si>
  <si>
    <t>ひのき</t>
  </si>
  <si>
    <t>あ　　か</t>
  </si>
  <si>
    <t>く　　ろ</t>
  </si>
  <si>
    <t>か　　ら</t>
  </si>
  <si>
    <t>ま　　つ</t>
  </si>
  <si>
    <t>平成7年度</t>
  </si>
  <si>
    <t>平成12年度</t>
  </si>
  <si>
    <t>平成13年度</t>
  </si>
  <si>
    <t>県　　営</t>
  </si>
  <si>
    <t>育種場</t>
  </si>
  <si>
    <t>民　　営</t>
  </si>
  <si>
    <t>沼　　　田</t>
  </si>
  <si>
    <t>－</t>
  </si>
  <si>
    <t>中　之　条</t>
  </si>
  <si>
    <t>－</t>
  </si>
  <si>
    <t>渋　　　川</t>
  </si>
  <si>
    <t>－</t>
  </si>
  <si>
    <t>桐　　　生</t>
  </si>
  <si>
    <t>-</t>
  </si>
  <si>
    <t>－</t>
  </si>
  <si>
    <t>高　　　崎</t>
  </si>
  <si>
    <t>藤　　　岡</t>
  </si>
  <si>
    <t>-</t>
  </si>
  <si>
    <t>富　　　岡</t>
  </si>
  <si>
    <t>（注）その他：コナラ・クヌギ・ケヤキなど</t>
  </si>
  <si>
    <t>〔資料〕緑化推進課　</t>
  </si>
  <si>
    <t>（２）山行苗木生産量（造林用苗木生産量のうち翌年度山行苗木対象数量）</t>
  </si>
  <si>
    <t>（３）造林用苗畑面積</t>
  </si>
  <si>
    <t>(単位：千本：千円）</t>
  </si>
  <si>
    <t>（単位：ha)</t>
  </si>
  <si>
    <t>総　　　数</t>
  </si>
  <si>
    <t>県　　有</t>
  </si>
  <si>
    <t>市町村有</t>
  </si>
  <si>
    <t>森林組合</t>
  </si>
  <si>
    <t>苗　　　木</t>
  </si>
  <si>
    <t>自家養成</t>
  </si>
  <si>
    <t>実　　生</t>
  </si>
  <si>
    <t>さし木</t>
  </si>
  <si>
    <t>ま　　つ</t>
  </si>
  <si>
    <t>生産業者</t>
  </si>
  <si>
    <t>平成12年度</t>
  </si>
  <si>
    <t>県　　　営</t>
  </si>
  <si>
    <t>育　種　場</t>
  </si>
  <si>
    <t>育　種　場</t>
  </si>
  <si>
    <t>民　　　営</t>
  </si>
  <si>
    <t>平成1３年度生産額</t>
  </si>
  <si>
    <t>〔資料〕緑化推進課</t>
  </si>
  <si>
    <t>［資料］緑化推進課</t>
  </si>
  <si>
    <t>（４）種子採取</t>
  </si>
  <si>
    <t>（５）普通母樹林</t>
  </si>
  <si>
    <t>（６）育種母樹林</t>
  </si>
  <si>
    <r>
      <t>（単位：ℓ</t>
    </r>
    <r>
      <rPr>
        <sz val="10"/>
        <rFont val="ＭＳ Ｐ明朝"/>
        <family val="1"/>
      </rPr>
      <t>）</t>
    </r>
  </si>
  <si>
    <t>　　樹　　種</t>
  </si>
  <si>
    <t>きゅう果</t>
  </si>
  <si>
    <t>精選種子量</t>
  </si>
  <si>
    <t>樹　　　　種</t>
  </si>
  <si>
    <t>面　　　　積</t>
  </si>
  <si>
    <t>面　　積</t>
  </si>
  <si>
    <t>平成7年度</t>
  </si>
  <si>
    <t>す　　ぎ</t>
  </si>
  <si>
    <t>ひ の き</t>
  </si>
  <si>
    <t>あかまつ</t>
  </si>
  <si>
    <t>くろまつ</t>
  </si>
  <si>
    <t>からまつ</t>
  </si>
  <si>
    <t>（７）特用樹母樹林</t>
  </si>
  <si>
    <t>（８）有用広葉樹母樹林</t>
  </si>
  <si>
    <t>（９）採種採穂園面積</t>
  </si>
  <si>
    <t>樹　　　種</t>
  </si>
  <si>
    <t>面　　　積</t>
  </si>
  <si>
    <t>樹　　種</t>
  </si>
  <si>
    <t>面　積</t>
  </si>
  <si>
    <t>樹　　種</t>
  </si>
  <si>
    <t>総　数</t>
  </si>
  <si>
    <t>採種園</t>
  </si>
  <si>
    <t>採穂園</t>
  </si>
  <si>
    <t>くぬぎ</t>
  </si>
  <si>
    <t>み ず き</t>
  </si>
  <si>
    <t>こなら</t>
  </si>
  <si>
    <t>け や き</t>
  </si>
  <si>
    <t>し お じ</t>
  </si>
  <si>
    <t>あかまつ</t>
  </si>
  <si>
    <t>やまぐり</t>
  </si>
  <si>
    <t>くろまつ</t>
  </si>
  <si>
    <t>〔資料〕林木育種場</t>
  </si>
  <si>
    <t>（注） 母樹林 ： 優良な種子や穂木の採取に適する樹木の集団で、知事が指定したもの</t>
  </si>
  <si>
    <t>（単位：本)</t>
  </si>
  <si>
    <t>行政事務所</t>
  </si>
  <si>
    <t>総       数</t>
  </si>
  <si>
    <t>す       ぎ　</t>
  </si>
  <si>
    <t>ひ  の  き</t>
  </si>
  <si>
    <t>選  抜</t>
  </si>
  <si>
    <t>現  存</t>
  </si>
  <si>
    <t>平成12年度</t>
  </si>
  <si>
    <t>平成13年度</t>
  </si>
  <si>
    <t>中 之 条</t>
  </si>
  <si>
    <t>桐　　生</t>
  </si>
  <si>
    <t>（１１）精英樹及び抵抗性クローン養成</t>
  </si>
  <si>
    <t>区　　分</t>
  </si>
  <si>
    <t>精　　英　　樹</t>
  </si>
  <si>
    <t>抵　　抗　　樹</t>
  </si>
  <si>
    <t>クローン数</t>
  </si>
  <si>
    <t>さし木床替数</t>
  </si>
  <si>
    <t>活着数</t>
  </si>
  <si>
    <t>固体</t>
  </si>
  <si>
    <t>本</t>
  </si>
  <si>
    <t>平成７年度</t>
  </si>
  <si>
    <t>平成１２年度</t>
  </si>
  <si>
    <t>平成１３年度</t>
  </si>
  <si>
    <t>す       ぎ</t>
  </si>
  <si>
    <t>ひ　の　き</t>
  </si>
  <si>
    <t>（１２）次代検定林設定</t>
  </si>
  <si>
    <t>（単位：ha）</t>
  </si>
  <si>
    <t>区分</t>
  </si>
  <si>
    <t>す　ぎ</t>
  </si>
  <si>
    <t>ひのき</t>
  </si>
  <si>
    <t>あかまつ</t>
  </si>
  <si>
    <t>からまつ</t>
  </si>
  <si>
    <t>年度</t>
  </si>
  <si>
    <t>面　積</t>
  </si>
  <si>
    <t>所在地</t>
  </si>
  <si>
    <t>総　　数</t>
  </si>
  <si>
    <t>昭和４７年度</t>
  </si>
  <si>
    <t>妙義町</t>
  </si>
  <si>
    <t>昭和４８年度</t>
  </si>
  <si>
    <t>川場村</t>
  </si>
  <si>
    <t>－</t>
  </si>
  <si>
    <t>利根村</t>
  </si>
  <si>
    <t>伊香保町</t>
  </si>
  <si>
    <t>昭和４９年度</t>
  </si>
  <si>
    <t>下仁田町</t>
  </si>
  <si>
    <t>長野原町</t>
  </si>
  <si>
    <t>－</t>
  </si>
  <si>
    <t>昭和５０年度</t>
  </si>
  <si>
    <t>（勢）東村</t>
  </si>
  <si>
    <t>安中市</t>
  </si>
  <si>
    <t>高山村</t>
  </si>
  <si>
    <t>昭和５１年度</t>
  </si>
  <si>
    <t>昭和５２年度</t>
  </si>
  <si>
    <t>嬬恋村</t>
  </si>
  <si>
    <t>昭和５３年度</t>
  </si>
  <si>
    <t>子持村</t>
  </si>
  <si>
    <t>－</t>
  </si>
  <si>
    <t>昭和５４年度</t>
  </si>
  <si>
    <t>甘楽町</t>
  </si>
  <si>
    <t>昭和５５年度</t>
  </si>
  <si>
    <t>（吾）東村</t>
  </si>
  <si>
    <t>昭和５６年度</t>
  </si>
  <si>
    <t>黒保根村</t>
  </si>
  <si>
    <t>昭和５７年度</t>
  </si>
  <si>
    <t>沼田市</t>
  </si>
  <si>
    <t>昭和５８年度</t>
  </si>
  <si>
    <t>倉淵村</t>
  </si>
  <si>
    <t>昭和６０年度</t>
  </si>
  <si>
    <t>昭和６１年度</t>
  </si>
  <si>
    <t>赤城村</t>
  </si>
  <si>
    <t>松井田町</t>
  </si>
  <si>
    <t>昭和６２年度</t>
  </si>
  <si>
    <t>吾妻村</t>
  </si>
  <si>
    <t>昭和６３年度</t>
  </si>
  <si>
    <t>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</si>
</sst>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.00;\-#,##0.000;"/>
    <numFmt numFmtId="178" formatCode="#,##0.00;\-#,##0.00;"/>
    <numFmt numFmtId="179" formatCode="0.0%"/>
    <numFmt numFmtId="180" formatCode="&quot;(&quot;#,##0.00&quot;)&quot;;&quot;(&quot;\-#,##0.00&quot;)&quot;;"/>
    <numFmt numFmtId="181" formatCode="0.00_);[Red]\(0.00\)"/>
    <numFmt numFmtId="182" formatCode="#,##0.00;\-#,##0.00;&quot;-&quot;"/>
    <numFmt numFmtId="183" formatCode="#,##0;\-#,##0;&quot;-&quot;"/>
    <numFmt numFmtId="184" formatCode="0.0"/>
    <numFmt numFmtId="185" formatCode="#,##0_ "/>
    <numFmt numFmtId="186" formatCode="0_);\(0\)"/>
    <numFmt numFmtId="187" formatCode="0_ "/>
  </numFmts>
  <fonts count="11">
    <font>
      <sz val="11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i/>
      <u val="single"/>
      <sz val="10"/>
      <name val="ＭＳ Ｐ明朝"/>
      <family val="1"/>
    </font>
    <font>
      <b/>
      <sz val="12"/>
      <name val="ＭＳ Ｐ明朝"/>
      <family val="1"/>
    </font>
    <font>
      <b/>
      <sz val="9"/>
      <name val="ＭＳ ＰＲ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0"/>
      <name val="ＭＳ ＰＲ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83" fontId="3" fillId="0" borderId="3" xfId="16" applyNumberFormat="1" applyFont="1" applyBorder="1" applyAlignment="1">
      <alignment horizontal="right" vertical="center"/>
    </xf>
    <xf numFmtId="183" fontId="3" fillId="0" borderId="0" xfId="16" applyNumberFormat="1" applyFont="1" applyBorder="1" applyAlignment="1">
      <alignment horizontal="right" vertical="center"/>
    </xf>
    <xf numFmtId="183" fontId="3" fillId="0" borderId="3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>
      <alignment horizontal="right" vertical="center"/>
    </xf>
    <xf numFmtId="183" fontId="3" fillId="0" borderId="11" xfId="0" applyNumberFormat="1" applyFont="1" applyBorder="1" applyAlignment="1">
      <alignment horizontal="right" vertical="center"/>
    </xf>
    <xf numFmtId="0" fontId="3" fillId="3" borderId="12" xfId="0" applyFont="1" applyFill="1" applyBorder="1" applyAlignment="1">
      <alignment horizontal="distributed" vertical="center"/>
    </xf>
    <xf numFmtId="0" fontId="3" fillId="3" borderId="13" xfId="0" applyFont="1" applyFill="1" applyBorder="1" applyAlignment="1">
      <alignment horizontal="distributed" vertical="center"/>
    </xf>
    <xf numFmtId="0" fontId="7" fillId="3" borderId="12" xfId="0" applyFont="1" applyFill="1" applyBorder="1" applyAlignment="1">
      <alignment horizontal="distributed" vertical="center"/>
    </xf>
    <xf numFmtId="183" fontId="7" fillId="0" borderId="3" xfId="16" applyNumberFormat="1" applyFont="1" applyBorder="1" applyAlignment="1">
      <alignment horizontal="right" vertical="center"/>
    </xf>
    <xf numFmtId="183" fontId="7" fillId="0" borderId="7" xfId="16" applyNumberFormat="1" applyFont="1" applyBorder="1" applyAlignment="1">
      <alignment horizontal="right" vertical="center"/>
    </xf>
    <xf numFmtId="183" fontId="7" fillId="0" borderId="10" xfId="16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" borderId="14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183" fontId="7" fillId="0" borderId="5" xfId="0" applyNumberFormat="1" applyFont="1" applyBorder="1" applyAlignment="1">
      <alignment horizontal="right" vertical="center"/>
    </xf>
    <xf numFmtId="183" fontId="7" fillId="0" borderId="16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183" fontId="7" fillId="0" borderId="5" xfId="16" applyNumberFormat="1" applyFont="1" applyBorder="1" applyAlignment="1">
      <alignment horizontal="right" vertical="center"/>
    </xf>
    <xf numFmtId="183" fontId="7" fillId="0" borderId="17" xfId="0" applyNumberFormat="1" applyFont="1" applyBorder="1" applyAlignment="1">
      <alignment horizontal="right" vertical="center"/>
    </xf>
    <xf numFmtId="183" fontId="8" fillId="0" borderId="5" xfId="0" applyNumberFormat="1" applyFont="1" applyBorder="1" applyAlignment="1">
      <alignment horizontal="right" vertical="center"/>
    </xf>
    <xf numFmtId="183" fontId="3" fillId="0" borderId="13" xfId="0" applyNumberFormat="1" applyFont="1" applyBorder="1" applyAlignment="1">
      <alignment horizontal="right" vertical="center"/>
    </xf>
    <xf numFmtId="0" fontId="3" fillId="3" borderId="18" xfId="0" applyFont="1" applyFill="1" applyBorder="1" applyAlignment="1">
      <alignment vertical="center"/>
    </xf>
    <xf numFmtId="0" fontId="3" fillId="3" borderId="19" xfId="0" applyFont="1" applyFill="1" applyBorder="1" applyAlignment="1">
      <alignment horizontal="distributed" vertical="center"/>
    </xf>
    <xf numFmtId="183" fontId="3" fillId="0" borderId="20" xfId="16" applyNumberFormat="1" applyFont="1" applyBorder="1" applyAlignment="1">
      <alignment horizontal="right" vertical="center"/>
    </xf>
    <xf numFmtId="183" fontId="3" fillId="0" borderId="21" xfId="16" applyNumberFormat="1" applyFont="1" applyBorder="1" applyAlignment="1">
      <alignment horizontal="right" vertical="center"/>
    </xf>
    <xf numFmtId="183" fontId="3" fillId="0" borderId="20" xfId="0" applyNumberFormat="1" applyFont="1" applyBorder="1" applyAlignment="1">
      <alignment horizontal="right" vertical="center"/>
    </xf>
    <xf numFmtId="183" fontId="3" fillId="0" borderId="22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83" fontId="3" fillId="0" borderId="5" xfId="16" applyNumberFormat="1" applyFont="1" applyBorder="1" applyAlignment="1">
      <alignment vertical="center"/>
    </xf>
    <xf numFmtId="183" fontId="3" fillId="0" borderId="17" xfId="16" applyNumberFormat="1" applyFont="1" applyBorder="1" applyAlignment="1">
      <alignment vertical="center"/>
    </xf>
    <xf numFmtId="183" fontId="3" fillId="0" borderId="17" xfId="16" applyNumberFormat="1" applyFont="1" applyBorder="1" applyAlignment="1">
      <alignment horizontal="right" vertical="center"/>
    </xf>
    <xf numFmtId="183" fontId="3" fillId="0" borderId="25" xfId="16" applyNumberFormat="1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182" fontId="3" fillId="0" borderId="3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182" fontId="3" fillId="0" borderId="3" xfId="0" applyNumberFormat="1" applyFont="1" applyBorder="1" applyAlignment="1">
      <alignment horizontal="right" vertical="center"/>
    </xf>
    <xf numFmtId="182" fontId="3" fillId="0" borderId="11" xfId="0" applyNumberFormat="1" applyFont="1" applyBorder="1" applyAlignment="1">
      <alignment horizontal="right" vertical="center"/>
    </xf>
    <xf numFmtId="183" fontId="3" fillId="0" borderId="3" xfId="16" applyNumberFormat="1" applyFont="1" applyBorder="1" applyAlignment="1">
      <alignment vertical="center"/>
    </xf>
    <xf numFmtId="183" fontId="3" fillId="0" borderId="0" xfId="16" applyNumberFormat="1" applyFont="1" applyBorder="1" applyAlignment="1">
      <alignment vertical="center"/>
    </xf>
    <xf numFmtId="183" fontId="3" fillId="0" borderId="4" xfId="16" applyNumberFormat="1" applyFont="1" applyBorder="1" applyAlignment="1">
      <alignment vertical="center"/>
    </xf>
    <xf numFmtId="182" fontId="3" fillId="0" borderId="11" xfId="0" applyNumberFormat="1" applyFont="1" applyBorder="1" applyAlignment="1">
      <alignment vertical="center"/>
    </xf>
    <xf numFmtId="183" fontId="7" fillId="0" borderId="3" xfId="16" applyNumberFormat="1" applyFont="1" applyBorder="1" applyAlignment="1">
      <alignment vertical="center"/>
    </xf>
    <xf numFmtId="183" fontId="7" fillId="0" borderId="11" xfId="16" applyNumberFormat="1" applyFont="1" applyBorder="1" applyAlignment="1">
      <alignment vertical="center"/>
    </xf>
    <xf numFmtId="38" fontId="7" fillId="0" borderId="0" xfId="16" applyFont="1" applyBorder="1" applyAlignment="1">
      <alignment vertical="center"/>
    </xf>
    <xf numFmtId="182" fontId="7" fillId="0" borderId="3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7" fillId="0" borderId="3" xfId="0" applyNumberFormat="1" applyFont="1" applyBorder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11" xfId="0" applyNumberFormat="1" applyFont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183" fontId="7" fillId="0" borderId="16" xfId="16" applyNumberFormat="1" applyFont="1" applyBorder="1" applyAlignment="1">
      <alignment horizontal="right" vertical="center"/>
    </xf>
    <xf numFmtId="38" fontId="7" fillId="0" borderId="0" xfId="16" applyFont="1" applyBorder="1" applyAlignment="1">
      <alignment horizontal="right" vertical="center"/>
    </xf>
    <xf numFmtId="182" fontId="7" fillId="0" borderId="5" xfId="0" applyNumberFormat="1" applyFont="1" applyBorder="1" applyAlignment="1">
      <alignment horizontal="right" vertical="center"/>
    </xf>
    <xf numFmtId="182" fontId="7" fillId="0" borderId="17" xfId="0" applyNumberFormat="1" applyFont="1" applyBorder="1" applyAlignment="1">
      <alignment vertical="center"/>
    </xf>
    <xf numFmtId="182" fontId="7" fillId="0" borderId="17" xfId="0" applyNumberFormat="1" applyFont="1" applyBorder="1" applyAlignment="1">
      <alignment horizontal="right" vertical="center"/>
    </xf>
    <xf numFmtId="182" fontId="7" fillId="0" borderId="16" xfId="0" applyNumberFormat="1" applyFont="1" applyBorder="1" applyAlignment="1">
      <alignment horizontal="right" vertical="center"/>
    </xf>
    <xf numFmtId="0" fontId="3" fillId="3" borderId="0" xfId="0" applyFont="1" applyFill="1" applyBorder="1" applyAlignment="1">
      <alignment horizontal="distributed" vertical="center"/>
    </xf>
    <xf numFmtId="183" fontId="10" fillId="0" borderId="7" xfId="16" applyNumberFormat="1" applyFont="1" applyBorder="1" applyAlignment="1">
      <alignment horizontal="right" vertical="center"/>
    </xf>
    <xf numFmtId="183" fontId="3" fillId="0" borderId="6" xfId="16" applyNumberFormat="1" applyFont="1" applyBorder="1" applyAlignment="1">
      <alignment horizontal="right" vertical="center"/>
    </xf>
    <xf numFmtId="183" fontId="3" fillId="0" borderId="11" xfId="16" applyNumberFormat="1" applyFont="1" applyBorder="1" applyAlignment="1">
      <alignment horizontal="right" vertical="center"/>
    </xf>
    <xf numFmtId="38" fontId="3" fillId="0" borderId="0" xfId="16" applyFont="1" applyBorder="1" applyAlignment="1">
      <alignment horizontal="right" vertical="center"/>
    </xf>
    <xf numFmtId="0" fontId="3" fillId="3" borderId="26" xfId="0" applyFont="1" applyFill="1" applyBorder="1" applyAlignment="1">
      <alignment vertical="center"/>
    </xf>
    <xf numFmtId="0" fontId="3" fillId="3" borderId="24" xfId="0" applyFont="1" applyFill="1" applyBorder="1" applyAlignment="1">
      <alignment horizontal="distributed" vertical="center"/>
    </xf>
    <xf numFmtId="182" fontId="3" fillId="0" borderId="7" xfId="0" applyNumberFormat="1" applyFont="1" applyBorder="1" applyAlignment="1">
      <alignment vertical="center"/>
    </xf>
    <xf numFmtId="182" fontId="3" fillId="0" borderId="8" xfId="0" applyNumberFormat="1" applyFont="1" applyBorder="1" applyAlignment="1">
      <alignment vertical="center"/>
    </xf>
    <xf numFmtId="182" fontId="3" fillId="0" borderId="7" xfId="0" applyNumberFormat="1" applyFont="1" applyBorder="1" applyAlignment="1">
      <alignment horizontal="right" vertical="center"/>
    </xf>
    <xf numFmtId="182" fontId="3" fillId="0" borderId="8" xfId="0" applyNumberFormat="1" applyFont="1" applyBorder="1" applyAlignment="1">
      <alignment horizontal="right" vertical="center"/>
    </xf>
    <xf numFmtId="182" fontId="3" fillId="0" borderId="10" xfId="0" applyNumberFormat="1" applyFont="1" applyBorder="1" applyAlignment="1">
      <alignment horizontal="right" vertical="center"/>
    </xf>
    <xf numFmtId="183" fontId="7" fillId="0" borderId="5" xfId="16" applyNumberFormat="1" applyFont="1" applyBorder="1" applyAlignment="1">
      <alignment vertical="center"/>
    </xf>
    <xf numFmtId="183" fontId="7" fillId="0" borderId="16" xfId="16" applyNumberFormat="1" applyFont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182" fontId="3" fillId="0" borderId="0" xfId="0" applyNumberFormat="1" applyFont="1" applyBorder="1" applyAlignment="1">
      <alignment horizontal="right" vertical="center"/>
    </xf>
    <xf numFmtId="183" fontId="3" fillId="0" borderId="4" xfId="16" applyNumberFormat="1" applyFont="1" applyBorder="1" applyAlignment="1">
      <alignment horizontal="right" vertical="center"/>
    </xf>
    <xf numFmtId="182" fontId="3" fillId="0" borderId="20" xfId="0" applyNumberFormat="1" applyFont="1" applyBorder="1" applyAlignment="1">
      <alignment vertical="center"/>
    </xf>
    <xf numFmtId="182" fontId="3" fillId="0" borderId="21" xfId="0" applyNumberFormat="1" applyFont="1" applyBorder="1" applyAlignment="1">
      <alignment horizontal="right" vertical="center"/>
    </xf>
    <xf numFmtId="182" fontId="3" fillId="0" borderId="20" xfId="0" applyNumberFormat="1" applyFont="1" applyBorder="1" applyAlignment="1">
      <alignment horizontal="right" vertical="center"/>
    </xf>
    <xf numFmtId="182" fontId="3" fillId="0" borderId="22" xfId="0" applyNumberFormat="1" applyFont="1" applyBorder="1" applyAlignment="1">
      <alignment horizontal="right" vertical="center"/>
    </xf>
    <xf numFmtId="0" fontId="3" fillId="3" borderId="14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183" fontId="3" fillId="0" borderId="5" xfId="0" applyNumberFormat="1" applyFont="1" applyBorder="1" applyAlignment="1">
      <alignment vertical="center"/>
    </xf>
    <xf numFmtId="183" fontId="3" fillId="0" borderId="16" xfId="0" applyNumberFormat="1" applyFont="1" applyBorder="1" applyAlignment="1">
      <alignment vertical="center"/>
    </xf>
    <xf numFmtId="0" fontId="3" fillId="3" borderId="18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183" fontId="3" fillId="0" borderId="20" xfId="16" applyNumberFormat="1" applyFont="1" applyBorder="1" applyAlignment="1">
      <alignment vertical="center"/>
    </xf>
    <xf numFmtId="183" fontId="3" fillId="0" borderId="21" xfId="16" applyNumberFormat="1" applyFont="1" applyBorder="1" applyAlignment="1">
      <alignment vertical="center"/>
    </xf>
    <xf numFmtId="183" fontId="3" fillId="0" borderId="27" xfId="16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1" xfId="0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3" borderId="30" xfId="0" applyFont="1" applyFill="1" applyBorder="1" applyAlignment="1">
      <alignment horizontal="distributed" vertical="center"/>
    </xf>
    <xf numFmtId="184" fontId="0" fillId="0" borderId="0" xfId="0" applyNumberFormat="1" applyFont="1" applyBorder="1" applyAlignment="1">
      <alignment vertical="center"/>
    </xf>
    <xf numFmtId="182" fontId="3" fillId="0" borderId="16" xfId="0" applyNumberFormat="1" applyFont="1" applyBorder="1" applyAlignment="1">
      <alignment vertical="center"/>
    </xf>
    <xf numFmtId="0" fontId="7" fillId="3" borderId="30" xfId="0" applyFont="1" applyFill="1" applyBorder="1" applyAlignment="1">
      <alignment horizontal="distributed" vertical="center"/>
    </xf>
    <xf numFmtId="183" fontId="7" fillId="0" borderId="0" xfId="16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3" borderId="30" xfId="0" applyFont="1" applyFill="1" applyBorder="1" applyAlignment="1">
      <alignment vertical="center"/>
    </xf>
    <xf numFmtId="0" fontId="3" fillId="3" borderId="30" xfId="0" applyFont="1" applyFill="1" applyBorder="1" applyAlignment="1">
      <alignment horizontal="right" vertical="center"/>
    </xf>
    <xf numFmtId="182" fontId="3" fillId="0" borderId="4" xfId="0" applyNumberFormat="1" applyFont="1" applyBorder="1" applyAlignment="1">
      <alignment vertical="center"/>
    </xf>
    <xf numFmtId="0" fontId="3" fillId="3" borderId="12" xfId="0" applyFont="1" applyFill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182" fontId="3" fillId="0" borderId="11" xfId="16" applyNumberFormat="1" applyFont="1" applyBorder="1" applyAlignment="1">
      <alignment horizontal="right" vertical="center"/>
    </xf>
    <xf numFmtId="0" fontId="3" fillId="3" borderId="18" xfId="0" applyFont="1" applyFill="1" applyBorder="1" applyAlignment="1">
      <alignment horizontal="right" vertical="center"/>
    </xf>
    <xf numFmtId="182" fontId="3" fillId="0" borderId="22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3" fillId="3" borderId="31" xfId="0" applyFont="1" applyFill="1" applyBorder="1" applyAlignment="1">
      <alignment horizontal="right" vertical="center"/>
    </xf>
    <xf numFmtId="184" fontId="3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182" fontId="3" fillId="0" borderId="13" xfId="0" applyNumberFormat="1" applyFont="1" applyBorder="1" applyAlignment="1">
      <alignment horizontal="right" vertical="center"/>
    </xf>
    <xf numFmtId="182" fontId="3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49" fontId="3" fillId="0" borderId="37" xfId="0" applyNumberFormat="1" applyFont="1" applyBorder="1" applyAlignment="1">
      <alignment horizontal="right" vertical="center"/>
    </xf>
    <xf numFmtId="185" fontId="3" fillId="0" borderId="38" xfId="0" applyNumberFormat="1" applyFont="1" applyBorder="1" applyAlignment="1">
      <alignment vertical="center"/>
    </xf>
    <xf numFmtId="186" fontId="3" fillId="0" borderId="37" xfId="0" applyNumberFormat="1" applyFont="1" applyBorder="1" applyAlignment="1">
      <alignment vertical="center"/>
    </xf>
    <xf numFmtId="185" fontId="3" fillId="0" borderId="39" xfId="0" applyNumberFormat="1" applyFont="1" applyBorder="1" applyAlignment="1">
      <alignment vertical="center"/>
    </xf>
    <xf numFmtId="49" fontId="3" fillId="0" borderId="40" xfId="0" applyNumberFormat="1" applyFont="1" applyBorder="1" applyAlignment="1">
      <alignment horizontal="right" vertical="center"/>
    </xf>
    <xf numFmtId="185" fontId="3" fillId="0" borderId="41" xfId="0" applyNumberFormat="1" applyFont="1" applyBorder="1" applyAlignment="1">
      <alignment vertical="center"/>
    </xf>
    <xf numFmtId="186" fontId="3" fillId="0" borderId="40" xfId="0" applyNumberFormat="1" applyFont="1" applyBorder="1" applyAlignment="1">
      <alignment vertical="center"/>
    </xf>
    <xf numFmtId="185" fontId="3" fillId="0" borderId="42" xfId="0" applyNumberFormat="1" applyFont="1" applyBorder="1" applyAlignment="1">
      <alignment vertical="center"/>
    </xf>
    <xf numFmtId="49" fontId="7" fillId="0" borderId="40" xfId="0" applyNumberFormat="1" applyFont="1" applyBorder="1" applyAlignment="1">
      <alignment horizontal="right" vertical="center"/>
    </xf>
    <xf numFmtId="185" fontId="7" fillId="0" borderId="41" xfId="0" applyNumberFormat="1" applyFont="1" applyBorder="1" applyAlignment="1">
      <alignment vertical="center"/>
    </xf>
    <xf numFmtId="186" fontId="7" fillId="0" borderId="40" xfId="0" applyNumberFormat="1" applyFont="1" applyBorder="1" applyAlignment="1">
      <alignment vertical="center"/>
    </xf>
    <xf numFmtId="185" fontId="7" fillId="0" borderId="42" xfId="0" applyNumberFormat="1" applyFont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83" fontId="3" fillId="0" borderId="40" xfId="0" applyNumberFormat="1" applyFont="1" applyBorder="1" applyAlignment="1">
      <alignment vertical="center"/>
    </xf>
    <xf numFmtId="183" fontId="3" fillId="0" borderId="41" xfId="0" applyNumberFormat="1" applyFont="1" applyBorder="1" applyAlignment="1">
      <alignment vertical="center"/>
    </xf>
    <xf numFmtId="183" fontId="3" fillId="0" borderId="42" xfId="0" applyNumberFormat="1" applyFont="1" applyBorder="1" applyAlignment="1">
      <alignment vertical="center"/>
    </xf>
    <xf numFmtId="187" fontId="3" fillId="0" borderId="41" xfId="0" applyNumberFormat="1" applyFont="1" applyBorder="1" applyAlignment="1">
      <alignment vertical="center"/>
    </xf>
    <xf numFmtId="0" fontId="3" fillId="3" borderId="18" xfId="0" applyFont="1" applyFill="1" applyBorder="1" applyAlignment="1">
      <alignment horizontal="distributed" vertical="center"/>
    </xf>
    <xf numFmtId="0" fontId="3" fillId="3" borderId="21" xfId="0" applyFont="1" applyFill="1" applyBorder="1" applyAlignment="1">
      <alignment horizontal="distributed" vertical="center"/>
    </xf>
    <xf numFmtId="186" fontId="3" fillId="0" borderId="43" xfId="0" applyNumberFormat="1" applyFont="1" applyBorder="1" applyAlignment="1">
      <alignment vertical="center"/>
    </xf>
    <xf numFmtId="185" fontId="3" fillId="0" borderId="44" xfId="0" applyNumberFormat="1" applyFont="1" applyBorder="1" applyAlignment="1">
      <alignment vertical="center"/>
    </xf>
    <xf numFmtId="183" fontId="3" fillId="0" borderId="43" xfId="0" applyNumberFormat="1" applyFont="1" applyBorder="1" applyAlignment="1">
      <alignment vertical="center"/>
    </xf>
    <xf numFmtId="183" fontId="3" fillId="0" borderId="44" xfId="0" applyNumberFormat="1" applyFont="1" applyBorder="1" applyAlignment="1">
      <alignment vertical="center"/>
    </xf>
    <xf numFmtId="183" fontId="3" fillId="0" borderId="45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3" borderId="46" xfId="0" applyFont="1" applyFill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185" fontId="3" fillId="0" borderId="0" xfId="0" applyNumberFormat="1" applyFont="1" applyAlignment="1">
      <alignment vertical="center" wrapText="1"/>
    </xf>
    <xf numFmtId="185" fontId="3" fillId="3" borderId="30" xfId="0" applyNumberFormat="1" applyFont="1" applyFill="1" applyBorder="1" applyAlignment="1">
      <alignment horizontal="distributed" vertical="center" wrapText="1"/>
    </xf>
    <xf numFmtId="185" fontId="3" fillId="0" borderId="3" xfId="0" applyNumberFormat="1" applyFont="1" applyBorder="1" applyAlignment="1">
      <alignment vertical="center" wrapText="1"/>
    </xf>
    <xf numFmtId="183" fontId="3" fillId="0" borderId="3" xfId="0" applyNumberFormat="1" applyFont="1" applyBorder="1" applyAlignment="1">
      <alignment horizontal="right" vertical="center" wrapText="1"/>
    </xf>
    <xf numFmtId="183" fontId="3" fillId="0" borderId="11" xfId="0" applyNumberFormat="1" applyFont="1" applyBorder="1" applyAlignment="1">
      <alignment horizontal="right" vertical="center" wrapText="1"/>
    </xf>
    <xf numFmtId="185" fontId="7" fillId="3" borderId="30" xfId="0" applyNumberFormat="1" applyFont="1" applyFill="1" applyBorder="1" applyAlignment="1">
      <alignment horizontal="distributed" vertical="center" wrapText="1"/>
    </xf>
    <xf numFmtId="185" fontId="7" fillId="0" borderId="3" xfId="0" applyNumberFormat="1" applyFont="1" applyBorder="1" applyAlignment="1">
      <alignment vertical="center" wrapText="1"/>
    </xf>
    <xf numFmtId="183" fontId="7" fillId="0" borderId="3" xfId="0" applyNumberFormat="1" applyFont="1" applyBorder="1" applyAlignment="1">
      <alignment horizontal="right" vertical="center" wrapText="1"/>
    </xf>
    <xf numFmtId="183" fontId="7" fillId="0" borderId="11" xfId="0" applyNumberFormat="1" applyFont="1" applyBorder="1" applyAlignment="1">
      <alignment horizontal="right" vertical="center" wrapText="1"/>
    </xf>
    <xf numFmtId="185" fontId="7" fillId="0" borderId="0" xfId="0" applyNumberFormat="1" applyFont="1" applyAlignment="1">
      <alignment vertical="center" wrapText="1"/>
    </xf>
    <xf numFmtId="185" fontId="3" fillId="3" borderId="30" xfId="0" applyNumberFormat="1" applyFont="1" applyFill="1" applyBorder="1" applyAlignment="1">
      <alignment vertical="center" wrapText="1"/>
    </xf>
    <xf numFmtId="185" fontId="3" fillId="0" borderId="11" xfId="0" applyNumberFormat="1" applyFont="1" applyBorder="1" applyAlignment="1">
      <alignment vertical="center" wrapText="1"/>
    </xf>
    <xf numFmtId="185" fontId="3" fillId="3" borderId="30" xfId="0" applyNumberFormat="1" applyFont="1" applyFill="1" applyBorder="1" applyAlignment="1">
      <alignment horizontal="right" vertical="center" wrapText="1"/>
    </xf>
    <xf numFmtId="185" fontId="3" fillId="3" borderId="31" xfId="0" applyNumberFormat="1" applyFont="1" applyFill="1" applyBorder="1" applyAlignment="1">
      <alignment horizontal="right" vertical="center" wrapText="1"/>
    </xf>
    <xf numFmtId="183" fontId="3" fillId="0" borderId="20" xfId="0" applyNumberFormat="1" applyFont="1" applyBorder="1" applyAlignment="1">
      <alignment horizontal="right" vertical="center" wrapText="1"/>
    </xf>
    <xf numFmtId="183" fontId="3" fillId="0" borderId="22" xfId="0" applyNumberFormat="1" applyFont="1" applyBorder="1" applyAlignment="1">
      <alignment horizontal="right" vertical="center" wrapText="1"/>
    </xf>
    <xf numFmtId="185" fontId="3" fillId="0" borderId="0" xfId="0" applyNumberFormat="1" applyFont="1" applyFill="1" applyBorder="1" applyAlignment="1">
      <alignment horizontal="right" vertical="center" wrapText="1"/>
    </xf>
    <xf numFmtId="185" fontId="3" fillId="0" borderId="0" xfId="0" applyNumberFormat="1" applyFont="1" applyBorder="1" applyAlignment="1">
      <alignment horizontal="right" vertical="center" wrapText="1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182" fontId="7" fillId="0" borderId="49" xfId="0" applyNumberFormat="1" applyFont="1" applyBorder="1" applyAlignment="1">
      <alignment vertical="center"/>
    </xf>
    <xf numFmtId="182" fontId="7" fillId="0" borderId="5" xfId="0" applyNumberFormat="1" applyFont="1" applyBorder="1" applyAlignment="1">
      <alignment vertical="center"/>
    </xf>
    <xf numFmtId="182" fontId="7" fillId="0" borderId="50" xfId="0" applyNumberFormat="1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3" fillId="3" borderId="51" xfId="0" applyFont="1" applyFill="1" applyBorder="1" applyAlignment="1">
      <alignment horizontal="distributed" vertical="center"/>
    </xf>
    <xf numFmtId="182" fontId="3" fillId="0" borderId="47" xfId="0" applyNumberFormat="1" applyFont="1" applyBorder="1" applyAlignment="1">
      <alignment vertical="center"/>
    </xf>
    <xf numFmtId="182" fontId="3" fillId="0" borderId="47" xfId="0" applyNumberFormat="1" applyFont="1" applyBorder="1" applyAlignment="1">
      <alignment horizontal="distributed" vertical="center"/>
    </xf>
    <xf numFmtId="0" fontId="3" fillId="2" borderId="52" xfId="0" applyFont="1" applyFill="1" applyBorder="1" applyAlignment="1">
      <alignment horizontal="center" vertical="center"/>
    </xf>
    <xf numFmtId="182" fontId="3" fillId="0" borderId="5" xfId="0" applyNumberFormat="1" applyFont="1" applyBorder="1" applyAlignment="1">
      <alignment horizontal="right" vertical="center"/>
    </xf>
    <xf numFmtId="182" fontId="3" fillId="0" borderId="47" xfId="0" applyNumberFormat="1" applyFont="1" applyBorder="1" applyAlignment="1">
      <alignment horizontal="right" vertical="center"/>
    </xf>
    <xf numFmtId="182" fontId="3" fillId="0" borderId="48" xfId="0" applyNumberFormat="1" applyFont="1" applyBorder="1" applyAlignment="1">
      <alignment horizontal="distributed" vertical="center"/>
    </xf>
    <xf numFmtId="182" fontId="3" fillId="0" borderId="5" xfId="0" applyNumberFormat="1" applyFont="1" applyBorder="1" applyAlignment="1">
      <alignment vertical="center"/>
    </xf>
    <xf numFmtId="182" fontId="3" fillId="0" borderId="5" xfId="0" applyNumberFormat="1" applyFont="1" applyBorder="1" applyAlignment="1">
      <alignment horizontal="distributed" vertical="center"/>
    </xf>
    <xf numFmtId="182" fontId="3" fillId="0" borderId="16" xfId="0" applyNumberFormat="1" applyFont="1" applyBorder="1" applyAlignment="1">
      <alignment horizontal="distributed" vertical="center"/>
    </xf>
    <xf numFmtId="182" fontId="3" fillId="0" borderId="7" xfId="0" applyNumberFormat="1" applyFont="1" applyBorder="1" applyAlignment="1">
      <alignment horizontal="distributed" vertical="center"/>
    </xf>
    <xf numFmtId="182" fontId="3" fillId="0" borderId="10" xfId="0" applyNumberFormat="1" applyFont="1" applyBorder="1" applyAlignment="1">
      <alignment horizontal="distributed" vertical="center"/>
    </xf>
    <xf numFmtId="182" fontId="3" fillId="0" borderId="3" xfId="0" applyNumberFormat="1" applyFont="1" applyBorder="1" applyAlignment="1">
      <alignment horizontal="distributed" vertical="center"/>
    </xf>
    <xf numFmtId="182" fontId="3" fillId="0" borderId="11" xfId="0" applyNumberFormat="1" applyFont="1" applyBorder="1" applyAlignment="1">
      <alignment horizontal="distributed" vertical="center"/>
    </xf>
    <xf numFmtId="182" fontId="3" fillId="0" borderId="47" xfId="0" applyNumberFormat="1" applyFont="1" applyBorder="1" applyAlignment="1">
      <alignment horizontal="right" vertical="center" wrapText="1"/>
    </xf>
    <xf numFmtId="182" fontId="3" fillId="0" borderId="53" xfId="0" applyNumberFormat="1" applyFont="1" applyBorder="1" applyAlignment="1">
      <alignment horizontal="distributed" vertical="center"/>
    </xf>
    <xf numFmtId="182" fontId="3" fillId="0" borderId="47" xfId="0" applyNumberFormat="1" applyFont="1" applyBorder="1" applyAlignment="1">
      <alignment vertical="center" wrapText="1"/>
    </xf>
    <xf numFmtId="0" fontId="3" fillId="3" borderId="31" xfId="0" applyFont="1" applyFill="1" applyBorder="1" applyAlignment="1">
      <alignment horizontal="distributed" vertical="center"/>
    </xf>
    <xf numFmtId="182" fontId="3" fillId="0" borderId="54" xfId="0" applyNumberFormat="1" applyFont="1" applyBorder="1" applyAlignment="1">
      <alignment horizontal="right" vertical="center"/>
    </xf>
    <xf numFmtId="182" fontId="3" fillId="0" borderId="20" xfId="0" applyNumberFormat="1" applyFont="1" applyBorder="1" applyAlignment="1">
      <alignment horizontal="distributed" vertical="center"/>
    </xf>
    <xf numFmtId="182" fontId="3" fillId="0" borderId="54" xfId="0" applyNumberFormat="1" applyFont="1" applyBorder="1" applyAlignment="1">
      <alignment horizontal="distributed" vertical="center"/>
    </xf>
    <xf numFmtId="182" fontId="3" fillId="0" borderId="55" xfId="0" applyNumberFormat="1" applyFont="1" applyBorder="1" applyAlignment="1">
      <alignment horizontal="distributed" vertical="center"/>
    </xf>
    <xf numFmtId="0" fontId="3" fillId="2" borderId="56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3" borderId="12" xfId="0" applyFont="1" applyFill="1" applyBorder="1" applyAlignment="1">
      <alignment horizontal="distributed" vertical="center"/>
    </xf>
    <xf numFmtId="0" fontId="3" fillId="3" borderId="13" xfId="0" applyFont="1" applyFill="1" applyBorder="1" applyAlignment="1">
      <alignment horizontal="distributed" vertical="center"/>
    </xf>
    <xf numFmtId="0" fontId="7" fillId="3" borderId="12" xfId="0" applyFont="1" applyFill="1" applyBorder="1" applyAlignment="1">
      <alignment horizontal="distributed" vertical="center"/>
    </xf>
    <xf numFmtId="0" fontId="7" fillId="3" borderId="13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" fillId="3" borderId="14" xfId="0" applyFont="1" applyFill="1" applyBorder="1" applyAlignment="1">
      <alignment horizontal="distributed" vertical="center"/>
    </xf>
    <xf numFmtId="0" fontId="3" fillId="3" borderId="15" xfId="0" applyFont="1" applyFill="1" applyBorder="1" applyAlignment="1">
      <alignment horizontal="distributed" vertical="center"/>
    </xf>
    <xf numFmtId="0" fontId="3" fillId="2" borderId="6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7" fillId="3" borderId="26" xfId="0" applyFont="1" applyFill="1" applyBorder="1" applyAlignment="1">
      <alignment horizontal="distributed" vertical="center"/>
    </xf>
    <xf numFmtId="0" fontId="8" fillId="0" borderId="24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182" fontId="3" fillId="0" borderId="5" xfId="0" applyNumberFormat="1" applyFont="1" applyBorder="1" applyAlignment="1">
      <alignment horizontal="distributed" vertical="center"/>
    </xf>
    <xf numFmtId="182" fontId="3" fillId="0" borderId="5" xfId="0" applyNumberFormat="1" applyFont="1" applyBorder="1" applyAlignment="1">
      <alignment vertical="center"/>
    </xf>
    <xf numFmtId="182" fontId="3" fillId="0" borderId="5" xfId="0" applyNumberFormat="1" applyFont="1" applyBorder="1" applyAlignment="1">
      <alignment horizontal="right" vertical="center"/>
    </xf>
    <xf numFmtId="0" fontId="3" fillId="3" borderId="46" xfId="0" applyFont="1" applyFill="1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3" fillId="3" borderId="52" xfId="0" applyFont="1" applyFill="1" applyBorder="1" applyAlignment="1">
      <alignment horizontal="center" vertical="center"/>
    </xf>
    <xf numFmtId="0" fontId="0" fillId="3" borderId="61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0" fillId="3" borderId="6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/>
    </xf>
    <xf numFmtId="0" fontId="3" fillId="3" borderId="64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vertical="center"/>
    </xf>
    <xf numFmtId="0" fontId="3" fillId="3" borderId="65" xfId="0" applyFont="1" applyFill="1" applyBorder="1" applyAlignment="1">
      <alignment horizontal="right" vertical="center"/>
    </xf>
    <xf numFmtId="0" fontId="3" fillId="3" borderId="62" xfId="0" applyFont="1" applyFill="1" applyBorder="1" applyAlignment="1">
      <alignment vertical="center"/>
    </xf>
    <xf numFmtId="0" fontId="3" fillId="3" borderId="63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/>
    </xf>
    <xf numFmtId="0" fontId="0" fillId="3" borderId="6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51"/>
  <sheetViews>
    <sheetView workbookViewId="0" topLeftCell="A1">
      <selection activeCell="A1" sqref="A1:A16384"/>
    </sheetView>
  </sheetViews>
  <sheetFormatPr defaultColWidth="9.00390625" defaultRowHeight="13.5"/>
  <cols>
    <col min="1" max="1" width="2.625" style="1" customWidth="1"/>
    <col min="2" max="2" width="5.625" style="1" customWidth="1"/>
    <col min="3" max="3" width="8.125" style="1" customWidth="1"/>
    <col min="4" max="14" width="9.25390625" style="1" customWidth="1"/>
    <col min="15" max="15" width="9.50390625" style="1" customWidth="1"/>
    <col min="16" max="28" width="9.25390625" style="1" customWidth="1"/>
    <col min="29" max="29" width="7.125" style="1" customWidth="1"/>
    <col min="30" max="30" width="9.125" style="1" customWidth="1"/>
    <col min="31" max="31" width="5.625" style="1" customWidth="1"/>
    <col min="32" max="41" width="9.00390625" style="1" customWidth="1"/>
    <col min="42" max="43" width="5.625" style="1" customWidth="1"/>
    <col min="44" max="16384" width="9.00390625" style="1" customWidth="1"/>
  </cols>
  <sheetData>
    <row r="1" spans="2:8" ht="14.25" customHeight="1">
      <c r="B1" s="119" t="s">
        <v>11</v>
      </c>
      <c r="D1" s="2"/>
      <c r="F1" s="3"/>
      <c r="H1" s="2"/>
    </row>
    <row r="2" spans="3:8" ht="12" customHeight="1">
      <c r="C2" s="2"/>
      <c r="D2" s="2"/>
      <c r="F2" s="3"/>
      <c r="H2" s="2"/>
    </row>
    <row r="3" spans="2:8" ht="15" customHeight="1">
      <c r="B3" s="4" t="s">
        <v>12</v>
      </c>
      <c r="D3" s="2"/>
      <c r="F3" s="3"/>
      <c r="H3" s="2"/>
    </row>
    <row r="4" spans="3:28" ht="12" customHeight="1" thickBot="1">
      <c r="C4" s="5"/>
      <c r="E4" s="5"/>
      <c r="F4" s="5"/>
      <c r="G4" s="5"/>
      <c r="H4" s="5"/>
      <c r="I4" s="5"/>
      <c r="J4" s="5"/>
      <c r="K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B4" s="6" t="s">
        <v>13</v>
      </c>
    </row>
    <row r="5" spans="2:28" ht="12" customHeight="1">
      <c r="B5" s="277" t="s">
        <v>14</v>
      </c>
      <c r="C5" s="281"/>
      <c r="D5" s="55" t="s">
        <v>15</v>
      </c>
      <c r="E5" s="234" t="s">
        <v>16</v>
      </c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47"/>
      <c r="Z5" s="234" t="s">
        <v>17</v>
      </c>
      <c r="AA5" s="235"/>
      <c r="AB5" s="236"/>
    </row>
    <row r="6" spans="2:28" ht="12" customHeight="1">
      <c r="B6" s="282"/>
      <c r="C6" s="283"/>
      <c r="D6" s="246"/>
      <c r="E6" s="237" t="s">
        <v>18</v>
      </c>
      <c r="F6" s="238"/>
      <c r="G6" s="238"/>
      <c r="H6" s="238"/>
      <c r="I6" s="238"/>
      <c r="J6" s="238"/>
      <c r="K6" s="239"/>
      <c r="L6" s="237" t="s">
        <v>19</v>
      </c>
      <c r="M6" s="238"/>
      <c r="N6" s="238"/>
      <c r="O6" s="238"/>
      <c r="P6" s="238"/>
      <c r="Q6" s="238"/>
      <c r="R6" s="239"/>
      <c r="S6" s="237" t="s">
        <v>20</v>
      </c>
      <c r="T6" s="238"/>
      <c r="U6" s="238"/>
      <c r="V6" s="238"/>
      <c r="W6" s="238"/>
      <c r="X6" s="238"/>
      <c r="Y6" s="239"/>
      <c r="Z6" s="8"/>
      <c r="AA6" s="9" t="s">
        <v>21</v>
      </c>
      <c r="AB6" s="10" t="s">
        <v>22</v>
      </c>
    </row>
    <row r="7" spans="2:28" ht="12" customHeight="1">
      <c r="B7" s="282"/>
      <c r="C7" s="283"/>
      <c r="D7" s="246"/>
      <c r="E7" s="244" t="s">
        <v>23</v>
      </c>
      <c r="F7" s="244" t="s">
        <v>24</v>
      </c>
      <c r="G7" s="244" t="s">
        <v>25</v>
      </c>
      <c r="H7" s="9" t="s">
        <v>26</v>
      </c>
      <c r="I7" s="12" t="s">
        <v>27</v>
      </c>
      <c r="J7" s="9" t="s">
        <v>28</v>
      </c>
      <c r="K7" s="244" t="s">
        <v>29</v>
      </c>
      <c r="L7" s="244" t="s">
        <v>23</v>
      </c>
      <c r="M7" s="244" t="s">
        <v>24</v>
      </c>
      <c r="N7" s="244" t="s">
        <v>25</v>
      </c>
      <c r="O7" s="11" t="s">
        <v>26</v>
      </c>
      <c r="P7" s="11" t="s">
        <v>27</v>
      </c>
      <c r="Q7" s="12" t="s">
        <v>28</v>
      </c>
      <c r="R7" s="244" t="s">
        <v>29</v>
      </c>
      <c r="S7" s="244" t="s">
        <v>15</v>
      </c>
      <c r="T7" s="244" t="s">
        <v>30</v>
      </c>
      <c r="U7" s="244" t="s">
        <v>31</v>
      </c>
      <c r="V7" s="11" t="s">
        <v>32</v>
      </c>
      <c r="W7" s="12" t="s">
        <v>33</v>
      </c>
      <c r="X7" s="11" t="s">
        <v>34</v>
      </c>
      <c r="Y7" s="244" t="s">
        <v>29</v>
      </c>
      <c r="Z7" s="13" t="s">
        <v>23</v>
      </c>
      <c r="AA7" s="9" t="s">
        <v>24</v>
      </c>
      <c r="AB7" s="10" t="s">
        <v>24</v>
      </c>
    </row>
    <row r="8" spans="2:28" ht="12" customHeight="1">
      <c r="B8" s="284"/>
      <c r="C8" s="285"/>
      <c r="D8" s="245"/>
      <c r="E8" s="245"/>
      <c r="F8" s="245"/>
      <c r="G8" s="245"/>
      <c r="H8" s="14" t="s">
        <v>35</v>
      </c>
      <c r="I8" s="15" t="s">
        <v>35</v>
      </c>
      <c r="J8" s="14" t="s">
        <v>35</v>
      </c>
      <c r="K8" s="245"/>
      <c r="L8" s="245"/>
      <c r="M8" s="245"/>
      <c r="N8" s="245"/>
      <c r="O8" s="14" t="s">
        <v>35</v>
      </c>
      <c r="P8" s="14" t="s">
        <v>35</v>
      </c>
      <c r="Q8" s="15" t="s">
        <v>35</v>
      </c>
      <c r="R8" s="245"/>
      <c r="S8" s="245"/>
      <c r="T8" s="245"/>
      <c r="U8" s="245"/>
      <c r="V8" s="14" t="s">
        <v>35</v>
      </c>
      <c r="W8" s="15" t="s">
        <v>35</v>
      </c>
      <c r="X8" s="14" t="s">
        <v>35</v>
      </c>
      <c r="Y8" s="245"/>
      <c r="Z8" s="16"/>
      <c r="AA8" s="17" t="s">
        <v>25</v>
      </c>
      <c r="AB8" s="18" t="s">
        <v>25</v>
      </c>
    </row>
    <row r="9" spans="2:28" ht="12" customHeight="1">
      <c r="B9" s="248" t="s">
        <v>36</v>
      </c>
      <c r="C9" s="249"/>
      <c r="D9" s="19">
        <v>5159</v>
      </c>
      <c r="E9" s="20">
        <v>2418</v>
      </c>
      <c r="F9" s="19">
        <v>176</v>
      </c>
      <c r="G9" s="20">
        <v>1840</v>
      </c>
      <c r="H9" s="21">
        <v>19</v>
      </c>
      <c r="I9" s="22">
        <v>0</v>
      </c>
      <c r="J9" s="21">
        <v>135</v>
      </c>
      <c r="K9" s="22">
        <v>95</v>
      </c>
      <c r="L9" s="19">
        <v>1784</v>
      </c>
      <c r="M9" s="20">
        <v>231</v>
      </c>
      <c r="N9" s="19">
        <v>1390</v>
      </c>
      <c r="O9" s="19">
        <v>16</v>
      </c>
      <c r="P9" s="19">
        <v>3</v>
      </c>
      <c r="Q9" s="20">
        <v>30</v>
      </c>
      <c r="R9" s="19">
        <v>114</v>
      </c>
      <c r="S9" s="20">
        <v>1838</v>
      </c>
      <c r="T9" s="21">
        <v>269</v>
      </c>
      <c r="U9" s="20">
        <v>1530</v>
      </c>
      <c r="V9" s="21">
        <v>19</v>
      </c>
      <c r="W9" s="22">
        <v>3</v>
      </c>
      <c r="X9" s="21">
        <v>8</v>
      </c>
      <c r="Y9" s="22">
        <v>9</v>
      </c>
      <c r="Z9" s="21">
        <v>9</v>
      </c>
      <c r="AA9" s="22">
        <v>6</v>
      </c>
      <c r="AB9" s="23">
        <v>3</v>
      </c>
    </row>
    <row r="10" spans="2:28" ht="12" customHeight="1">
      <c r="B10" s="240" t="s">
        <v>37</v>
      </c>
      <c r="C10" s="241"/>
      <c r="D10" s="19">
        <v>3416</v>
      </c>
      <c r="E10" s="20">
        <v>1417</v>
      </c>
      <c r="F10" s="19">
        <v>219</v>
      </c>
      <c r="G10" s="20">
        <v>1168</v>
      </c>
      <c r="H10" s="21">
        <v>5</v>
      </c>
      <c r="I10" s="22">
        <v>0</v>
      </c>
      <c r="J10" s="21">
        <v>25</v>
      </c>
      <c r="K10" s="22">
        <v>0</v>
      </c>
      <c r="L10" s="19">
        <v>1141</v>
      </c>
      <c r="M10" s="20">
        <v>108</v>
      </c>
      <c r="N10" s="19">
        <v>821</v>
      </c>
      <c r="O10" s="19">
        <v>0</v>
      </c>
      <c r="P10" s="19">
        <v>1</v>
      </c>
      <c r="Q10" s="20">
        <v>26</v>
      </c>
      <c r="R10" s="19">
        <v>185</v>
      </c>
      <c r="S10" s="20">
        <v>858</v>
      </c>
      <c r="T10" s="21">
        <v>118</v>
      </c>
      <c r="U10" s="20">
        <v>735</v>
      </c>
      <c r="V10" s="21">
        <v>0</v>
      </c>
      <c r="W10" s="22">
        <v>5</v>
      </c>
      <c r="X10" s="21">
        <v>0</v>
      </c>
      <c r="Y10" s="22">
        <v>0</v>
      </c>
      <c r="Z10" s="21">
        <v>0</v>
      </c>
      <c r="AA10" s="22">
        <v>0</v>
      </c>
      <c r="AB10" s="23">
        <v>0</v>
      </c>
    </row>
    <row r="11" spans="2:29" s="31" customFormat="1" ht="12" customHeight="1">
      <c r="B11" s="242" t="s">
        <v>38</v>
      </c>
      <c r="C11" s="243"/>
      <c r="D11" s="27">
        <f>+D12+D14</f>
        <v>2365.4</v>
      </c>
      <c r="E11" s="28">
        <f>+E14</f>
        <v>552</v>
      </c>
      <c r="F11" s="28">
        <f aca="true" t="shared" si="0" ref="F11:AB11">+F14</f>
        <v>108</v>
      </c>
      <c r="G11" s="28">
        <f t="shared" si="0"/>
        <v>377</v>
      </c>
      <c r="H11" s="28">
        <f t="shared" si="0"/>
        <v>0</v>
      </c>
      <c r="I11" s="28">
        <f t="shared" si="0"/>
        <v>0</v>
      </c>
      <c r="J11" s="28">
        <f t="shared" si="0"/>
        <v>28</v>
      </c>
      <c r="K11" s="28">
        <f t="shared" si="0"/>
        <v>39</v>
      </c>
      <c r="L11" s="28">
        <f t="shared" si="0"/>
        <v>999.2</v>
      </c>
      <c r="M11" s="28">
        <f t="shared" si="0"/>
        <v>89</v>
      </c>
      <c r="N11" s="28">
        <f t="shared" si="0"/>
        <v>683</v>
      </c>
      <c r="O11" s="28">
        <f t="shared" si="0"/>
        <v>0</v>
      </c>
      <c r="P11" s="28">
        <f t="shared" si="0"/>
        <v>0</v>
      </c>
      <c r="Q11" s="28">
        <f t="shared" si="0"/>
        <v>16.2</v>
      </c>
      <c r="R11" s="28">
        <f t="shared" si="0"/>
        <v>211</v>
      </c>
      <c r="S11" s="28">
        <f t="shared" si="0"/>
        <v>814.2</v>
      </c>
      <c r="T11" s="28">
        <f t="shared" si="0"/>
        <v>151.3</v>
      </c>
      <c r="U11" s="28">
        <f t="shared" si="0"/>
        <v>657.9</v>
      </c>
      <c r="V11" s="28">
        <f t="shared" si="0"/>
        <v>3</v>
      </c>
      <c r="W11" s="28">
        <f t="shared" si="0"/>
        <v>0</v>
      </c>
      <c r="X11" s="28">
        <f t="shared" si="0"/>
        <v>0</v>
      </c>
      <c r="Y11" s="28">
        <f t="shared" si="0"/>
        <v>2</v>
      </c>
      <c r="Z11" s="28">
        <f t="shared" si="0"/>
        <v>0</v>
      </c>
      <c r="AA11" s="28">
        <f t="shared" si="0"/>
        <v>0</v>
      </c>
      <c r="AB11" s="29">
        <f t="shared" si="0"/>
        <v>0</v>
      </c>
      <c r="AC11" s="30"/>
    </row>
    <row r="12" spans="2:29" s="31" customFormat="1" ht="12" customHeight="1">
      <c r="B12" s="32" t="s">
        <v>39</v>
      </c>
      <c r="C12" s="33"/>
      <c r="D12" s="34">
        <f>D13</f>
        <v>0</v>
      </c>
      <c r="E12" s="34">
        <f aca="true" t="shared" si="1" ref="E12:AB12">E13</f>
        <v>0</v>
      </c>
      <c r="F12" s="34">
        <f t="shared" si="1"/>
        <v>0</v>
      </c>
      <c r="G12" s="34">
        <f t="shared" si="1"/>
        <v>0</v>
      </c>
      <c r="H12" s="34">
        <f t="shared" si="1"/>
        <v>0</v>
      </c>
      <c r="I12" s="34">
        <f t="shared" si="1"/>
        <v>0</v>
      </c>
      <c r="J12" s="34">
        <f t="shared" si="1"/>
        <v>0</v>
      </c>
      <c r="K12" s="34">
        <f t="shared" si="1"/>
        <v>0</v>
      </c>
      <c r="L12" s="34">
        <f t="shared" si="1"/>
        <v>0</v>
      </c>
      <c r="M12" s="34">
        <f t="shared" si="1"/>
        <v>0</v>
      </c>
      <c r="N12" s="34">
        <f t="shared" si="1"/>
        <v>0</v>
      </c>
      <c r="O12" s="34">
        <f t="shared" si="1"/>
        <v>0</v>
      </c>
      <c r="P12" s="34">
        <f t="shared" si="1"/>
        <v>0</v>
      </c>
      <c r="Q12" s="34">
        <f t="shared" si="1"/>
        <v>0</v>
      </c>
      <c r="R12" s="34">
        <f t="shared" si="1"/>
        <v>0</v>
      </c>
      <c r="S12" s="34">
        <f t="shared" si="1"/>
        <v>0</v>
      </c>
      <c r="T12" s="34">
        <f t="shared" si="1"/>
        <v>0</v>
      </c>
      <c r="U12" s="34">
        <f t="shared" si="1"/>
        <v>0</v>
      </c>
      <c r="V12" s="34">
        <f t="shared" si="1"/>
        <v>0</v>
      </c>
      <c r="W12" s="34">
        <f t="shared" si="1"/>
        <v>0</v>
      </c>
      <c r="X12" s="34">
        <f t="shared" si="1"/>
        <v>0</v>
      </c>
      <c r="Y12" s="34">
        <f t="shared" si="1"/>
        <v>0</v>
      </c>
      <c r="Z12" s="34">
        <f t="shared" si="1"/>
        <v>0</v>
      </c>
      <c r="AA12" s="34">
        <f t="shared" si="1"/>
        <v>0</v>
      </c>
      <c r="AB12" s="35">
        <f t="shared" si="1"/>
        <v>0</v>
      </c>
      <c r="AC12" s="36"/>
    </row>
    <row r="13" spans="2:28" ht="12" customHeight="1">
      <c r="B13" s="37"/>
      <c r="C13" s="25" t="s">
        <v>40</v>
      </c>
      <c r="D13" s="21">
        <f>E13+L13+S13+Z13</f>
        <v>0</v>
      </c>
      <c r="E13" s="21">
        <f>SUM(F13:K13)</f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f>SUM(M13:R13)</f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f>SUM(T13:Y13)</f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f>SUM(AA13:AB13)</f>
        <v>0</v>
      </c>
      <c r="AA13" s="21">
        <v>0</v>
      </c>
      <c r="AB13" s="23">
        <v>0</v>
      </c>
    </row>
    <row r="14" spans="2:28" s="31" customFormat="1" ht="12" customHeight="1">
      <c r="B14" s="32" t="s">
        <v>41</v>
      </c>
      <c r="C14" s="38"/>
      <c r="D14" s="39">
        <f>SUM(D15:D21)</f>
        <v>2365.4</v>
      </c>
      <c r="E14" s="39">
        <f>SUM(F14:K14)</f>
        <v>552</v>
      </c>
      <c r="F14" s="39">
        <f>SUM(F15:F21)</f>
        <v>108</v>
      </c>
      <c r="G14" s="39">
        <f>SUM(G15:G21)</f>
        <v>377</v>
      </c>
      <c r="H14" s="39">
        <f>SUM(H15:H21)</f>
        <v>0</v>
      </c>
      <c r="I14" s="40">
        <v>0</v>
      </c>
      <c r="J14" s="39">
        <f>SUM(J15:J21)</f>
        <v>28</v>
      </c>
      <c r="K14" s="39">
        <f>SUM(K15:K21)</f>
        <v>39</v>
      </c>
      <c r="L14" s="39">
        <f>SUM(L15:L21)</f>
        <v>999.2</v>
      </c>
      <c r="M14" s="39">
        <f>SUM(M15:M21)</f>
        <v>89</v>
      </c>
      <c r="N14" s="39">
        <f>SUM(N15:N21)</f>
        <v>683</v>
      </c>
      <c r="O14" s="41">
        <v>0</v>
      </c>
      <c r="P14" s="39">
        <f aca="true" t="shared" si="2" ref="P14:Y14">SUM(P15:P21)</f>
        <v>0</v>
      </c>
      <c r="Q14" s="39">
        <f t="shared" si="2"/>
        <v>16.2</v>
      </c>
      <c r="R14" s="39">
        <f t="shared" si="2"/>
        <v>211</v>
      </c>
      <c r="S14" s="39">
        <f t="shared" si="2"/>
        <v>814.2</v>
      </c>
      <c r="T14" s="39">
        <f t="shared" si="2"/>
        <v>151.3</v>
      </c>
      <c r="U14" s="39">
        <f t="shared" si="2"/>
        <v>657.9</v>
      </c>
      <c r="V14" s="39">
        <f t="shared" si="2"/>
        <v>3</v>
      </c>
      <c r="W14" s="39">
        <f t="shared" si="2"/>
        <v>0</v>
      </c>
      <c r="X14" s="39">
        <f t="shared" si="2"/>
        <v>0</v>
      </c>
      <c r="Y14" s="39">
        <f t="shared" si="2"/>
        <v>2</v>
      </c>
      <c r="Z14" s="34">
        <f>SUM(AA14:AB14)</f>
        <v>0</v>
      </c>
      <c r="AA14" s="40">
        <v>0</v>
      </c>
      <c r="AB14" s="35">
        <v>0</v>
      </c>
    </row>
    <row r="15" spans="2:28" ht="12" customHeight="1">
      <c r="B15" s="37"/>
      <c r="C15" s="25" t="s">
        <v>42</v>
      </c>
      <c r="D15" s="19">
        <f>+E15+L15+S15</f>
        <v>192.8</v>
      </c>
      <c r="E15" s="19">
        <f>SUM(F15:K15)</f>
        <v>58</v>
      </c>
      <c r="F15" s="19">
        <v>21</v>
      </c>
      <c r="G15" s="20">
        <v>29</v>
      </c>
      <c r="H15" s="21">
        <v>0</v>
      </c>
      <c r="I15" s="21">
        <v>0</v>
      </c>
      <c r="J15" s="21">
        <v>8</v>
      </c>
      <c r="K15" s="21">
        <v>0</v>
      </c>
      <c r="L15" s="19">
        <f aca="true" t="shared" si="3" ref="L15:L21">SUM(M15:R15)</f>
        <v>61.8</v>
      </c>
      <c r="M15" s="21">
        <v>16</v>
      </c>
      <c r="N15" s="19">
        <v>44</v>
      </c>
      <c r="O15" s="21">
        <v>0</v>
      </c>
      <c r="P15" s="21">
        <v>0</v>
      </c>
      <c r="Q15" s="19">
        <v>1.8</v>
      </c>
      <c r="R15" s="21">
        <v>0</v>
      </c>
      <c r="S15" s="19">
        <f aca="true" t="shared" si="4" ref="S15:S21">SUM(T15:Y15)</f>
        <v>73</v>
      </c>
      <c r="T15" s="21">
        <v>19</v>
      </c>
      <c r="U15" s="20">
        <v>54</v>
      </c>
      <c r="V15" s="21">
        <v>0</v>
      </c>
      <c r="W15" s="21">
        <v>0</v>
      </c>
      <c r="X15" s="21">
        <v>0</v>
      </c>
      <c r="Y15" s="21">
        <v>0</v>
      </c>
      <c r="Z15" s="21" t="s">
        <v>43</v>
      </c>
      <c r="AA15" s="21">
        <v>0</v>
      </c>
      <c r="AB15" s="23">
        <v>0</v>
      </c>
    </row>
    <row r="16" spans="2:28" ht="12" customHeight="1">
      <c r="B16" s="37"/>
      <c r="C16" s="25" t="s">
        <v>44</v>
      </c>
      <c r="D16" s="19">
        <f aca="true" t="shared" si="5" ref="D16:D21">+E16+L16+S16</f>
        <v>58.599999999999994</v>
      </c>
      <c r="E16" s="19">
        <f aca="true" t="shared" si="6" ref="E16:E21">SUM(F16:K16)</f>
        <v>38</v>
      </c>
      <c r="F16" s="19">
        <v>3</v>
      </c>
      <c r="G16" s="20">
        <v>33</v>
      </c>
      <c r="H16" s="21">
        <v>0</v>
      </c>
      <c r="I16" s="42">
        <v>0</v>
      </c>
      <c r="J16" s="21">
        <v>2</v>
      </c>
      <c r="K16" s="21">
        <v>0</v>
      </c>
      <c r="L16" s="19">
        <f t="shared" si="3"/>
        <v>2.4</v>
      </c>
      <c r="M16" s="19">
        <v>1</v>
      </c>
      <c r="N16" s="19">
        <v>1</v>
      </c>
      <c r="O16" s="21">
        <v>0</v>
      </c>
      <c r="P16" s="21">
        <v>0</v>
      </c>
      <c r="Q16" s="19">
        <v>0.4</v>
      </c>
      <c r="R16" s="21">
        <v>0</v>
      </c>
      <c r="S16" s="19">
        <f t="shared" si="4"/>
        <v>18.2</v>
      </c>
      <c r="T16" s="21">
        <v>0.3</v>
      </c>
      <c r="U16" s="20">
        <v>17.9</v>
      </c>
      <c r="V16" s="21">
        <v>0</v>
      </c>
      <c r="W16" s="21">
        <v>0</v>
      </c>
      <c r="X16" s="21">
        <v>0</v>
      </c>
      <c r="Y16" s="21">
        <v>0</v>
      </c>
      <c r="Z16" s="21" t="s">
        <v>45</v>
      </c>
      <c r="AA16" s="21">
        <v>0</v>
      </c>
      <c r="AB16" s="23">
        <v>0</v>
      </c>
    </row>
    <row r="17" spans="2:28" ht="12" customHeight="1">
      <c r="B17" s="37"/>
      <c r="C17" s="25" t="s">
        <v>46</v>
      </c>
      <c r="D17" s="19">
        <f t="shared" si="5"/>
        <v>1818</v>
      </c>
      <c r="E17" s="19">
        <f t="shared" si="6"/>
        <v>434</v>
      </c>
      <c r="F17" s="19">
        <v>82</v>
      </c>
      <c r="G17" s="20">
        <v>295</v>
      </c>
      <c r="H17" s="21">
        <v>0</v>
      </c>
      <c r="I17" s="21">
        <v>0</v>
      </c>
      <c r="J17" s="21">
        <v>18</v>
      </c>
      <c r="K17" s="21">
        <v>39</v>
      </c>
      <c r="L17" s="19">
        <f t="shared" si="3"/>
        <v>805</v>
      </c>
      <c r="M17" s="19">
        <v>67</v>
      </c>
      <c r="N17" s="21">
        <v>546</v>
      </c>
      <c r="O17" s="21">
        <v>0</v>
      </c>
      <c r="P17" s="21">
        <v>0</v>
      </c>
      <c r="Q17" s="21">
        <v>14</v>
      </c>
      <c r="R17" s="19">
        <v>178</v>
      </c>
      <c r="S17" s="19">
        <f t="shared" si="4"/>
        <v>579</v>
      </c>
      <c r="T17" s="21">
        <v>117</v>
      </c>
      <c r="U17" s="20">
        <v>459</v>
      </c>
      <c r="V17" s="21">
        <v>3</v>
      </c>
      <c r="W17" s="21">
        <v>0</v>
      </c>
      <c r="X17" s="21">
        <v>0</v>
      </c>
      <c r="Y17" s="21">
        <v>0</v>
      </c>
      <c r="Z17" s="21" t="s">
        <v>47</v>
      </c>
      <c r="AA17" s="21">
        <v>0</v>
      </c>
      <c r="AB17" s="23">
        <v>0</v>
      </c>
    </row>
    <row r="18" spans="2:28" ht="12" customHeight="1">
      <c r="B18" s="37"/>
      <c r="C18" s="25" t="s">
        <v>48</v>
      </c>
      <c r="D18" s="19">
        <f t="shared" si="5"/>
        <v>20</v>
      </c>
      <c r="E18" s="19">
        <f t="shared" si="6"/>
        <v>0</v>
      </c>
      <c r="F18" s="19" t="s">
        <v>49</v>
      </c>
      <c r="G18" s="20">
        <v>0</v>
      </c>
      <c r="H18" s="21">
        <v>0</v>
      </c>
      <c r="I18" s="21">
        <v>0</v>
      </c>
      <c r="J18" s="21">
        <v>0</v>
      </c>
      <c r="K18" s="21">
        <v>0</v>
      </c>
      <c r="L18" s="19">
        <f t="shared" si="3"/>
        <v>0</v>
      </c>
      <c r="M18" s="21">
        <v>0</v>
      </c>
      <c r="N18" s="19">
        <v>0</v>
      </c>
      <c r="O18" s="21">
        <v>0</v>
      </c>
      <c r="P18" s="21">
        <v>0</v>
      </c>
      <c r="Q18" s="21">
        <v>0</v>
      </c>
      <c r="R18" s="21">
        <v>0</v>
      </c>
      <c r="S18" s="19">
        <f t="shared" si="4"/>
        <v>20</v>
      </c>
      <c r="T18" s="21">
        <v>0</v>
      </c>
      <c r="U18" s="20">
        <v>20</v>
      </c>
      <c r="V18" s="21">
        <v>0</v>
      </c>
      <c r="W18" s="21">
        <v>0</v>
      </c>
      <c r="X18" s="21">
        <v>0</v>
      </c>
      <c r="Y18" s="21">
        <v>0</v>
      </c>
      <c r="Z18" s="21" t="s">
        <v>50</v>
      </c>
      <c r="AA18" s="21">
        <v>0</v>
      </c>
      <c r="AB18" s="23">
        <v>0</v>
      </c>
    </row>
    <row r="19" spans="2:28" ht="12" customHeight="1">
      <c r="B19" s="37"/>
      <c r="C19" s="25" t="s">
        <v>51</v>
      </c>
      <c r="D19" s="19">
        <f t="shared" si="5"/>
        <v>214</v>
      </c>
      <c r="E19" s="19">
        <f t="shared" si="6"/>
        <v>22</v>
      </c>
      <c r="F19" s="19">
        <v>2</v>
      </c>
      <c r="G19" s="20">
        <v>20</v>
      </c>
      <c r="H19" s="21">
        <v>0</v>
      </c>
      <c r="I19" s="21">
        <v>0</v>
      </c>
      <c r="J19" s="21">
        <v>0</v>
      </c>
      <c r="K19" s="21">
        <v>0</v>
      </c>
      <c r="L19" s="19">
        <f t="shared" si="3"/>
        <v>100</v>
      </c>
      <c r="M19" s="19">
        <v>5</v>
      </c>
      <c r="N19" s="19">
        <v>62</v>
      </c>
      <c r="O19" s="21">
        <v>0</v>
      </c>
      <c r="P19" s="21">
        <v>0</v>
      </c>
      <c r="Q19" s="21">
        <v>0</v>
      </c>
      <c r="R19" s="19">
        <v>33</v>
      </c>
      <c r="S19" s="19">
        <f t="shared" si="4"/>
        <v>92</v>
      </c>
      <c r="T19" s="21">
        <v>15</v>
      </c>
      <c r="U19" s="20">
        <v>75</v>
      </c>
      <c r="V19" s="21">
        <v>0</v>
      </c>
      <c r="W19" s="21">
        <v>0</v>
      </c>
      <c r="X19" s="21">
        <v>0</v>
      </c>
      <c r="Y19" s="21">
        <v>2</v>
      </c>
      <c r="Z19" s="21" t="s">
        <v>47</v>
      </c>
      <c r="AA19" s="21">
        <v>0</v>
      </c>
      <c r="AB19" s="23">
        <v>0</v>
      </c>
    </row>
    <row r="20" spans="2:28" ht="12" customHeight="1">
      <c r="B20" s="37"/>
      <c r="C20" s="25" t="s">
        <v>52</v>
      </c>
      <c r="D20" s="19">
        <f t="shared" si="5"/>
        <v>0</v>
      </c>
      <c r="E20" s="19">
        <f t="shared" si="6"/>
        <v>0</v>
      </c>
      <c r="F20" s="19" t="s">
        <v>53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f>SUM(M20:R20)</f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19">
        <f t="shared" si="4"/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 t="s">
        <v>47</v>
      </c>
      <c r="AA20" s="21">
        <v>0</v>
      </c>
      <c r="AB20" s="23">
        <v>0</v>
      </c>
    </row>
    <row r="21" spans="2:28" ht="12" customHeight="1" thickBot="1">
      <c r="B21" s="43"/>
      <c r="C21" s="44" t="s">
        <v>54</v>
      </c>
      <c r="D21" s="45">
        <f t="shared" si="5"/>
        <v>62</v>
      </c>
      <c r="E21" s="45">
        <f t="shared" si="6"/>
        <v>0</v>
      </c>
      <c r="F21" s="45" t="s">
        <v>53</v>
      </c>
      <c r="G21" s="46">
        <v>0</v>
      </c>
      <c r="H21" s="47">
        <v>0</v>
      </c>
      <c r="I21" s="47">
        <v>0</v>
      </c>
      <c r="J21" s="47">
        <v>0</v>
      </c>
      <c r="K21" s="47">
        <v>0</v>
      </c>
      <c r="L21" s="45">
        <f t="shared" si="3"/>
        <v>30</v>
      </c>
      <c r="M21" s="47">
        <v>0</v>
      </c>
      <c r="N21" s="45">
        <v>30</v>
      </c>
      <c r="O21" s="47">
        <v>0</v>
      </c>
      <c r="P21" s="47">
        <v>0</v>
      </c>
      <c r="Q21" s="47">
        <v>0</v>
      </c>
      <c r="R21" s="47">
        <v>0</v>
      </c>
      <c r="S21" s="45">
        <f t="shared" si="4"/>
        <v>32</v>
      </c>
      <c r="T21" s="47">
        <v>0</v>
      </c>
      <c r="U21" s="46">
        <v>32</v>
      </c>
      <c r="V21" s="47">
        <v>0</v>
      </c>
      <c r="W21" s="47">
        <v>0</v>
      </c>
      <c r="X21" s="47">
        <v>0</v>
      </c>
      <c r="Y21" s="47">
        <v>0</v>
      </c>
      <c r="Z21" s="47" t="s">
        <v>47</v>
      </c>
      <c r="AA21" s="47">
        <v>0</v>
      </c>
      <c r="AB21" s="48">
        <v>0</v>
      </c>
    </row>
    <row r="22" ht="12" customHeight="1"/>
    <row r="23" spans="2:4" ht="12" customHeight="1">
      <c r="B23" s="49" t="s">
        <v>55</v>
      </c>
      <c r="C23" s="49"/>
      <c r="D23" s="49"/>
    </row>
    <row r="24" ht="12" customHeight="1">
      <c r="B24" s="49" t="s">
        <v>56</v>
      </c>
    </row>
    <row r="25" ht="12" customHeight="1">
      <c r="B25" s="49"/>
    </row>
    <row r="26" ht="12" customHeight="1">
      <c r="B26" s="49"/>
    </row>
    <row r="27" ht="12" customHeight="1">
      <c r="B27" s="49"/>
    </row>
    <row r="28" ht="14.25" customHeight="1"/>
    <row r="29" ht="12" customHeight="1"/>
    <row r="30" spans="2:17" ht="16.5" customHeight="1">
      <c r="B30" s="50" t="s">
        <v>57</v>
      </c>
      <c r="D30" s="51"/>
      <c r="O30" s="50" t="s">
        <v>58</v>
      </c>
      <c r="P30" s="2"/>
      <c r="Q30" s="51"/>
    </row>
    <row r="31" spans="10:23" ht="12" customHeight="1" thickBot="1">
      <c r="J31" s="5"/>
      <c r="K31" s="6" t="s">
        <v>59</v>
      </c>
      <c r="R31" s="52"/>
      <c r="S31" s="52"/>
      <c r="T31" s="52"/>
      <c r="W31" s="6" t="s">
        <v>60</v>
      </c>
    </row>
    <row r="32" spans="2:23" ht="12" customHeight="1">
      <c r="B32" s="277" t="s">
        <v>14</v>
      </c>
      <c r="C32" s="278"/>
      <c r="D32" s="55" t="s">
        <v>61</v>
      </c>
      <c r="E32" s="53" t="s">
        <v>24</v>
      </c>
      <c r="F32" s="7" t="s">
        <v>24</v>
      </c>
      <c r="G32" s="55" t="s">
        <v>25</v>
      </c>
      <c r="H32" s="7" t="s">
        <v>26</v>
      </c>
      <c r="I32" s="7" t="s">
        <v>27</v>
      </c>
      <c r="J32" s="7" t="s">
        <v>28</v>
      </c>
      <c r="K32" s="250" t="s">
        <v>29</v>
      </c>
      <c r="M32" s="56"/>
      <c r="O32" s="215" t="s">
        <v>14</v>
      </c>
      <c r="P32" s="252"/>
      <c r="Q32" s="55" t="s">
        <v>23</v>
      </c>
      <c r="R32" s="55" t="s">
        <v>62</v>
      </c>
      <c r="S32" s="55" t="s">
        <v>63</v>
      </c>
      <c r="T32" s="55" t="s">
        <v>64</v>
      </c>
      <c r="U32" s="7" t="s">
        <v>65</v>
      </c>
      <c r="V32" s="55" t="s">
        <v>66</v>
      </c>
      <c r="W32" s="250" t="s">
        <v>29</v>
      </c>
    </row>
    <row r="33" spans="2:23" ht="12" customHeight="1">
      <c r="B33" s="279"/>
      <c r="C33" s="280"/>
      <c r="D33" s="256"/>
      <c r="E33" s="13" t="s">
        <v>67</v>
      </c>
      <c r="F33" s="9" t="s">
        <v>68</v>
      </c>
      <c r="G33" s="256"/>
      <c r="H33" s="9" t="s">
        <v>69</v>
      </c>
      <c r="I33" s="9" t="s">
        <v>69</v>
      </c>
      <c r="J33" s="9" t="s">
        <v>69</v>
      </c>
      <c r="K33" s="251"/>
      <c r="M33" s="56"/>
      <c r="O33" s="138"/>
      <c r="P33" s="54"/>
      <c r="Q33" s="245"/>
      <c r="R33" s="245"/>
      <c r="S33" s="245"/>
      <c r="T33" s="245"/>
      <c r="U33" s="14" t="s">
        <v>70</v>
      </c>
      <c r="V33" s="245"/>
      <c r="W33" s="251"/>
    </row>
    <row r="34" spans="2:23" ht="12" customHeight="1">
      <c r="B34" s="248" t="s">
        <v>36</v>
      </c>
      <c r="C34" s="257"/>
      <c r="D34" s="57">
        <v>1249</v>
      </c>
      <c r="E34" s="58">
        <v>90</v>
      </c>
      <c r="F34" s="57">
        <v>0</v>
      </c>
      <c r="G34" s="58">
        <v>1046</v>
      </c>
      <c r="H34" s="57">
        <v>5</v>
      </c>
      <c r="I34" s="59">
        <v>0</v>
      </c>
      <c r="J34" s="57">
        <v>16</v>
      </c>
      <c r="K34" s="60">
        <v>92</v>
      </c>
      <c r="M34" s="61"/>
      <c r="O34" s="248" t="s">
        <v>36</v>
      </c>
      <c r="P34" s="249"/>
      <c r="Q34" s="62">
        <v>13.8</v>
      </c>
      <c r="R34" s="63">
        <v>0.5</v>
      </c>
      <c r="S34" s="64">
        <v>0</v>
      </c>
      <c r="T34" s="63">
        <v>0.12</v>
      </c>
      <c r="U34" s="62">
        <v>13.13</v>
      </c>
      <c r="V34" s="63">
        <v>0.01</v>
      </c>
      <c r="W34" s="65">
        <v>0.04</v>
      </c>
    </row>
    <row r="35" spans="2:23" ht="12" customHeight="1">
      <c r="B35" s="240" t="s">
        <v>71</v>
      </c>
      <c r="C35" s="253"/>
      <c r="D35" s="66">
        <v>1178</v>
      </c>
      <c r="E35" s="67">
        <v>226</v>
      </c>
      <c r="F35" s="66">
        <v>0</v>
      </c>
      <c r="G35" s="67">
        <v>735</v>
      </c>
      <c r="H35" s="66">
        <v>0</v>
      </c>
      <c r="I35" s="20">
        <v>6</v>
      </c>
      <c r="J35" s="66">
        <v>26</v>
      </c>
      <c r="K35" s="68">
        <v>185</v>
      </c>
      <c r="M35" s="61"/>
      <c r="O35" s="240" t="s">
        <v>71</v>
      </c>
      <c r="P35" s="241"/>
      <c r="Q35" s="62">
        <v>11.51</v>
      </c>
      <c r="R35" s="63">
        <v>0.5</v>
      </c>
      <c r="S35" s="64">
        <v>0</v>
      </c>
      <c r="T35" s="63">
        <v>0.39</v>
      </c>
      <c r="U35" s="62">
        <v>10.58</v>
      </c>
      <c r="V35" s="63">
        <v>0</v>
      </c>
      <c r="W35" s="69">
        <v>0.04</v>
      </c>
    </row>
    <row r="36" spans="2:23" s="31" customFormat="1" ht="12" customHeight="1">
      <c r="B36" s="254" t="s">
        <v>38</v>
      </c>
      <c r="C36" s="255"/>
      <c r="D36" s="70">
        <f>+D39</f>
        <v>884.1149999999999</v>
      </c>
      <c r="E36" s="70">
        <f aca="true" t="shared" si="7" ref="E36:K36">+E39</f>
        <v>170.515</v>
      </c>
      <c r="F36" s="70">
        <f t="shared" si="7"/>
        <v>0</v>
      </c>
      <c r="G36" s="70">
        <f t="shared" si="7"/>
        <v>626.7750000000001</v>
      </c>
      <c r="H36" s="70">
        <f t="shared" si="7"/>
        <v>1.495</v>
      </c>
      <c r="I36" s="70">
        <f t="shared" si="7"/>
        <v>0.065</v>
      </c>
      <c r="J36" s="70">
        <f t="shared" si="7"/>
        <v>22.278</v>
      </c>
      <c r="K36" s="71">
        <f t="shared" si="7"/>
        <v>62.987</v>
      </c>
      <c r="M36" s="72"/>
      <c r="O36" s="242" t="s">
        <v>38</v>
      </c>
      <c r="P36" s="243"/>
      <c r="Q36" s="73">
        <f>+Q37+Q39</f>
        <v>9.27</v>
      </c>
      <c r="R36" s="74">
        <f aca="true" t="shared" si="8" ref="R36:W36">+R37+R39</f>
        <v>0.5</v>
      </c>
      <c r="S36" s="75">
        <f t="shared" si="8"/>
        <v>0</v>
      </c>
      <c r="T36" s="74">
        <f t="shared" si="8"/>
        <v>0.6</v>
      </c>
      <c r="U36" s="73">
        <f t="shared" si="8"/>
        <v>8.129999999999999</v>
      </c>
      <c r="V36" s="76">
        <f t="shared" si="8"/>
        <v>0</v>
      </c>
      <c r="W36" s="77">
        <f t="shared" si="8"/>
        <v>0.04</v>
      </c>
    </row>
    <row r="37" spans="2:23" s="31" customFormat="1" ht="12" customHeight="1">
      <c r="B37" s="32" t="s">
        <v>39</v>
      </c>
      <c r="C37" s="78"/>
      <c r="D37" s="39">
        <f>SUM(E37:K37)</f>
        <v>0</v>
      </c>
      <c r="E37" s="39">
        <f aca="true" t="shared" si="9" ref="E37:K37">E38</f>
        <v>0</v>
      </c>
      <c r="F37" s="39">
        <f t="shared" si="9"/>
        <v>0</v>
      </c>
      <c r="G37" s="39">
        <f t="shared" si="9"/>
        <v>0</v>
      </c>
      <c r="H37" s="39">
        <f t="shared" si="9"/>
        <v>0</v>
      </c>
      <c r="I37" s="39">
        <f t="shared" si="9"/>
        <v>0</v>
      </c>
      <c r="J37" s="39">
        <f t="shared" si="9"/>
        <v>0</v>
      </c>
      <c r="K37" s="79">
        <f t="shared" si="9"/>
        <v>0</v>
      </c>
      <c r="M37" s="80"/>
      <c r="O37" s="32" t="s">
        <v>72</v>
      </c>
      <c r="P37" s="33"/>
      <c r="Q37" s="81">
        <v>0.5</v>
      </c>
      <c r="R37" s="82">
        <v>0.5</v>
      </c>
      <c r="S37" s="81">
        <v>0</v>
      </c>
      <c r="T37" s="83">
        <v>0</v>
      </c>
      <c r="U37" s="81">
        <v>0</v>
      </c>
      <c r="V37" s="83">
        <v>0</v>
      </c>
      <c r="W37" s="84">
        <v>0</v>
      </c>
    </row>
    <row r="38" spans="2:23" ht="12" customHeight="1">
      <c r="B38" s="37"/>
      <c r="C38" s="85" t="s">
        <v>73</v>
      </c>
      <c r="D38" s="86">
        <f>SUM(E38:K38)</f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87">
        <v>0</v>
      </c>
      <c r="K38" s="88">
        <v>0</v>
      </c>
      <c r="M38" s="89"/>
      <c r="O38" s="90"/>
      <c r="P38" s="91" t="s">
        <v>74</v>
      </c>
      <c r="Q38" s="92">
        <v>0.5</v>
      </c>
      <c r="R38" s="93">
        <v>0.5</v>
      </c>
      <c r="S38" s="94">
        <v>0</v>
      </c>
      <c r="T38" s="95">
        <v>0</v>
      </c>
      <c r="U38" s="94">
        <v>0</v>
      </c>
      <c r="V38" s="95">
        <v>0</v>
      </c>
      <c r="W38" s="96">
        <v>0</v>
      </c>
    </row>
    <row r="39" spans="2:23" s="31" customFormat="1" ht="12" customHeight="1">
      <c r="B39" s="32" t="s">
        <v>41</v>
      </c>
      <c r="C39" s="78"/>
      <c r="D39" s="97">
        <f>SUM(D40:D46)</f>
        <v>884.1149999999999</v>
      </c>
      <c r="E39" s="97">
        <f aca="true" t="shared" si="10" ref="E39:K39">SUM(E40:E46)</f>
        <v>170.515</v>
      </c>
      <c r="F39" s="97">
        <f t="shared" si="10"/>
        <v>0</v>
      </c>
      <c r="G39" s="97">
        <f t="shared" si="10"/>
        <v>626.7750000000001</v>
      </c>
      <c r="H39" s="97">
        <f t="shared" si="10"/>
        <v>1.495</v>
      </c>
      <c r="I39" s="97">
        <f t="shared" si="10"/>
        <v>0.065</v>
      </c>
      <c r="J39" s="97">
        <f t="shared" si="10"/>
        <v>22.278</v>
      </c>
      <c r="K39" s="98">
        <f t="shared" si="10"/>
        <v>62.987</v>
      </c>
      <c r="M39" s="72"/>
      <c r="O39" s="99" t="s">
        <v>75</v>
      </c>
      <c r="P39" s="100"/>
      <c r="Q39" s="73">
        <f aca="true" t="shared" si="11" ref="Q39:W39">SUM(Q40:Q46)</f>
        <v>8.77</v>
      </c>
      <c r="R39" s="76">
        <f t="shared" si="11"/>
        <v>0</v>
      </c>
      <c r="S39" s="75">
        <f t="shared" si="11"/>
        <v>0</v>
      </c>
      <c r="T39" s="74">
        <f t="shared" si="11"/>
        <v>0.6</v>
      </c>
      <c r="U39" s="73">
        <f t="shared" si="11"/>
        <v>8.129999999999999</v>
      </c>
      <c r="V39" s="75">
        <f t="shared" si="11"/>
        <v>0</v>
      </c>
      <c r="W39" s="77">
        <f t="shared" si="11"/>
        <v>0.04</v>
      </c>
    </row>
    <row r="40" spans="2:23" ht="12" customHeight="1">
      <c r="B40" s="37"/>
      <c r="C40" s="25" t="s">
        <v>42</v>
      </c>
      <c r="D40" s="66">
        <f aca="true" t="shared" si="12" ref="D40:D48">SUM(E40:K40)</f>
        <v>132.829</v>
      </c>
      <c r="E40" s="20">
        <v>27.475</v>
      </c>
      <c r="F40" s="19">
        <v>0</v>
      </c>
      <c r="G40" s="67">
        <v>58.997</v>
      </c>
      <c r="H40" s="19">
        <v>1.495</v>
      </c>
      <c r="I40" s="19">
        <v>0.065</v>
      </c>
      <c r="J40" s="19">
        <v>7.003</v>
      </c>
      <c r="K40" s="88">
        <v>37.794</v>
      </c>
      <c r="M40" s="61"/>
      <c r="N40" s="5"/>
      <c r="O40" s="37"/>
      <c r="P40" s="25" t="s">
        <v>42</v>
      </c>
      <c r="Q40" s="62">
        <f>SUM(R40:W40)</f>
        <v>1.04</v>
      </c>
      <c r="R40" s="101">
        <v>0</v>
      </c>
      <c r="S40" s="64">
        <v>0</v>
      </c>
      <c r="T40" s="101">
        <v>0</v>
      </c>
      <c r="U40" s="62">
        <v>1.04</v>
      </c>
      <c r="V40" s="101">
        <v>0</v>
      </c>
      <c r="W40" s="65">
        <v>0</v>
      </c>
    </row>
    <row r="41" spans="2:23" ht="12" customHeight="1">
      <c r="B41" s="37"/>
      <c r="C41" s="25" t="s">
        <v>44</v>
      </c>
      <c r="D41" s="66">
        <f t="shared" si="12"/>
        <v>15.01</v>
      </c>
      <c r="E41" s="67">
        <v>0.33</v>
      </c>
      <c r="F41" s="19">
        <v>0</v>
      </c>
      <c r="G41" s="67">
        <v>13.68</v>
      </c>
      <c r="H41" s="19">
        <v>0</v>
      </c>
      <c r="I41" s="19">
        <v>0</v>
      </c>
      <c r="J41" s="19">
        <v>0.35</v>
      </c>
      <c r="K41" s="88">
        <v>0.65</v>
      </c>
      <c r="M41" s="89"/>
      <c r="O41" s="37"/>
      <c r="P41" s="25" t="s">
        <v>44</v>
      </c>
      <c r="Q41" s="62">
        <f aca="true" t="shared" si="13" ref="Q41:Q46">SUM(R41:W41)</f>
        <v>0.13</v>
      </c>
      <c r="R41" s="101">
        <v>0</v>
      </c>
      <c r="S41" s="64">
        <v>0</v>
      </c>
      <c r="T41" s="101">
        <v>0</v>
      </c>
      <c r="U41" s="62">
        <v>0.13</v>
      </c>
      <c r="V41" s="101">
        <v>0</v>
      </c>
      <c r="W41" s="65">
        <v>0</v>
      </c>
    </row>
    <row r="42" spans="2:23" ht="12" customHeight="1">
      <c r="B42" s="37"/>
      <c r="C42" s="25" t="s">
        <v>46</v>
      </c>
      <c r="D42" s="66">
        <f t="shared" si="12"/>
        <v>564.953</v>
      </c>
      <c r="E42" s="67">
        <v>104.11</v>
      </c>
      <c r="F42" s="19">
        <v>0</v>
      </c>
      <c r="G42" s="67">
        <v>421.975</v>
      </c>
      <c r="H42" s="19">
        <v>0</v>
      </c>
      <c r="I42" s="20">
        <v>0</v>
      </c>
      <c r="J42" s="19">
        <v>14.925</v>
      </c>
      <c r="K42" s="102">
        <v>23.943</v>
      </c>
      <c r="M42" s="89"/>
      <c r="O42" s="37"/>
      <c r="P42" s="25" t="s">
        <v>46</v>
      </c>
      <c r="Q42" s="62">
        <f t="shared" si="13"/>
        <v>6.3999999999999995</v>
      </c>
      <c r="R42" s="101">
        <v>0</v>
      </c>
      <c r="S42" s="64">
        <v>0</v>
      </c>
      <c r="T42" s="101">
        <v>0.6</v>
      </c>
      <c r="U42" s="62">
        <v>5.8</v>
      </c>
      <c r="V42" s="101">
        <v>0</v>
      </c>
      <c r="W42" s="65">
        <v>0</v>
      </c>
    </row>
    <row r="43" spans="2:23" ht="12" customHeight="1">
      <c r="B43" s="37"/>
      <c r="C43" s="25" t="s">
        <v>48</v>
      </c>
      <c r="D43" s="66">
        <f t="shared" si="12"/>
        <v>63.5</v>
      </c>
      <c r="E43" s="19">
        <v>0</v>
      </c>
      <c r="F43" s="19">
        <v>0</v>
      </c>
      <c r="G43" s="67">
        <v>63.5</v>
      </c>
      <c r="H43" s="19">
        <v>0</v>
      </c>
      <c r="I43" s="19">
        <v>0</v>
      </c>
      <c r="J43" s="19">
        <v>0</v>
      </c>
      <c r="K43" s="88">
        <v>0</v>
      </c>
      <c r="M43" s="89"/>
      <c r="O43" s="37"/>
      <c r="P43" s="25" t="s">
        <v>48</v>
      </c>
      <c r="Q43" s="62">
        <f t="shared" si="13"/>
        <v>0.13</v>
      </c>
      <c r="R43" s="101">
        <v>0</v>
      </c>
      <c r="S43" s="64">
        <v>0</v>
      </c>
      <c r="T43" s="101">
        <v>0</v>
      </c>
      <c r="U43" s="62">
        <v>0.13</v>
      </c>
      <c r="V43" s="64">
        <v>0</v>
      </c>
      <c r="W43" s="65">
        <v>0</v>
      </c>
    </row>
    <row r="44" spans="2:23" ht="12" customHeight="1">
      <c r="B44" s="37"/>
      <c r="C44" s="25" t="s">
        <v>51</v>
      </c>
      <c r="D44" s="66">
        <f t="shared" si="12"/>
        <v>80.78</v>
      </c>
      <c r="E44" s="67">
        <v>38.6</v>
      </c>
      <c r="F44" s="19">
        <v>0</v>
      </c>
      <c r="G44" s="67">
        <v>41.58</v>
      </c>
      <c r="H44" s="19">
        <v>0</v>
      </c>
      <c r="I44" s="20">
        <v>0</v>
      </c>
      <c r="J44" s="19">
        <v>0</v>
      </c>
      <c r="K44" s="68">
        <v>0.6</v>
      </c>
      <c r="M44" s="61"/>
      <c r="O44" s="37"/>
      <c r="P44" s="25" t="s">
        <v>51</v>
      </c>
      <c r="Q44" s="62">
        <f t="shared" si="13"/>
        <v>0.81</v>
      </c>
      <c r="R44" s="101">
        <v>0</v>
      </c>
      <c r="S44" s="64">
        <v>0</v>
      </c>
      <c r="T44" s="101">
        <v>0</v>
      </c>
      <c r="U44" s="62">
        <v>0.77</v>
      </c>
      <c r="V44" s="101">
        <v>0</v>
      </c>
      <c r="W44" s="65">
        <v>0.04</v>
      </c>
    </row>
    <row r="45" spans="2:23" ht="12" customHeight="1">
      <c r="B45" s="37"/>
      <c r="C45" s="25" t="s">
        <v>52</v>
      </c>
      <c r="D45" s="66">
        <f t="shared" si="12"/>
        <v>0</v>
      </c>
      <c r="E45" s="19">
        <v>0</v>
      </c>
      <c r="F45" s="19">
        <v>0</v>
      </c>
      <c r="G45" s="20">
        <v>0</v>
      </c>
      <c r="H45" s="19">
        <v>0</v>
      </c>
      <c r="I45" s="19">
        <v>0</v>
      </c>
      <c r="J45" s="19">
        <v>0</v>
      </c>
      <c r="K45" s="88">
        <v>0</v>
      </c>
      <c r="M45" s="89"/>
      <c r="O45" s="37"/>
      <c r="P45" s="25" t="s">
        <v>52</v>
      </c>
      <c r="Q45" s="62">
        <f t="shared" si="13"/>
        <v>0</v>
      </c>
      <c r="R45" s="101">
        <v>0</v>
      </c>
      <c r="S45" s="64">
        <v>0</v>
      </c>
      <c r="T45" s="101">
        <v>0</v>
      </c>
      <c r="U45" s="62">
        <v>0</v>
      </c>
      <c r="V45" s="101">
        <v>0</v>
      </c>
      <c r="W45" s="65">
        <v>0</v>
      </c>
    </row>
    <row r="46" spans="2:23" ht="12" customHeight="1" thickBot="1">
      <c r="B46" s="37"/>
      <c r="C46" s="91" t="s">
        <v>54</v>
      </c>
      <c r="D46" s="66">
        <f t="shared" si="12"/>
        <v>27.043</v>
      </c>
      <c r="E46" s="19">
        <v>0</v>
      </c>
      <c r="F46" s="19">
        <v>0</v>
      </c>
      <c r="G46" s="67">
        <v>27.043</v>
      </c>
      <c r="H46" s="19">
        <v>0</v>
      </c>
      <c r="I46" s="19">
        <v>0</v>
      </c>
      <c r="J46" s="19">
        <v>0</v>
      </c>
      <c r="K46" s="88">
        <v>0</v>
      </c>
      <c r="M46" s="89"/>
      <c r="O46" s="43"/>
      <c r="P46" s="44" t="s">
        <v>54</v>
      </c>
      <c r="Q46" s="103">
        <f t="shared" si="13"/>
        <v>0.26</v>
      </c>
      <c r="R46" s="104">
        <v>0</v>
      </c>
      <c r="S46" s="105">
        <v>0</v>
      </c>
      <c r="T46" s="104">
        <v>0</v>
      </c>
      <c r="U46" s="103">
        <v>0.26</v>
      </c>
      <c r="V46" s="104">
        <v>0</v>
      </c>
      <c r="W46" s="106">
        <v>0</v>
      </c>
    </row>
    <row r="47" spans="2:13" ht="12" customHeight="1">
      <c r="B47" s="107"/>
      <c r="C47" s="108"/>
      <c r="D47" s="109"/>
      <c r="E47" s="109"/>
      <c r="F47" s="109"/>
      <c r="G47" s="109"/>
      <c r="H47" s="109"/>
      <c r="I47" s="109"/>
      <c r="J47" s="109"/>
      <c r="K47" s="110"/>
      <c r="M47" s="5"/>
    </row>
    <row r="48" spans="2:15" ht="12" customHeight="1" thickBot="1">
      <c r="B48" s="111" t="s">
        <v>76</v>
      </c>
      <c r="C48" s="112"/>
      <c r="D48" s="113">
        <f t="shared" si="12"/>
        <v>84516</v>
      </c>
      <c r="E48" s="114">
        <v>16756</v>
      </c>
      <c r="F48" s="45">
        <v>0</v>
      </c>
      <c r="G48" s="114">
        <v>62520</v>
      </c>
      <c r="H48" s="45">
        <v>78</v>
      </c>
      <c r="I48" s="114">
        <v>14</v>
      </c>
      <c r="J48" s="113">
        <v>1369</v>
      </c>
      <c r="K48" s="115">
        <v>3779</v>
      </c>
      <c r="M48" s="61"/>
      <c r="O48" s="49" t="s">
        <v>77</v>
      </c>
    </row>
    <row r="50" ht="12">
      <c r="C50" s="49" t="s">
        <v>55</v>
      </c>
    </row>
    <row r="51" ht="12">
      <c r="C51" s="116" t="s">
        <v>78</v>
      </c>
    </row>
  </sheetData>
  <mergeCells count="39">
    <mergeCell ref="B32:C33"/>
    <mergeCell ref="D32:D33"/>
    <mergeCell ref="G32:G33"/>
    <mergeCell ref="B34:C34"/>
    <mergeCell ref="O35:P35"/>
    <mergeCell ref="O36:P36"/>
    <mergeCell ref="B35:C35"/>
    <mergeCell ref="B36:C36"/>
    <mergeCell ref="O34:P34"/>
    <mergeCell ref="O32:P33"/>
    <mergeCell ref="Q32:Q33"/>
    <mergeCell ref="R32:R33"/>
    <mergeCell ref="K32:K33"/>
    <mergeCell ref="Y7:Y8"/>
    <mergeCell ref="S7:S8"/>
    <mergeCell ref="T7:T8"/>
    <mergeCell ref="U7:U8"/>
    <mergeCell ref="T32:T33"/>
    <mergeCell ref="V32:V33"/>
    <mergeCell ref="W32:W33"/>
    <mergeCell ref="S32:S33"/>
    <mergeCell ref="E7:E8"/>
    <mergeCell ref="F7:F8"/>
    <mergeCell ref="G7:G8"/>
    <mergeCell ref="B9:C9"/>
    <mergeCell ref="B10:C10"/>
    <mergeCell ref="B11:C11"/>
    <mergeCell ref="R7:R8"/>
    <mergeCell ref="K7:K8"/>
    <mergeCell ref="L7:L8"/>
    <mergeCell ref="M7:M8"/>
    <mergeCell ref="N7:N8"/>
    <mergeCell ref="B5:C8"/>
    <mergeCell ref="D5:D8"/>
    <mergeCell ref="E5:Y5"/>
    <mergeCell ref="Z5:AB5"/>
    <mergeCell ref="E6:K6"/>
    <mergeCell ref="L6:R6"/>
    <mergeCell ref="S6:Y6"/>
  </mergeCells>
  <printOptions horizontalCentered="1"/>
  <pageMargins left="0.7874015748031497" right="0.5905511811023623" top="0.7874015748031497" bottom="0.7874015748031497" header="0" footer="0"/>
  <pageSetup horizontalDpi="400" verticalDpi="400" orientation="portrait" paperSize="9" scale="6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M80"/>
  <sheetViews>
    <sheetView workbookViewId="0" topLeftCell="A1">
      <selection activeCell="N3" sqref="N3"/>
    </sheetView>
  </sheetViews>
  <sheetFormatPr defaultColWidth="9.00390625" defaultRowHeight="13.5"/>
  <cols>
    <col min="1" max="1" width="2.50390625" style="118" customWidth="1"/>
    <col min="2" max="13" width="10.625" style="118" customWidth="1"/>
    <col min="14" max="14" width="5.625" style="118" customWidth="1"/>
    <col min="15" max="15" width="10.375" style="118" customWidth="1"/>
    <col min="16" max="16" width="12.625" style="118" customWidth="1"/>
    <col min="17" max="17" width="9.00390625" style="118" customWidth="1"/>
    <col min="18" max="18" width="9.625" style="118" customWidth="1"/>
    <col min="19" max="19" width="9.00390625" style="118" customWidth="1"/>
    <col min="20" max="20" width="10.375" style="118" customWidth="1"/>
    <col min="21" max="21" width="9.125" style="118" customWidth="1"/>
    <col min="22" max="16384" width="9.00390625" style="118" customWidth="1"/>
  </cols>
  <sheetData>
    <row r="1" spans="2:12" ht="19.5" customHeight="1">
      <c r="B1" s="117" t="s">
        <v>79</v>
      </c>
      <c r="C1" s="117"/>
      <c r="G1" s="117" t="s">
        <v>80</v>
      </c>
      <c r="H1" s="117"/>
      <c r="K1" s="117" t="s">
        <v>81</v>
      </c>
      <c r="L1" s="119"/>
    </row>
    <row r="2" spans="2:12" ht="12" customHeight="1" thickBot="1">
      <c r="B2" s="120"/>
      <c r="C2" s="120"/>
      <c r="D2" s="121" t="s">
        <v>82</v>
      </c>
      <c r="E2" s="122"/>
      <c r="H2" s="123" t="s">
        <v>60</v>
      </c>
      <c r="K2" s="1"/>
      <c r="L2" s="123" t="s">
        <v>60</v>
      </c>
    </row>
    <row r="3" spans="2:12" ht="12" customHeight="1">
      <c r="B3" s="288" t="s">
        <v>83</v>
      </c>
      <c r="C3" s="124" t="s">
        <v>84</v>
      </c>
      <c r="D3" s="125" t="s">
        <v>85</v>
      </c>
      <c r="E3" s="126"/>
      <c r="G3" s="287" t="s">
        <v>86</v>
      </c>
      <c r="H3" s="125" t="s">
        <v>87</v>
      </c>
      <c r="K3" s="287" t="s">
        <v>86</v>
      </c>
      <c r="L3" s="125" t="s">
        <v>88</v>
      </c>
    </row>
    <row r="4" spans="2:12" ht="12" customHeight="1">
      <c r="B4" s="127" t="s">
        <v>89</v>
      </c>
      <c r="C4" s="67">
        <v>2000</v>
      </c>
      <c r="D4" s="69">
        <v>255</v>
      </c>
      <c r="E4" s="128"/>
      <c r="G4" s="24" t="s">
        <v>36</v>
      </c>
      <c r="H4" s="129">
        <v>354.19</v>
      </c>
      <c r="K4" s="24" t="s">
        <v>36</v>
      </c>
      <c r="L4" s="129">
        <v>9.66</v>
      </c>
    </row>
    <row r="5" spans="2:12" ht="12" customHeight="1">
      <c r="B5" s="127" t="s">
        <v>71</v>
      </c>
      <c r="C5" s="67">
        <v>2300</v>
      </c>
      <c r="D5" s="69">
        <v>274</v>
      </c>
      <c r="E5" s="128"/>
      <c r="G5" s="127" t="s">
        <v>71</v>
      </c>
      <c r="H5" s="69">
        <v>352.87</v>
      </c>
      <c r="K5" s="127" t="s">
        <v>71</v>
      </c>
      <c r="L5" s="69">
        <v>9.66</v>
      </c>
    </row>
    <row r="6" spans="2:12" s="133" customFormat="1" ht="12" customHeight="1">
      <c r="B6" s="130" t="s">
        <v>38</v>
      </c>
      <c r="C6" s="131">
        <v>2300</v>
      </c>
      <c r="D6" s="77">
        <v>274</v>
      </c>
      <c r="E6" s="132"/>
      <c r="G6" s="130" t="s">
        <v>38</v>
      </c>
      <c r="H6" s="77">
        <v>352.46</v>
      </c>
      <c r="K6" s="26" t="s">
        <v>38</v>
      </c>
      <c r="L6" s="77">
        <v>9.66</v>
      </c>
    </row>
    <row r="7" spans="2:12" ht="12" customHeight="1">
      <c r="B7" s="134"/>
      <c r="C7" s="67"/>
      <c r="D7" s="69"/>
      <c r="E7" s="122"/>
      <c r="G7" s="37"/>
      <c r="H7" s="69"/>
      <c r="K7" s="37"/>
      <c r="L7" s="69"/>
    </row>
    <row r="8" spans="2:12" ht="12" customHeight="1">
      <c r="B8" s="135" t="s">
        <v>90</v>
      </c>
      <c r="C8" s="67">
        <v>500</v>
      </c>
      <c r="D8" s="69">
        <v>40</v>
      </c>
      <c r="E8" s="128"/>
      <c r="G8" s="135" t="s">
        <v>90</v>
      </c>
      <c r="H8" s="136">
        <v>214.22</v>
      </c>
      <c r="K8" s="137" t="s">
        <v>90</v>
      </c>
      <c r="L8" s="69">
        <v>4.59</v>
      </c>
    </row>
    <row r="9" spans="2:12" ht="12" customHeight="1">
      <c r="B9" s="135" t="s">
        <v>91</v>
      </c>
      <c r="C9" s="67">
        <v>1500</v>
      </c>
      <c r="D9" s="69">
        <v>225</v>
      </c>
      <c r="E9" s="128"/>
      <c r="G9" s="135" t="s">
        <v>91</v>
      </c>
      <c r="H9" s="136">
        <v>35.52</v>
      </c>
      <c r="K9" s="137" t="s">
        <v>91</v>
      </c>
      <c r="L9" s="69">
        <v>4.37</v>
      </c>
    </row>
    <row r="10" spans="2:12" ht="12" customHeight="1" thickBot="1">
      <c r="B10" s="135" t="s">
        <v>92</v>
      </c>
      <c r="C10" s="20">
        <v>0</v>
      </c>
      <c r="D10" s="139">
        <v>0</v>
      </c>
      <c r="E10" s="122"/>
      <c r="G10" s="135" t="s">
        <v>92</v>
      </c>
      <c r="H10" s="136">
        <v>23.41</v>
      </c>
      <c r="K10" s="140" t="s">
        <v>92</v>
      </c>
      <c r="L10" s="141">
        <v>0.7</v>
      </c>
    </row>
    <row r="11" spans="2:12" ht="12" customHeight="1">
      <c r="B11" s="135" t="s">
        <v>93</v>
      </c>
      <c r="C11" s="20">
        <v>0</v>
      </c>
      <c r="D11" s="139">
        <v>0</v>
      </c>
      <c r="E11" s="122"/>
      <c r="G11" s="135" t="s">
        <v>93</v>
      </c>
      <c r="H11" s="136">
        <v>1.95</v>
      </c>
      <c r="K11" s="142" t="s">
        <v>77</v>
      </c>
      <c r="L11" s="1"/>
    </row>
    <row r="12" spans="2:8" ht="12" customHeight="1" thickBot="1">
      <c r="B12" s="143" t="s">
        <v>94</v>
      </c>
      <c r="C12" s="114">
        <v>300</v>
      </c>
      <c r="D12" s="141">
        <v>9</v>
      </c>
      <c r="E12" s="128"/>
      <c r="G12" s="143" t="s">
        <v>94</v>
      </c>
      <c r="H12" s="141">
        <v>77.36</v>
      </c>
    </row>
    <row r="13" spans="2:7" ht="12" customHeight="1">
      <c r="B13" s="142" t="s">
        <v>77</v>
      </c>
      <c r="C13" s="61"/>
      <c r="D13" s="144"/>
      <c r="E13" s="128"/>
      <c r="G13" s="142" t="s">
        <v>77</v>
      </c>
    </row>
    <row r="14" spans="3:8" ht="12" customHeight="1">
      <c r="C14" s="1"/>
      <c r="D14" s="1"/>
      <c r="H14" s="1"/>
    </row>
    <row r="15" ht="12" customHeight="1"/>
    <row r="16" ht="12" customHeight="1"/>
    <row r="17" ht="12" customHeight="1"/>
    <row r="18" spans="2:11" ht="19.5" customHeight="1">
      <c r="B18" s="117" t="s">
        <v>95</v>
      </c>
      <c r="C18" s="145"/>
      <c r="F18" s="117" t="s">
        <v>96</v>
      </c>
      <c r="G18" s="145"/>
      <c r="J18" s="117" t="s">
        <v>97</v>
      </c>
      <c r="K18" s="117"/>
    </row>
    <row r="19" spans="2:13" ht="12" customHeight="1" thickBot="1">
      <c r="B19" s="52"/>
      <c r="C19" s="121" t="s">
        <v>60</v>
      </c>
      <c r="G19" s="123" t="s">
        <v>60</v>
      </c>
      <c r="J19" s="120"/>
      <c r="K19" s="120"/>
      <c r="M19" s="121" t="s">
        <v>60</v>
      </c>
    </row>
    <row r="20" spans="2:13" ht="12" customHeight="1">
      <c r="B20" s="286" t="s">
        <v>98</v>
      </c>
      <c r="C20" s="125" t="s">
        <v>99</v>
      </c>
      <c r="F20" s="286" t="s">
        <v>100</v>
      </c>
      <c r="G20" s="146" t="s">
        <v>101</v>
      </c>
      <c r="J20" s="287" t="s">
        <v>102</v>
      </c>
      <c r="K20" s="147" t="s">
        <v>103</v>
      </c>
      <c r="L20" s="124" t="s">
        <v>104</v>
      </c>
      <c r="M20" s="125" t="s">
        <v>105</v>
      </c>
    </row>
    <row r="21" spans="2:13" ht="12" customHeight="1">
      <c r="B21" s="24" t="s">
        <v>36</v>
      </c>
      <c r="C21" s="129">
        <v>7.89</v>
      </c>
      <c r="F21" s="24" t="s">
        <v>36</v>
      </c>
      <c r="G21" s="129">
        <v>27</v>
      </c>
      <c r="J21" s="24" t="s">
        <v>36</v>
      </c>
      <c r="K21" s="62">
        <v>19.15</v>
      </c>
      <c r="L21" s="63">
        <v>18</v>
      </c>
      <c r="M21" s="69">
        <v>1.15</v>
      </c>
    </row>
    <row r="22" spans="2:13" ht="12" customHeight="1">
      <c r="B22" s="127" t="s">
        <v>71</v>
      </c>
      <c r="C22" s="69">
        <v>7.89</v>
      </c>
      <c r="F22" s="127" t="s">
        <v>71</v>
      </c>
      <c r="G22" s="69">
        <v>27</v>
      </c>
      <c r="J22" s="24" t="s">
        <v>71</v>
      </c>
      <c r="K22" s="62">
        <v>19.05</v>
      </c>
      <c r="L22" s="63">
        <v>18</v>
      </c>
      <c r="M22" s="69">
        <v>1.05</v>
      </c>
    </row>
    <row r="23" spans="2:13" s="133" customFormat="1" ht="12" customHeight="1">
      <c r="B23" s="26" t="s">
        <v>38</v>
      </c>
      <c r="C23" s="77">
        <v>7.89</v>
      </c>
      <c r="F23" s="26" t="s">
        <v>38</v>
      </c>
      <c r="G23" s="77">
        <v>27</v>
      </c>
      <c r="J23" s="26" t="s">
        <v>38</v>
      </c>
      <c r="K23" s="73">
        <v>19.05</v>
      </c>
      <c r="L23" s="74">
        <v>18</v>
      </c>
      <c r="M23" s="77">
        <v>1.05</v>
      </c>
    </row>
    <row r="24" spans="2:13" ht="12" customHeight="1">
      <c r="B24" s="37"/>
      <c r="C24" s="69"/>
      <c r="F24" s="148"/>
      <c r="G24" s="69"/>
      <c r="J24" s="37"/>
      <c r="K24" s="62"/>
      <c r="L24" s="63"/>
      <c r="M24" s="69"/>
    </row>
    <row r="25" spans="2:13" ht="12" customHeight="1">
      <c r="B25" s="137" t="s">
        <v>106</v>
      </c>
      <c r="C25" s="69">
        <v>0.5</v>
      </c>
      <c r="F25" s="137" t="s">
        <v>107</v>
      </c>
      <c r="G25" s="69">
        <v>13</v>
      </c>
      <c r="J25" s="137" t="s">
        <v>90</v>
      </c>
      <c r="K25" s="64">
        <v>9</v>
      </c>
      <c r="L25" s="63">
        <v>8</v>
      </c>
      <c r="M25" s="69">
        <v>1</v>
      </c>
    </row>
    <row r="26" spans="2:13" ht="12" customHeight="1" thickBot="1">
      <c r="B26" s="140" t="s">
        <v>108</v>
      </c>
      <c r="C26" s="141">
        <v>7.39</v>
      </c>
      <c r="F26" s="137" t="s">
        <v>109</v>
      </c>
      <c r="G26" s="69">
        <v>11</v>
      </c>
      <c r="J26" s="137" t="s">
        <v>91</v>
      </c>
      <c r="K26" s="62">
        <v>6.12</v>
      </c>
      <c r="L26" s="63">
        <v>6.07</v>
      </c>
      <c r="M26" s="69">
        <v>0.05</v>
      </c>
    </row>
    <row r="27" spans="2:13" ht="12" customHeight="1">
      <c r="B27" s="142" t="s">
        <v>77</v>
      </c>
      <c r="F27" s="137" t="s">
        <v>110</v>
      </c>
      <c r="G27" s="69">
        <v>2</v>
      </c>
      <c r="J27" s="137" t="s">
        <v>111</v>
      </c>
      <c r="K27" s="62">
        <v>2.53</v>
      </c>
      <c r="L27" s="63">
        <v>2.53</v>
      </c>
      <c r="M27" s="65">
        <v>0</v>
      </c>
    </row>
    <row r="28" spans="6:13" ht="12" customHeight="1" thickBot="1">
      <c r="F28" s="140" t="s">
        <v>112</v>
      </c>
      <c r="G28" s="141">
        <v>1</v>
      </c>
      <c r="J28" s="137" t="s">
        <v>113</v>
      </c>
      <c r="K28" s="64">
        <v>0</v>
      </c>
      <c r="L28" s="149">
        <v>0</v>
      </c>
      <c r="M28" s="65">
        <v>0</v>
      </c>
    </row>
    <row r="29" spans="6:13" ht="12" customHeight="1" thickBot="1">
      <c r="F29" s="142" t="s">
        <v>77</v>
      </c>
      <c r="G29" s="1"/>
      <c r="J29" s="140" t="s">
        <v>94</v>
      </c>
      <c r="K29" s="103">
        <v>1.4</v>
      </c>
      <c r="L29" s="150">
        <v>1.4</v>
      </c>
      <c r="M29" s="106">
        <v>0</v>
      </c>
    </row>
    <row r="30" spans="7:13" ht="12" customHeight="1">
      <c r="G30" s="151"/>
      <c r="J30" s="142" t="s">
        <v>114</v>
      </c>
      <c r="K30" s="1"/>
      <c r="L30" s="1"/>
      <c r="M30" s="1"/>
    </row>
    <row r="31" ht="12" customHeight="1">
      <c r="K31" s="151"/>
    </row>
    <row r="32" ht="12" customHeight="1"/>
    <row r="33" ht="12" customHeight="1">
      <c r="B33" s="118" t="s">
        <v>115</v>
      </c>
    </row>
    <row r="34" ht="12" customHeight="1"/>
    <row r="35" ht="12" customHeight="1"/>
    <row r="36" spans="2:12" ht="19.5" customHeight="1">
      <c r="B36" s="119" t="s">
        <v>0</v>
      </c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3" ht="19.5" customHeight="1" thickBot="1">
      <c r="B37" s="1"/>
      <c r="C37" s="1"/>
      <c r="D37" s="1"/>
      <c r="E37" s="1"/>
      <c r="F37" s="1"/>
      <c r="G37" s="1"/>
      <c r="H37" s="1"/>
      <c r="I37" s="1"/>
      <c r="J37" s="1"/>
      <c r="L37" s="1"/>
      <c r="M37" s="123" t="s">
        <v>116</v>
      </c>
    </row>
    <row r="38" spans="2:13" ht="12" customHeight="1">
      <c r="B38" s="277" t="s">
        <v>117</v>
      </c>
      <c r="C38" s="281"/>
      <c r="D38" s="258" t="s">
        <v>118</v>
      </c>
      <c r="E38" s="258"/>
      <c r="F38" s="258" t="s">
        <v>119</v>
      </c>
      <c r="G38" s="258"/>
      <c r="H38" s="258" t="s">
        <v>120</v>
      </c>
      <c r="I38" s="258"/>
      <c r="J38" s="258" t="s">
        <v>1</v>
      </c>
      <c r="K38" s="258"/>
      <c r="L38" s="258" t="s">
        <v>2</v>
      </c>
      <c r="M38" s="259"/>
    </row>
    <row r="39" spans="2:13" ht="12" customHeight="1">
      <c r="B39" s="284"/>
      <c r="C39" s="285"/>
      <c r="D39" s="152" t="s">
        <v>121</v>
      </c>
      <c r="E39" s="153" t="s">
        <v>122</v>
      </c>
      <c r="F39" s="152" t="s">
        <v>121</v>
      </c>
      <c r="G39" s="153" t="s">
        <v>122</v>
      </c>
      <c r="H39" s="152" t="s">
        <v>121</v>
      </c>
      <c r="I39" s="153" t="s">
        <v>122</v>
      </c>
      <c r="J39" s="152" t="s">
        <v>121</v>
      </c>
      <c r="K39" s="153" t="s">
        <v>122</v>
      </c>
      <c r="L39" s="152" t="s">
        <v>121</v>
      </c>
      <c r="M39" s="154" t="s">
        <v>122</v>
      </c>
    </row>
    <row r="40" spans="2:13" s="122" customFormat="1" ht="12" customHeight="1">
      <c r="B40" s="248" t="s">
        <v>3</v>
      </c>
      <c r="C40" s="260"/>
      <c r="D40" s="155" t="s">
        <v>4</v>
      </c>
      <c r="E40" s="156">
        <v>44</v>
      </c>
      <c r="F40" s="157">
        <v>-35</v>
      </c>
      <c r="G40" s="156">
        <v>26</v>
      </c>
      <c r="H40" s="157">
        <v>-3</v>
      </c>
      <c r="I40" s="156">
        <v>3</v>
      </c>
      <c r="J40" s="157">
        <v>-13</v>
      </c>
      <c r="K40" s="156">
        <v>9</v>
      </c>
      <c r="L40" s="157">
        <v>-6</v>
      </c>
      <c r="M40" s="158">
        <v>6</v>
      </c>
    </row>
    <row r="41" spans="2:13" ht="12" customHeight="1">
      <c r="B41" s="240" t="s">
        <v>123</v>
      </c>
      <c r="C41" s="261"/>
      <c r="D41" s="159" t="s">
        <v>4</v>
      </c>
      <c r="E41" s="160">
        <v>44</v>
      </c>
      <c r="F41" s="161">
        <v>-35</v>
      </c>
      <c r="G41" s="160">
        <v>26</v>
      </c>
      <c r="H41" s="161">
        <v>-3</v>
      </c>
      <c r="I41" s="160">
        <v>3</v>
      </c>
      <c r="J41" s="161">
        <v>-13</v>
      </c>
      <c r="K41" s="160">
        <v>9</v>
      </c>
      <c r="L41" s="161">
        <v>-6</v>
      </c>
      <c r="M41" s="162">
        <v>6</v>
      </c>
    </row>
    <row r="42" spans="2:13" s="132" customFormat="1" ht="12" customHeight="1">
      <c r="B42" s="242" t="s">
        <v>124</v>
      </c>
      <c r="C42" s="262"/>
      <c r="D42" s="163" t="s">
        <v>4</v>
      </c>
      <c r="E42" s="164">
        <v>44</v>
      </c>
      <c r="F42" s="165">
        <v>-35</v>
      </c>
      <c r="G42" s="164">
        <v>26</v>
      </c>
      <c r="H42" s="165">
        <v>-3</v>
      </c>
      <c r="I42" s="164">
        <v>3</v>
      </c>
      <c r="J42" s="165">
        <v>-13</v>
      </c>
      <c r="K42" s="164">
        <v>9</v>
      </c>
      <c r="L42" s="165">
        <v>-6</v>
      </c>
      <c r="M42" s="166">
        <v>6</v>
      </c>
    </row>
    <row r="43" spans="2:13" ht="12" customHeight="1">
      <c r="B43" s="167"/>
      <c r="C43" s="168"/>
      <c r="D43" s="159"/>
      <c r="E43" s="160"/>
      <c r="F43" s="161"/>
      <c r="G43" s="160"/>
      <c r="H43" s="161"/>
      <c r="I43" s="160"/>
      <c r="J43" s="161"/>
      <c r="K43" s="160"/>
      <c r="L43" s="161"/>
      <c r="M43" s="162"/>
    </row>
    <row r="44" spans="2:13" s="122" customFormat="1" ht="12" customHeight="1">
      <c r="B44" s="24"/>
      <c r="C44" s="85" t="s">
        <v>5</v>
      </c>
      <c r="D44" s="161">
        <v>-8</v>
      </c>
      <c r="E44" s="160">
        <v>6</v>
      </c>
      <c r="F44" s="161">
        <v>-7</v>
      </c>
      <c r="G44" s="160">
        <v>5</v>
      </c>
      <c r="H44" s="169">
        <v>0</v>
      </c>
      <c r="I44" s="170">
        <v>0</v>
      </c>
      <c r="J44" s="161">
        <v>-1</v>
      </c>
      <c r="K44" s="160">
        <v>1</v>
      </c>
      <c r="L44" s="169">
        <v>0</v>
      </c>
      <c r="M44" s="171">
        <v>0</v>
      </c>
    </row>
    <row r="45" spans="2:13" s="122" customFormat="1" ht="12" customHeight="1">
      <c r="B45" s="24"/>
      <c r="C45" s="85" t="s">
        <v>125</v>
      </c>
      <c r="D45" s="161">
        <v>-19</v>
      </c>
      <c r="E45" s="160">
        <v>14</v>
      </c>
      <c r="F45" s="161">
        <v>-3</v>
      </c>
      <c r="G45" s="160">
        <v>1</v>
      </c>
      <c r="H45" s="169">
        <v>0</v>
      </c>
      <c r="I45" s="170">
        <v>0</v>
      </c>
      <c r="J45" s="161">
        <v>-10</v>
      </c>
      <c r="K45" s="160">
        <v>7</v>
      </c>
      <c r="L45" s="161">
        <v>-6</v>
      </c>
      <c r="M45" s="162">
        <v>6</v>
      </c>
    </row>
    <row r="46" spans="2:13" s="122" customFormat="1" ht="12" customHeight="1">
      <c r="B46" s="24"/>
      <c r="C46" s="85" t="s">
        <v>6</v>
      </c>
      <c r="D46" s="161">
        <v>-2</v>
      </c>
      <c r="E46" s="160">
        <v>1</v>
      </c>
      <c r="F46" s="161">
        <v>-1</v>
      </c>
      <c r="G46" s="172">
        <v>0</v>
      </c>
      <c r="H46" s="169">
        <v>0</v>
      </c>
      <c r="I46" s="170">
        <v>0</v>
      </c>
      <c r="J46" s="161">
        <v>-1</v>
      </c>
      <c r="K46" s="160">
        <v>1</v>
      </c>
      <c r="L46" s="169">
        <v>0</v>
      </c>
      <c r="M46" s="171">
        <v>0</v>
      </c>
    </row>
    <row r="47" spans="2:13" s="122" customFormat="1" ht="12" customHeight="1">
      <c r="B47" s="24"/>
      <c r="C47" s="85" t="s">
        <v>126</v>
      </c>
      <c r="D47" s="161">
        <v>-10</v>
      </c>
      <c r="E47" s="160">
        <v>7</v>
      </c>
      <c r="F47" s="161">
        <v>-9</v>
      </c>
      <c r="G47" s="160">
        <v>7</v>
      </c>
      <c r="H47" s="169">
        <v>0</v>
      </c>
      <c r="I47" s="170">
        <v>0</v>
      </c>
      <c r="J47" s="161">
        <v>-1</v>
      </c>
      <c r="K47" s="172">
        <v>0</v>
      </c>
      <c r="L47" s="169">
        <v>0</v>
      </c>
      <c r="M47" s="171">
        <v>0</v>
      </c>
    </row>
    <row r="48" spans="2:13" s="122" customFormat="1" ht="12" customHeight="1">
      <c r="B48" s="24"/>
      <c r="C48" s="85" t="s">
        <v>7</v>
      </c>
      <c r="D48" s="161">
        <v>-9</v>
      </c>
      <c r="E48" s="160">
        <v>8</v>
      </c>
      <c r="F48" s="161">
        <v>-9</v>
      </c>
      <c r="G48" s="160">
        <v>8</v>
      </c>
      <c r="H48" s="169">
        <v>0</v>
      </c>
      <c r="I48" s="170">
        <v>0</v>
      </c>
      <c r="J48" s="169">
        <v>0</v>
      </c>
      <c r="K48" s="170">
        <v>0</v>
      </c>
      <c r="L48" s="169">
        <v>0</v>
      </c>
      <c r="M48" s="171">
        <v>0</v>
      </c>
    </row>
    <row r="49" spans="2:13" s="122" customFormat="1" ht="12" customHeight="1">
      <c r="B49" s="24"/>
      <c r="C49" s="85" t="s">
        <v>8</v>
      </c>
      <c r="D49" s="161">
        <v>-6</v>
      </c>
      <c r="E49" s="160">
        <v>5</v>
      </c>
      <c r="F49" s="161">
        <v>-3</v>
      </c>
      <c r="G49" s="160">
        <v>2</v>
      </c>
      <c r="H49" s="161">
        <v>-3</v>
      </c>
      <c r="I49" s="160">
        <v>3</v>
      </c>
      <c r="J49" s="169">
        <v>0</v>
      </c>
      <c r="K49" s="170">
        <v>0</v>
      </c>
      <c r="L49" s="169">
        <v>0</v>
      </c>
      <c r="M49" s="171">
        <v>0</v>
      </c>
    </row>
    <row r="50" spans="2:13" ht="12" customHeight="1" thickBot="1">
      <c r="B50" s="173"/>
      <c r="C50" s="174" t="s">
        <v>9</v>
      </c>
      <c r="D50" s="175">
        <v>-3</v>
      </c>
      <c r="E50" s="176">
        <v>3</v>
      </c>
      <c r="F50" s="175">
        <v>-3</v>
      </c>
      <c r="G50" s="176">
        <v>3</v>
      </c>
      <c r="H50" s="177">
        <v>0</v>
      </c>
      <c r="I50" s="178">
        <v>0</v>
      </c>
      <c r="J50" s="177">
        <v>0</v>
      </c>
      <c r="K50" s="178">
        <v>0</v>
      </c>
      <c r="L50" s="177">
        <v>0</v>
      </c>
      <c r="M50" s="179">
        <v>0</v>
      </c>
    </row>
    <row r="51" spans="2:12" ht="12" customHeight="1">
      <c r="B51" s="142" t="s">
        <v>10</v>
      </c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3:12" ht="19.5" customHeight="1">
      <c r="C52" s="49"/>
      <c r="D52" s="1"/>
      <c r="E52" s="1"/>
      <c r="F52" s="1"/>
      <c r="G52" s="1"/>
      <c r="H52" s="1"/>
      <c r="I52" s="1"/>
      <c r="J52" s="1"/>
      <c r="K52" s="1"/>
      <c r="L52" s="1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spans="9:10" ht="12" customHeight="1">
      <c r="I78" s="151"/>
      <c r="J78" s="151"/>
    </row>
    <row r="79" spans="2:12" ht="12" customHeight="1">
      <c r="B79" s="122"/>
      <c r="C79" s="180"/>
      <c r="H79" s="181"/>
      <c r="I79" s="122"/>
      <c r="J79" s="122"/>
      <c r="K79" s="122"/>
      <c r="L79" s="122"/>
    </row>
    <row r="80" spans="7:12" ht="12" customHeight="1">
      <c r="G80" s="126"/>
      <c r="H80" s="126"/>
      <c r="I80" s="126"/>
      <c r="J80" s="126"/>
      <c r="K80" s="126"/>
      <c r="L80" s="126"/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</sheetData>
  <mergeCells count="9">
    <mergeCell ref="B38:C39"/>
    <mergeCell ref="B40:C40"/>
    <mergeCell ref="B41:C41"/>
    <mergeCell ref="B42:C42"/>
    <mergeCell ref="L38:M38"/>
    <mergeCell ref="D38:E38"/>
    <mergeCell ref="F38:G38"/>
    <mergeCell ref="H38:I38"/>
    <mergeCell ref="J38:K38"/>
  </mergeCells>
  <printOptions horizontalCentered="1" verticalCentered="1"/>
  <pageMargins left="0.5905511811023623" right="0.3937007874015748" top="0.7874015748031497" bottom="0.5905511811023623" header="0" footer="0"/>
  <pageSetup horizontalDpi="400" verticalDpi="4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3"/>
  <sheetViews>
    <sheetView tabSelected="1" workbookViewId="0" topLeftCell="A1">
      <selection activeCell="M7" sqref="M7:N7"/>
    </sheetView>
  </sheetViews>
  <sheetFormatPr defaultColWidth="9.00390625" defaultRowHeight="13.5"/>
  <cols>
    <col min="1" max="1" width="2.625" style="183" customWidth="1"/>
    <col min="2" max="2" width="12.625" style="183" customWidth="1"/>
    <col min="3" max="9" width="9.00390625" style="183" customWidth="1"/>
    <col min="10" max="10" width="10.375" style="183" customWidth="1"/>
    <col min="11" max="11" width="9.00390625" style="183" customWidth="1"/>
    <col min="12" max="12" width="10.375" style="183" customWidth="1"/>
    <col min="13" max="13" width="9.00390625" style="183" customWidth="1"/>
    <col min="14" max="14" width="9.875" style="183" customWidth="1"/>
    <col min="15" max="16384" width="9.00390625" style="183" customWidth="1"/>
  </cols>
  <sheetData>
    <row r="1" s="182" customFormat="1" ht="14.25" customHeight="1">
      <c r="B1" s="119" t="s">
        <v>127</v>
      </c>
    </row>
    <row r="2" s="182" customFormat="1" ht="12" customHeight="1" thickBot="1">
      <c r="B2" s="119"/>
    </row>
    <row r="3" spans="2:8" ht="12" customHeight="1">
      <c r="B3" s="291" t="s">
        <v>128</v>
      </c>
      <c r="C3" s="263" t="s">
        <v>129</v>
      </c>
      <c r="D3" s="263"/>
      <c r="E3" s="263"/>
      <c r="F3" s="263" t="s">
        <v>130</v>
      </c>
      <c r="G3" s="263"/>
      <c r="H3" s="264"/>
    </row>
    <row r="4" spans="2:8" ht="12" customHeight="1">
      <c r="B4" s="292" t="s">
        <v>100</v>
      </c>
      <c r="C4" s="244" t="s">
        <v>131</v>
      </c>
      <c r="D4" s="266" t="s">
        <v>132</v>
      </c>
      <c r="E4" s="244" t="s">
        <v>133</v>
      </c>
      <c r="F4" s="244" t="s">
        <v>131</v>
      </c>
      <c r="G4" s="266" t="s">
        <v>132</v>
      </c>
      <c r="H4" s="268" t="s">
        <v>133</v>
      </c>
    </row>
    <row r="5" spans="2:8" ht="12" customHeight="1">
      <c r="B5" s="293"/>
      <c r="C5" s="265"/>
      <c r="D5" s="267"/>
      <c r="E5" s="265"/>
      <c r="F5" s="265"/>
      <c r="G5" s="267"/>
      <c r="H5" s="269"/>
    </row>
    <row r="6" spans="2:8" s="187" customFormat="1" ht="12" customHeight="1">
      <c r="B6" s="184"/>
      <c r="C6" s="185" t="s">
        <v>134</v>
      </c>
      <c r="D6" s="185" t="s">
        <v>135</v>
      </c>
      <c r="E6" s="185" t="s">
        <v>135</v>
      </c>
      <c r="F6" s="185" t="s">
        <v>134</v>
      </c>
      <c r="G6" s="185" t="s">
        <v>135</v>
      </c>
      <c r="H6" s="186" t="s">
        <v>135</v>
      </c>
    </row>
    <row r="7" spans="2:8" s="187" customFormat="1" ht="12" customHeight="1">
      <c r="B7" s="188" t="s">
        <v>136</v>
      </c>
      <c r="C7" s="189">
        <v>35</v>
      </c>
      <c r="D7" s="189">
        <v>4416</v>
      </c>
      <c r="E7" s="189">
        <v>1046</v>
      </c>
      <c r="F7" s="190">
        <v>0</v>
      </c>
      <c r="G7" s="190">
        <v>0</v>
      </c>
      <c r="H7" s="191">
        <v>0</v>
      </c>
    </row>
    <row r="8" spans="2:8" s="187" customFormat="1" ht="12" customHeight="1">
      <c r="B8" s="188" t="s">
        <v>137</v>
      </c>
      <c r="C8" s="189">
        <v>10</v>
      </c>
      <c r="D8" s="189">
        <v>1880</v>
      </c>
      <c r="E8" s="189">
        <v>401</v>
      </c>
      <c r="F8" s="190">
        <v>0</v>
      </c>
      <c r="G8" s="190">
        <v>0</v>
      </c>
      <c r="H8" s="191">
        <v>0</v>
      </c>
    </row>
    <row r="9" spans="2:8" s="196" customFormat="1" ht="12" customHeight="1">
      <c r="B9" s="192" t="s">
        <v>138</v>
      </c>
      <c r="C9" s="193">
        <v>3</v>
      </c>
      <c r="D9" s="193">
        <v>2000</v>
      </c>
      <c r="E9" s="193">
        <v>620</v>
      </c>
      <c r="F9" s="194">
        <v>0</v>
      </c>
      <c r="G9" s="194">
        <v>0</v>
      </c>
      <c r="H9" s="195">
        <v>0</v>
      </c>
    </row>
    <row r="10" spans="2:8" s="187" customFormat="1" ht="12" customHeight="1">
      <c r="B10" s="197"/>
      <c r="C10" s="189"/>
      <c r="D10" s="189"/>
      <c r="E10" s="189"/>
      <c r="F10" s="189"/>
      <c r="G10" s="189"/>
      <c r="H10" s="198"/>
    </row>
    <row r="11" spans="2:8" s="187" customFormat="1" ht="12" customHeight="1">
      <c r="B11" s="199" t="s">
        <v>139</v>
      </c>
      <c r="C11" s="189">
        <v>3</v>
      </c>
      <c r="D11" s="189">
        <v>2000</v>
      </c>
      <c r="E11" s="189">
        <v>620</v>
      </c>
      <c r="F11" s="190">
        <v>0</v>
      </c>
      <c r="G11" s="190">
        <v>0</v>
      </c>
      <c r="H11" s="191">
        <v>0</v>
      </c>
    </row>
    <row r="12" spans="2:8" s="187" customFormat="1" ht="12" customHeight="1" thickBot="1">
      <c r="B12" s="200" t="s">
        <v>140</v>
      </c>
      <c r="C12" s="201">
        <v>0</v>
      </c>
      <c r="D12" s="201">
        <v>0</v>
      </c>
      <c r="E12" s="201">
        <v>0</v>
      </c>
      <c r="F12" s="201">
        <v>0</v>
      </c>
      <c r="G12" s="201">
        <v>0</v>
      </c>
      <c r="H12" s="202">
        <v>0</v>
      </c>
    </row>
    <row r="13" spans="2:8" ht="12" customHeight="1">
      <c r="B13" s="203"/>
      <c r="C13" s="204"/>
      <c r="D13" s="204"/>
      <c r="E13" s="204"/>
      <c r="F13" s="204"/>
      <c r="G13" s="204"/>
      <c r="H13" s="204"/>
    </row>
    <row r="14" ht="12" customHeight="1">
      <c r="B14" s="49" t="s">
        <v>114</v>
      </c>
    </row>
    <row r="15" ht="12" customHeight="1"/>
    <row r="16" ht="12" customHeight="1"/>
    <row r="17" spans="2:10" ht="14.25">
      <c r="B17" s="119" t="s">
        <v>141</v>
      </c>
      <c r="C17" s="119"/>
      <c r="D17" s="1"/>
      <c r="E17" s="1"/>
      <c r="F17" s="1"/>
      <c r="G17" s="1"/>
      <c r="H17" s="1"/>
      <c r="I17" s="1"/>
      <c r="J17" s="1"/>
    </row>
    <row r="18" spans="2:10" ht="12" customHeight="1" thickBot="1">
      <c r="B18" s="1"/>
      <c r="C18" s="1"/>
      <c r="D18" s="1"/>
      <c r="E18" s="1"/>
      <c r="F18" s="1"/>
      <c r="G18" s="1"/>
      <c r="H18" s="1"/>
      <c r="J18" s="1" t="s">
        <v>142</v>
      </c>
    </row>
    <row r="19" spans="2:10" ht="12" customHeight="1">
      <c r="B19" s="289" t="s">
        <v>143</v>
      </c>
      <c r="C19" s="234" t="s">
        <v>144</v>
      </c>
      <c r="D19" s="270"/>
      <c r="E19" s="234" t="s">
        <v>145</v>
      </c>
      <c r="F19" s="270"/>
      <c r="G19" s="234" t="s">
        <v>146</v>
      </c>
      <c r="H19" s="270"/>
      <c r="I19" s="234" t="s">
        <v>147</v>
      </c>
      <c r="J19" s="271"/>
    </row>
    <row r="20" spans="2:10" ht="12" customHeight="1">
      <c r="B20" s="290" t="s">
        <v>148</v>
      </c>
      <c r="C20" s="205" t="s">
        <v>149</v>
      </c>
      <c r="D20" s="205" t="s">
        <v>150</v>
      </c>
      <c r="E20" s="205" t="s">
        <v>149</v>
      </c>
      <c r="F20" s="205" t="s">
        <v>150</v>
      </c>
      <c r="G20" s="205" t="s">
        <v>149</v>
      </c>
      <c r="H20" s="205" t="s">
        <v>150</v>
      </c>
      <c r="I20" s="205" t="s">
        <v>149</v>
      </c>
      <c r="J20" s="206" t="s">
        <v>150</v>
      </c>
    </row>
    <row r="21" spans="2:10" s="211" customFormat="1" ht="12" customHeight="1">
      <c r="B21" s="207" t="s">
        <v>151</v>
      </c>
      <c r="C21" s="73">
        <v>19.72</v>
      </c>
      <c r="D21" s="208"/>
      <c r="E21" s="209">
        <v>6.53</v>
      </c>
      <c r="F21" s="208"/>
      <c r="G21" s="209">
        <v>4.5</v>
      </c>
      <c r="H21" s="208"/>
      <c r="I21" s="209">
        <v>3</v>
      </c>
      <c r="J21" s="210"/>
    </row>
    <row r="22" spans="2:10" ht="12" customHeight="1">
      <c r="B22" s="212" t="s">
        <v>152</v>
      </c>
      <c r="C22" s="213">
        <v>1.5</v>
      </c>
      <c r="D22" s="214" t="s">
        <v>153</v>
      </c>
      <c r="E22" s="216" t="s">
        <v>50</v>
      </c>
      <c r="F22" s="214"/>
      <c r="G22" s="217" t="s">
        <v>50</v>
      </c>
      <c r="H22" s="214"/>
      <c r="I22" s="217" t="s">
        <v>50</v>
      </c>
      <c r="J22" s="218"/>
    </row>
    <row r="23" spans="2:10" ht="12" customHeight="1">
      <c r="B23" s="275" t="s">
        <v>154</v>
      </c>
      <c r="C23" s="219">
        <v>1</v>
      </c>
      <c r="D23" s="220" t="s">
        <v>155</v>
      </c>
      <c r="E23" s="216" t="s">
        <v>156</v>
      </c>
      <c r="F23" s="220"/>
      <c r="G23" s="273">
        <v>1.5</v>
      </c>
      <c r="H23" s="272" t="s">
        <v>157</v>
      </c>
      <c r="I23" s="216" t="s">
        <v>156</v>
      </c>
      <c r="J23" s="221"/>
    </row>
    <row r="24" spans="2:10" ht="12" customHeight="1">
      <c r="B24" s="276"/>
      <c r="C24" s="92">
        <v>1.2</v>
      </c>
      <c r="D24" s="222" t="s">
        <v>158</v>
      </c>
      <c r="E24" s="64" t="s">
        <v>156</v>
      </c>
      <c r="F24" s="222"/>
      <c r="G24" s="256"/>
      <c r="H24" s="256"/>
      <c r="I24" s="94" t="s">
        <v>156</v>
      </c>
      <c r="J24" s="223"/>
    </row>
    <row r="25" spans="2:10" ht="12" customHeight="1">
      <c r="B25" s="275" t="s">
        <v>159</v>
      </c>
      <c r="C25" s="219">
        <v>1</v>
      </c>
      <c r="D25" s="220" t="s">
        <v>160</v>
      </c>
      <c r="E25" s="273">
        <v>0.5</v>
      </c>
      <c r="F25" s="272" t="s">
        <v>155</v>
      </c>
      <c r="G25" s="273">
        <v>1.5</v>
      </c>
      <c r="H25" s="272" t="s">
        <v>161</v>
      </c>
      <c r="I25" s="216" t="s">
        <v>162</v>
      </c>
      <c r="J25" s="221"/>
    </row>
    <row r="26" spans="2:10" ht="12" customHeight="1">
      <c r="B26" s="276"/>
      <c r="C26" s="92">
        <v>1</v>
      </c>
      <c r="D26" s="222" t="s">
        <v>155</v>
      </c>
      <c r="E26" s="256"/>
      <c r="F26" s="256"/>
      <c r="G26" s="256"/>
      <c r="H26" s="256"/>
      <c r="I26" s="94" t="s">
        <v>156</v>
      </c>
      <c r="J26" s="223"/>
    </row>
    <row r="27" spans="2:10" ht="12" customHeight="1">
      <c r="B27" s="275" t="s">
        <v>163</v>
      </c>
      <c r="C27" s="62">
        <v>1</v>
      </c>
      <c r="D27" s="220" t="s">
        <v>164</v>
      </c>
      <c r="E27" s="273">
        <v>0.5</v>
      </c>
      <c r="F27" s="272" t="s">
        <v>165</v>
      </c>
      <c r="G27" s="273">
        <v>1.5</v>
      </c>
      <c r="H27" s="272" t="s">
        <v>166</v>
      </c>
      <c r="I27" s="216" t="s">
        <v>156</v>
      </c>
      <c r="J27" s="221"/>
    </row>
    <row r="28" spans="2:10" ht="12" customHeight="1">
      <c r="B28" s="276"/>
      <c r="C28" s="92">
        <v>1</v>
      </c>
      <c r="D28" s="222" t="s">
        <v>165</v>
      </c>
      <c r="E28" s="256"/>
      <c r="F28" s="256"/>
      <c r="G28" s="256"/>
      <c r="H28" s="256"/>
      <c r="I28" s="94" t="s">
        <v>156</v>
      </c>
      <c r="J28" s="223"/>
    </row>
    <row r="29" spans="2:10" ht="12" customHeight="1">
      <c r="B29" s="127" t="s">
        <v>167</v>
      </c>
      <c r="C29" s="62">
        <v>1.5</v>
      </c>
      <c r="D29" s="224" t="s">
        <v>166</v>
      </c>
      <c r="E29" s="64" t="s">
        <v>43</v>
      </c>
      <c r="F29" s="224"/>
      <c r="G29" s="217" t="s">
        <v>43</v>
      </c>
      <c r="H29" s="214"/>
      <c r="I29" s="217" t="s">
        <v>43</v>
      </c>
      <c r="J29" s="225"/>
    </row>
    <row r="30" spans="2:10" ht="12" customHeight="1">
      <c r="B30" s="212" t="s">
        <v>168</v>
      </c>
      <c r="C30" s="226" t="s">
        <v>43</v>
      </c>
      <c r="D30" s="227"/>
      <c r="E30" s="217" t="s">
        <v>43</v>
      </c>
      <c r="F30" s="214"/>
      <c r="G30" s="217" t="s">
        <v>43</v>
      </c>
      <c r="H30" s="214"/>
      <c r="I30" s="213">
        <v>1.5</v>
      </c>
      <c r="J30" s="218" t="s">
        <v>169</v>
      </c>
    </row>
    <row r="31" spans="2:10" ht="12" customHeight="1">
      <c r="B31" s="212" t="s">
        <v>170</v>
      </c>
      <c r="C31" s="92">
        <v>1.4</v>
      </c>
      <c r="D31" s="214" t="s">
        <v>171</v>
      </c>
      <c r="E31" s="213">
        <v>1.5</v>
      </c>
      <c r="F31" s="214" t="s">
        <v>164</v>
      </c>
      <c r="G31" s="217" t="s">
        <v>172</v>
      </c>
      <c r="H31" s="214"/>
      <c r="I31" s="213">
        <v>1.5</v>
      </c>
      <c r="J31" s="218" t="s">
        <v>157</v>
      </c>
    </row>
    <row r="32" spans="2:10" ht="12" customHeight="1">
      <c r="B32" s="212" t="s">
        <v>173</v>
      </c>
      <c r="C32" s="213">
        <v>1</v>
      </c>
      <c r="D32" s="214" t="s">
        <v>174</v>
      </c>
      <c r="E32" s="213">
        <v>1</v>
      </c>
      <c r="F32" s="214" t="s">
        <v>174</v>
      </c>
      <c r="G32" s="217" t="s">
        <v>156</v>
      </c>
      <c r="H32" s="214"/>
      <c r="I32" s="217" t="s">
        <v>156</v>
      </c>
      <c r="J32" s="218"/>
    </row>
    <row r="33" spans="2:10" ht="12" customHeight="1">
      <c r="B33" s="127" t="s">
        <v>175</v>
      </c>
      <c r="C33" s="213">
        <v>1</v>
      </c>
      <c r="D33" s="214" t="s">
        <v>176</v>
      </c>
      <c r="E33" s="64" t="s">
        <v>172</v>
      </c>
      <c r="F33" s="224"/>
      <c r="G33" s="217" t="s">
        <v>172</v>
      </c>
      <c r="H33" s="214"/>
      <c r="I33" s="217" t="s">
        <v>172</v>
      </c>
      <c r="J33" s="218"/>
    </row>
    <row r="34" spans="2:10" ht="12" customHeight="1">
      <c r="B34" s="212" t="s">
        <v>177</v>
      </c>
      <c r="C34" s="213">
        <v>1.02</v>
      </c>
      <c r="D34" s="214" t="s">
        <v>178</v>
      </c>
      <c r="E34" s="213">
        <v>1.03</v>
      </c>
      <c r="F34" s="214" t="s">
        <v>176</v>
      </c>
      <c r="G34" s="217" t="s">
        <v>172</v>
      </c>
      <c r="H34" s="214"/>
      <c r="I34" s="217" t="s">
        <v>172</v>
      </c>
      <c r="J34" s="218"/>
    </row>
    <row r="35" spans="2:10" ht="12" customHeight="1">
      <c r="B35" s="127" t="s">
        <v>179</v>
      </c>
      <c r="C35" s="62">
        <v>1.05</v>
      </c>
      <c r="D35" s="224" t="s">
        <v>180</v>
      </c>
      <c r="E35" s="64" t="s">
        <v>156</v>
      </c>
      <c r="F35" s="214"/>
      <c r="G35" s="217" t="s">
        <v>156</v>
      </c>
      <c r="H35" s="214"/>
      <c r="I35" s="217" t="s">
        <v>156</v>
      </c>
      <c r="J35" s="218"/>
    </row>
    <row r="36" spans="2:10" ht="12" customHeight="1">
      <c r="B36" s="275" t="s">
        <v>181</v>
      </c>
      <c r="C36" s="219">
        <v>1</v>
      </c>
      <c r="D36" s="220" t="s">
        <v>178</v>
      </c>
      <c r="E36" s="274" t="s">
        <v>43</v>
      </c>
      <c r="F36" s="224"/>
      <c r="G36" s="216" t="s">
        <v>43</v>
      </c>
      <c r="H36" s="220"/>
      <c r="I36" s="216" t="s">
        <v>43</v>
      </c>
      <c r="J36" s="221"/>
    </row>
    <row r="37" spans="2:10" ht="12" customHeight="1">
      <c r="B37" s="276"/>
      <c r="C37" s="94">
        <v>1</v>
      </c>
      <c r="D37" s="222" t="s">
        <v>182</v>
      </c>
      <c r="E37" s="256"/>
      <c r="F37" s="224"/>
      <c r="G37" s="94" t="s">
        <v>43</v>
      </c>
      <c r="H37" s="222"/>
      <c r="I37" s="94" t="s">
        <v>43</v>
      </c>
      <c r="J37" s="223"/>
    </row>
    <row r="38" spans="2:10" ht="12" customHeight="1">
      <c r="B38" s="127" t="s">
        <v>183</v>
      </c>
      <c r="C38" s="228">
        <v>1</v>
      </c>
      <c r="D38" s="214" t="s">
        <v>164</v>
      </c>
      <c r="E38" s="64" t="s">
        <v>172</v>
      </c>
      <c r="F38" s="214"/>
      <c r="G38" s="217" t="s">
        <v>172</v>
      </c>
      <c r="H38" s="214"/>
      <c r="I38" s="217" t="s">
        <v>172</v>
      </c>
      <c r="J38" s="218"/>
    </row>
    <row r="39" spans="2:10" ht="12" customHeight="1">
      <c r="B39" s="212" t="s">
        <v>184</v>
      </c>
      <c r="C39" s="228">
        <v>1</v>
      </c>
      <c r="D39" s="214" t="s">
        <v>185</v>
      </c>
      <c r="E39" s="213">
        <v>1</v>
      </c>
      <c r="F39" s="214" t="s">
        <v>186</v>
      </c>
      <c r="G39" s="217" t="s">
        <v>156</v>
      </c>
      <c r="H39" s="214"/>
      <c r="I39" s="217" t="s">
        <v>156</v>
      </c>
      <c r="J39" s="218"/>
    </row>
    <row r="40" spans="2:10" ht="12" customHeight="1">
      <c r="B40" s="212" t="s">
        <v>187</v>
      </c>
      <c r="C40" s="228">
        <v>1</v>
      </c>
      <c r="D40" s="214" t="s">
        <v>188</v>
      </c>
      <c r="E40" s="217" t="s">
        <v>50</v>
      </c>
      <c r="F40" s="214"/>
      <c r="G40" s="217" t="s">
        <v>50</v>
      </c>
      <c r="H40" s="214"/>
      <c r="I40" s="217" t="s">
        <v>50</v>
      </c>
      <c r="J40" s="218"/>
    </row>
    <row r="41" spans="2:10" ht="12" customHeight="1" thickBot="1">
      <c r="B41" s="229" t="s">
        <v>189</v>
      </c>
      <c r="C41" s="230" t="s">
        <v>190</v>
      </c>
      <c r="D41" s="231"/>
      <c r="E41" s="103">
        <v>1</v>
      </c>
      <c r="F41" s="231" t="s">
        <v>160</v>
      </c>
      <c r="G41" s="230" t="s">
        <v>190</v>
      </c>
      <c r="H41" s="232"/>
      <c r="I41" s="230" t="s">
        <v>190</v>
      </c>
      <c r="J41" s="233"/>
    </row>
    <row r="42" spans="2:10" ht="12" customHeight="1">
      <c r="B42" s="1"/>
      <c r="C42" s="1"/>
      <c r="D42" s="1"/>
      <c r="E42" s="1"/>
      <c r="F42" s="1"/>
      <c r="G42" s="1"/>
      <c r="H42" s="1"/>
      <c r="I42" s="1"/>
      <c r="J42" s="1"/>
    </row>
    <row r="43" spans="2:10" ht="12" customHeight="1">
      <c r="B43" s="49" t="s">
        <v>114</v>
      </c>
      <c r="C43" s="1"/>
      <c r="D43" s="1"/>
      <c r="E43" s="1"/>
      <c r="F43" s="1"/>
      <c r="G43" s="1"/>
      <c r="H43" s="1"/>
      <c r="I43" s="1"/>
      <c r="J43" s="1"/>
    </row>
  </sheetData>
  <mergeCells count="28">
    <mergeCell ref="B23:B24"/>
    <mergeCell ref="B25:B26"/>
    <mergeCell ref="B27:B28"/>
    <mergeCell ref="B36:B37"/>
    <mergeCell ref="E36:E37"/>
    <mergeCell ref="E27:E28"/>
    <mergeCell ref="F27:F28"/>
    <mergeCell ref="G27:G28"/>
    <mergeCell ref="H27:H28"/>
    <mergeCell ref="G23:G24"/>
    <mergeCell ref="H23:H24"/>
    <mergeCell ref="E25:E26"/>
    <mergeCell ref="F25:F26"/>
    <mergeCell ref="G25:G26"/>
    <mergeCell ref="H25:H26"/>
    <mergeCell ref="C19:D19"/>
    <mergeCell ref="E19:F19"/>
    <mergeCell ref="G19:H19"/>
    <mergeCell ref="I19:J19"/>
    <mergeCell ref="C3:E3"/>
    <mergeCell ref="F3:H3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2007-09-11T04:57:10Z</dcterms:created>
  <dcterms:modified xsi:type="dcterms:W3CDTF">2007-09-12T02:48:09Z</dcterms:modified>
  <cp:category/>
  <cp:version/>
  <cp:contentType/>
  <cp:contentStatus/>
</cp:coreProperties>
</file>