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40" yWindow="495" windowWidth="15315" windowHeight="5130" activeTab="0"/>
  </bookViews>
  <sheets>
    <sheet name="2-1" sheetId="1" r:id="rId1"/>
    <sheet name="ｸﾞﾗﾌﾃﾞｰﾀ（造林面積2）" sheetId="2" state="hidden" r:id="rId2"/>
  </sheets>
  <externalReferences>
    <externalReference r:id="rId5"/>
    <externalReference r:id="rId6"/>
  </externalReferences>
  <definedNames>
    <definedName name="_xlnm.Print_Area" localSheetId="0">'2-1'!$A$1:$J$49</definedName>
  </definedNames>
  <calcPr fullCalcOnLoad="1"/>
</workbook>
</file>

<file path=xl/sharedStrings.xml><?xml version="1.0" encoding="utf-8"?>
<sst xmlns="http://schemas.openxmlformats.org/spreadsheetml/2006/main" count="152" uniqueCount="79">
  <si>
    <t>第１表　造林面積</t>
  </si>
  <si>
    <t>（単位：ha）</t>
  </si>
  <si>
    <t>樹種</t>
  </si>
  <si>
    <t>総数</t>
  </si>
  <si>
    <t>国有</t>
  </si>
  <si>
    <t>民有</t>
  </si>
  <si>
    <t>私有</t>
  </si>
  <si>
    <t>県有</t>
  </si>
  <si>
    <t>市町村有</t>
  </si>
  <si>
    <t>公社</t>
  </si>
  <si>
    <t>針葉樹</t>
  </si>
  <si>
    <t>その他</t>
  </si>
  <si>
    <t>広葉樹</t>
  </si>
  <si>
    <t>こなら等</t>
  </si>
  <si>
    <t>あかまつ</t>
  </si>
  <si>
    <t>からまつ</t>
  </si>
  <si>
    <t>平成２年度</t>
  </si>
  <si>
    <t>平成７年度</t>
  </si>
  <si>
    <t>　　第１表　造　林　面　積</t>
  </si>
  <si>
    <t>（単位：ｈａ）</t>
  </si>
  <si>
    <t>樹種</t>
  </si>
  <si>
    <t>総数</t>
  </si>
  <si>
    <t>国有</t>
  </si>
  <si>
    <t>民有</t>
  </si>
  <si>
    <t>私有</t>
  </si>
  <si>
    <t>県有</t>
  </si>
  <si>
    <t>市町村有</t>
  </si>
  <si>
    <t>公団</t>
  </si>
  <si>
    <t>公社</t>
  </si>
  <si>
    <t>針葉樹</t>
  </si>
  <si>
    <t>すぎ</t>
  </si>
  <si>
    <t>ひのき</t>
  </si>
  <si>
    <t>くろまつ</t>
  </si>
  <si>
    <t>その他</t>
  </si>
  <si>
    <t>広葉樹</t>
  </si>
  <si>
    <t>こなら等</t>
  </si>
  <si>
    <t>きり</t>
  </si>
  <si>
    <t>〔資料〕　国有は営林局（事業統計書）、民有林は緑化推進課</t>
  </si>
  <si>
    <t>　（注）　公団は緑資源公団、公社は群馬県林業公社</t>
  </si>
  <si>
    <t>第１表　造林面積</t>
  </si>
  <si>
    <t>民有林</t>
  </si>
  <si>
    <t>民有林事業別実績</t>
  </si>
  <si>
    <t>公共造林</t>
  </si>
  <si>
    <t>融資</t>
  </si>
  <si>
    <t>林構</t>
  </si>
  <si>
    <t>治山</t>
  </si>
  <si>
    <t>県単</t>
  </si>
  <si>
    <t>自力</t>
  </si>
  <si>
    <t>計</t>
  </si>
  <si>
    <t>再造林</t>
  </si>
  <si>
    <t>拡大造林</t>
  </si>
  <si>
    <t>小計</t>
  </si>
  <si>
    <t>樹下植栽</t>
  </si>
  <si>
    <t>制度別</t>
  </si>
  <si>
    <t>面積</t>
  </si>
  <si>
    <t>樹種別</t>
  </si>
  <si>
    <t>公共</t>
  </si>
  <si>
    <t>その他針</t>
  </si>
  <si>
    <t>平成12年度</t>
  </si>
  <si>
    <t>平成13年度</t>
  </si>
  <si>
    <t>公  団</t>
  </si>
  <si>
    <t>平成７年度</t>
  </si>
  <si>
    <t>平成１２年度</t>
  </si>
  <si>
    <t>平成１３年度</t>
  </si>
  <si>
    <t>その他針葉樹</t>
  </si>
  <si>
    <t>自力等</t>
  </si>
  <si>
    <t>機構</t>
  </si>
  <si>
    <t>（注）　機構は緑資源機構、公社は群馬県林業公社</t>
  </si>
  <si>
    <t>〔資料〕　国有林は森林管理局、民有林は林政課</t>
  </si>
  <si>
    <t>すぎ</t>
  </si>
  <si>
    <t>ひのき</t>
  </si>
  <si>
    <t>あかまつ</t>
  </si>
  <si>
    <t>くろまつ</t>
  </si>
  <si>
    <t>からまつ</t>
  </si>
  <si>
    <t>きり</t>
  </si>
  <si>
    <t>平成17年度</t>
  </si>
  <si>
    <t>樹種別</t>
  </si>
  <si>
    <t>制度別</t>
  </si>
  <si>
    <t>平成20年度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</si>
</sst>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.00;\-#,##0.000;"/>
    <numFmt numFmtId="178" formatCode="#,##0.00;\-#,##0.00;"/>
    <numFmt numFmtId="179" formatCode="0.0%"/>
    <numFmt numFmtId="180" formatCode="&quot;(&quot;#,##0.00&quot;)&quot;;&quot;(&quot;\-#,##0.00&quot;)&quot;;"/>
    <numFmt numFmtId="181" formatCode="0.00_);[Red]\(0.00\)"/>
    <numFmt numFmtId="182" formatCode="#,##0.00;\-#,##0.00;&quot;-&quot;"/>
    <numFmt numFmtId="183" formatCode="#,##0;\-#,##0;&quot;-&quot;"/>
    <numFmt numFmtId="184" formatCode="0.0"/>
    <numFmt numFmtId="185" formatCode="#,##0_ "/>
    <numFmt numFmtId="186" formatCode="0_);\(0\)"/>
    <numFmt numFmtId="187" formatCode="0_ "/>
    <numFmt numFmtId="188" formatCode="#,##0.0;\-#,##0.0;&quot;-&quot;"/>
    <numFmt numFmtId="189" formatCode="#,##0.0;\-#,##0.0;&quot;－&quot;"/>
    <numFmt numFmtId="190" formatCode="#,##0.00;\-#,##0.00;&quot;－&quot;"/>
    <numFmt numFmtId="191" formatCode="#,##0.00_ ;[Red]\-#,##0.00\ "/>
    <numFmt numFmtId="192" formatCode="#,##0.000;\-#,##0.000;&quot;-&quot;"/>
    <numFmt numFmtId="193" formatCode="#,##0.00_ "/>
    <numFmt numFmtId="194" formatCode="#,##0;[Red]#,##0"/>
    <numFmt numFmtId="195" formatCode="#,###"/>
    <numFmt numFmtId="196" formatCode="#,##0;\-#,##0;&quot;…&quot;"/>
    <numFmt numFmtId="197" formatCode="#,##0_);[Red]\(#,##0\)"/>
    <numFmt numFmtId="198" formatCode="0.0_ "/>
    <numFmt numFmtId="199" formatCode="#,###.0"/>
    <numFmt numFmtId="200" formatCode="#,###.00"/>
    <numFmt numFmtId="201" formatCode="0;[Red]0"/>
    <numFmt numFmtId="202" formatCode="#,###;\-#,###;&quot;-&quot;"/>
    <numFmt numFmtId="203" formatCode="0.0_);[Red]\(0.0\)"/>
    <numFmt numFmtId="204" formatCode="#,##0.000;\-#,##0.000;&quot;－&quot;"/>
    <numFmt numFmtId="205" formatCode="#,##0.0;[Red]\-#,##0.0"/>
    <numFmt numFmtId="206" formatCode="#,##0.0"/>
    <numFmt numFmtId="207" formatCode="#,##0.000"/>
    <numFmt numFmtId="208" formatCode="#,##0.0;[Red]#,##0.0"/>
    <numFmt numFmtId="209" formatCode="#,##0.00;[Red]#,##0.00"/>
    <numFmt numFmtId="210" formatCode="#,##0.00;\-#,##0.0;&quot;－&quot;"/>
    <numFmt numFmtId="211" formatCode="#,##0.;\-#,##0.0;&quot;－&quot;"/>
    <numFmt numFmtId="212" formatCode="##,#00.;\-#,##0.0;&quot;－&quot;"/>
    <numFmt numFmtId="213" formatCode="###,000.;\-#,##0.0;&quot;－&quot;"/>
    <numFmt numFmtId="214" formatCode="###,000.;\-##,#00&quot;－&quot;"/>
    <numFmt numFmtId="215" formatCode="0_);[Red]\(0\)"/>
  </numFmts>
  <fonts count="35">
    <font>
      <sz val="11"/>
      <name val="ＭＳ Ｐ明朝"/>
      <family val="1"/>
    </font>
    <font>
      <sz val="6"/>
      <name val="ＭＳ Ｐ明朝"/>
      <family val="1"/>
    </font>
    <font>
      <b/>
      <sz val="12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9"/>
      <name val="ＭＳ ＰＲゴシック"/>
      <family val="3"/>
    </font>
    <font>
      <b/>
      <sz val="11"/>
      <name val="ＭＳ Ｐ明朝"/>
      <family val="1"/>
    </font>
    <font>
      <sz val="11"/>
      <color indexed="10"/>
      <name val="ＭＳ Ｐ明朝"/>
      <family val="1"/>
    </font>
    <font>
      <b/>
      <sz val="11"/>
      <color indexed="10"/>
      <name val="ＭＳ Ｐ明朝"/>
      <family val="1"/>
    </font>
    <font>
      <b/>
      <u val="single"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25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9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30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distributed" vertical="center"/>
    </xf>
    <xf numFmtId="176" fontId="0" fillId="0" borderId="13" xfId="0" applyNumberFormat="1" applyBorder="1" applyAlignment="1">
      <alignment vertical="center"/>
    </xf>
    <xf numFmtId="1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76" fontId="10" fillId="0" borderId="13" xfId="0" applyNumberFormat="1" applyFont="1" applyBorder="1" applyAlignment="1">
      <alignment vertical="center"/>
    </xf>
    <xf numFmtId="3" fontId="0" fillId="0" borderId="13" xfId="0" applyNumberFormat="1" applyBorder="1" applyAlignment="1">
      <alignment vertical="center"/>
    </xf>
    <xf numFmtId="176" fontId="11" fillId="0" borderId="13" xfId="0" applyNumberFormat="1" applyFont="1" applyBorder="1" applyAlignment="1">
      <alignment vertical="center"/>
    </xf>
    <xf numFmtId="38" fontId="9" fillId="0" borderId="13" xfId="48" applyFont="1" applyBorder="1" applyAlignment="1">
      <alignment vertical="center"/>
    </xf>
    <xf numFmtId="0" fontId="0" fillId="0" borderId="10" xfId="0" applyBorder="1" applyAlignment="1">
      <alignment horizontal="distributed" vertical="center"/>
    </xf>
    <xf numFmtId="176" fontId="10" fillId="0" borderId="15" xfId="0" applyNumberFormat="1" applyFont="1" applyBorder="1" applyAlignment="1">
      <alignment vertical="center"/>
    </xf>
    <xf numFmtId="38" fontId="0" fillId="0" borderId="15" xfId="48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2" xfId="0" applyBorder="1" applyAlignment="1">
      <alignment vertical="center"/>
    </xf>
    <xf numFmtId="176" fontId="0" fillId="0" borderId="24" xfId="0" applyNumberFormat="1" applyBorder="1" applyAlignment="1">
      <alignment vertical="center"/>
    </xf>
    <xf numFmtId="1" fontId="0" fillId="0" borderId="24" xfId="0" applyNumberFormat="1" applyBorder="1" applyAlignment="1">
      <alignment vertical="center"/>
    </xf>
    <xf numFmtId="177" fontId="0" fillId="0" borderId="24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177" fontId="0" fillId="0" borderId="25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81" fontId="0" fillId="0" borderId="0" xfId="0" applyNumberFormat="1" applyAlignment="1">
      <alignment vertical="center"/>
    </xf>
    <xf numFmtId="177" fontId="0" fillId="0" borderId="13" xfId="0" applyNumberFormat="1" applyBorder="1" applyAlignment="1">
      <alignment vertical="center"/>
    </xf>
    <xf numFmtId="0" fontId="12" fillId="0" borderId="0" xfId="0" applyFont="1" applyAlignment="1">
      <alignment/>
    </xf>
    <xf numFmtId="0" fontId="0" fillId="0" borderId="24" xfId="0" applyBorder="1" applyAlignment="1">
      <alignment horizontal="distributed"/>
    </xf>
    <xf numFmtId="2" fontId="0" fillId="0" borderId="24" xfId="0" applyNumberFormat="1" applyBorder="1" applyAlignment="1">
      <alignment/>
    </xf>
    <xf numFmtId="38" fontId="0" fillId="0" borderId="23" xfId="0" applyNumberFormat="1" applyBorder="1" applyAlignment="1">
      <alignment vertical="center"/>
    </xf>
    <xf numFmtId="179" fontId="0" fillId="0" borderId="18" xfId="0" applyNumberFormat="1" applyBorder="1" applyAlignment="1">
      <alignment vertical="center"/>
    </xf>
    <xf numFmtId="179" fontId="0" fillId="0" borderId="24" xfId="0" applyNumberFormat="1" applyBorder="1" applyAlignment="1">
      <alignment vertical="center"/>
    </xf>
    <xf numFmtId="179" fontId="0" fillId="0" borderId="23" xfId="0" applyNumberFormat="1" applyBorder="1" applyAlignment="1">
      <alignment vertical="center"/>
    </xf>
    <xf numFmtId="179" fontId="0" fillId="0" borderId="0" xfId="0" applyNumberFormat="1" applyAlignment="1">
      <alignment vertical="center"/>
    </xf>
    <xf numFmtId="0" fontId="0" fillId="0" borderId="24" xfId="0" applyBorder="1" applyAlignment="1">
      <alignment horizontal="center" shrinkToFit="1"/>
    </xf>
    <xf numFmtId="0" fontId="8" fillId="0" borderId="0" xfId="0" applyFont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9" fontId="4" fillId="0" borderId="26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9" fontId="4" fillId="0" borderId="18" xfId="0" applyNumberFormat="1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176" fontId="4" fillId="0" borderId="13" xfId="0" applyNumberFormat="1" applyFont="1" applyFill="1" applyBorder="1" applyAlignment="1">
      <alignment vertical="center"/>
    </xf>
    <xf numFmtId="1" fontId="4" fillId="0" borderId="13" xfId="0" applyNumberFormat="1" applyFont="1" applyFill="1" applyBorder="1" applyAlignment="1">
      <alignment vertical="center"/>
    </xf>
    <xf numFmtId="176" fontId="4" fillId="0" borderId="28" xfId="0" applyNumberFormat="1" applyFont="1" applyFill="1" applyBorder="1" applyAlignment="1">
      <alignment vertical="center"/>
    </xf>
    <xf numFmtId="176" fontId="8" fillId="0" borderId="13" xfId="0" applyNumberFormat="1" applyFont="1" applyFill="1" applyBorder="1" applyAlignment="1">
      <alignment vertical="center"/>
    </xf>
    <xf numFmtId="176" fontId="8" fillId="0" borderId="28" xfId="0" applyNumberFormat="1" applyFont="1" applyFill="1" applyBorder="1" applyAlignment="1">
      <alignment vertical="center"/>
    </xf>
    <xf numFmtId="176" fontId="8" fillId="0" borderId="24" xfId="0" applyNumberFormat="1" applyFont="1" applyFill="1" applyBorder="1" applyAlignment="1">
      <alignment vertical="center"/>
    </xf>
    <xf numFmtId="176" fontId="8" fillId="0" borderId="27" xfId="0" applyNumberFormat="1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176" fontId="4" fillId="0" borderId="15" xfId="0" applyNumberFormat="1" applyFont="1" applyFill="1" applyBorder="1" applyAlignment="1">
      <alignment vertical="center"/>
    </xf>
    <xf numFmtId="176" fontId="4" fillId="0" borderId="3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9" fontId="4" fillId="0" borderId="23" xfId="0" applyNumberFormat="1" applyFont="1" applyBorder="1" applyAlignment="1">
      <alignment vertical="center"/>
    </xf>
    <xf numFmtId="38" fontId="4" fillId="0" borderId="13" xfId="48" applyFont="1" applyFill="1" applyBorder="1" applyAlignment="1">
      <alignment vertical="center"/>
    </xf>
    <xf numFmtId="38" fontId="4" fillId="0" borderId="15" xfId="48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0" fontId="4" fillId="0" borderId="24" xfId="0" applyNumberFormat="1" applyFont="1" applyBorder="1" applyAlignment="1">
      <alignment vertical="center"/>
    </xf>
    <xf numFmtId="10" fontId="4" fillId="0" borderId="19" xfId="0" applyNumberFormat="1" applyFont="1" applyBorder="1" applyAlignment="1">
      <alignment vertical="center"/>
    </xf>
    <xf numFmtId="0" fontId="8" fillId="0" borderId="32" xfId="0" applyFont="1" applyFill="1" applyBorder="1" applyAlignment="1">
      <alignment horizontal="distributed" vertical="center"/>
    </xf>
    <xf numFmtId="0" fontId="8" fillId="0" borderId="23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8" fillId="0" borderId="29" xfId="0" applyFont="1" applyFill="1" applyBorder="1" applyAlignment="1">
      <alignment horizontal="distributed" vertical="center"/>
    </xf>
    <xf numFmtId="0" fontId="8" fillId="0" borderId="26" xfId="0" applyFont="1" applyFill="1" applyBorder="1" applyAlignment="1">
      <alignment horizontal="distributed" vertical="center"/>
    </xf>
    <xf numFmtId="0" fontId="4" fillId="0" borderId="10" xfId="0" applyFont="1" applyBorder="1" applyAlignment="1">
      <alignment horizontal="right"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34" xfId="0" applyFont="1" applyFill="1" applyBorder="1" applyAlignment="1">
      <alignment horizontal="distributed" vertical="center"/>
    </xf>
    <xf numFmtId="0" fontId="4" fillId="0" borderId="35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36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37" xfId="0" applyFont="1" applyFill="1" applyBorder="1" applyAlignment="1">
      <alignment horizontal="distributed" vertical="center"/>
    </xf>
    <xf numFmtId="0" fontId="4" fillId="0" borderId="38" xfId="0" applyFont="1" applyFill="1" applyBorder="1" applyAlignment="1">
      <alignment horizontal="distributed" vertical="center"/>
    </xf>
    <xf numFmtId="0" fontId="4" fillId="0" borderId="39" xfId="0" applyFont="1" applyFill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 horizontal="right" vertical="center"/>
    </xf>
    <xf numFmtId="0" fontId="0" fillId="0" borderId="40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9" fillId="0" borderId="26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"/>
          <c:y val="0.0025"/>
          <c:w val="0.89525"/>
          <c:h val="0.9945"/>
        </c:manualLayout>
      </c:layout>
      <c:doughnut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公共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24.1%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緑機構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9.6%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治山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20.3%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県単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5.8%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自力等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2.2%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国有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38.1%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0"/>
            <c:showPercent val="1"/>
          </c:dLbls>
          <c:cat>
            <c:strRef>
              <c:f>'2-1'!$M$32:$M$39</c:f>
              <c:strCache/>
            </c:strRef>
          </c:cat>
          <c:val>
            <c:numRef>
              <c:f>'2-1'!$N$32:$N$39</c:f>
              <c:numCache/>
            </c:numRef>
          </c:val>
        </c:ser>
        <c:ser>
          <c:idx val="1"/>
          <c:order val="1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民有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61.9%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国有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38.1%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0"/>
            <c:showPercent val="1"/>
          </c:dLbls>
          <c:cat>
            <c:strRef>
              <c:f>'2-1'!$M$32:$M$39</c:f>
              <c:strCache/>
            </c:strRef>
          </c:cat>
          <c:val>
            <c:numRef>
              <c:f>'2-1'!$O$32:$O$39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"/>
          <c:w val="0.99725"/>
          <c:h val="0.98925"/>
        </c:manualLayout>
      </c:layout>
      <c:doughnut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</a:rPr>
                      <a:t>国有
</a:t>
                    </a:r>
                    <a:r>
                      <a:rPr lang="en-US" cap="none" sz="825" b="0" i="0" u="none" baseline="0">
                        <a:solidFill>
                          <a:srgbClr val="000000"/>
                        </a:solidFill>
                      </a:rPr>
                      <a:t>10.7%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</a:rPr>
                      <a:t>民有
</a:t>
                    </a:r>
                    <a:r>
                      <a:rPr lang="en-US" cap="none" sz="825" b="0" i="0" u="none" baseline="0">
                        <a:solidFill>
                          <a:srgbClr val="000000"/>
                        </a:solidFill>
                      </a:rPr>
                      <a:t>0.6%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</a:rPr>
                      <a:t>民有
</a:t>
                    </a:r>
                    <a:r>
                      <a:rPr lang="en-US" cap="none" sz="825" b="0" i="0" u="none" baseline="0">
                        <a:solidFill>
                          <a:srgbClr val="000000"/>
                        </a:solidFill>
                      </a:rPr>
                      <a:t>25.3%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delete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'2-1'!$M$42:$M$56</c:f>
              <c:strCache/>
            </c:strRef>
          </c:cat>
          <c:val>
            <c:numRef>
              <c:f>'2-1'!$N$42:$N$56</c:f>
              <c:numCache/>
            </c:numRef>
          </c:val>
        </c:ser>
        <c:ser>
          <c:idx val="1"/>
          <c:order val="1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</a:rPr>
                      <a:t>ひのき
</a:t>
                    </a:r>
                    <a:r>
                      <a:rPr lang="en-US" cap="none" sz="825" b="0" i="0" u="none" baseline="0">
                        <a:solidFill>
                          <a:srgbClr val="000000"/>
                        </a:solidFill>
                      </a:rPr>
                      <a:t>42.4%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</a:rPr>
                      <a:t>すぎ
</a:t>
                    </a:r>
                    <a:r>
                      <a:rPr lang="en-US" cap="none" sz="825" b="0" i="0" u="none" baseline="0">
                        <a:solidFill>
                          <a:srgbClr val="000000"/>
                        </a:solidFill>
                      </a:rPr>
                      <a:t>31.7%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</a:rPr>
                      <a:t>からまつ
</a:t>
                    </a:r>
                    <a:r>
                      <a:rPr lang="en-US" cap="none" sz="825" b="0" i="0" u="none" baseline="0">
                        <a:solidFill>
                          <a:srgbClr val="000000"/>
                        </a:solidFill>
                      </a:rPr>
                      <a:t>0.6%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</a:rPr>
                      <a:t>広葉樹
</a:t>
                    </a:r>
                    <a:r>
                      <a:rPr lang="en-US" cap="none" sz="825" b="0" i="0" u="none" baseline="0">
                        <a:solidFill>
                          <a:srgbClr val="000000"/>
                        </a:solidFill>
                      </a:rPr>
                      <a:t>25.3%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'2-1'!$M$42:$M$56</c:f>
              <c:strCache/>
            </c:strRef>
          </c:cat>
          <c:val>
            <c:numRef>
              <c:f>'2-1'!$O$42:$O$56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0.35025</cdr:x>
      <cdr:y>0.681</cdr:y>
    </cdr:from>
    <cdr:to>
      <cdr:x>0.37275</cdr:x>
      <cdr:y>0.72175</cdr:y>
    </cdr:to>
    <cdr:sp>
      <cdr:nvSpPr>
        <cdr:cNvPr id="1" name="Line 1"/>
        <cdr:cNvSpPr>
          <a:spLocks/>
        </cdr:cNvSpPr>
      </cdr:nvSpPr>
      <cdr:spPr>
        <a:xfrm flipH="1">
          <a:off x="1400175" y="2476500"/>
          <a:ext cx="857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0.42825</cdr:x>
      <cdr:y>0.43225</cdr:y>
    </cdr:from>
    <cdr:to>
      <cdr:x>0.55625</cdr:x>
      <cdr:y>0.53775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1704975" y="1571625"/>
          <a:ext cx="5143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0.44975</cdr:x>
      <cdr:y>0.44325</cdr:y>
    </cdr:from>
    <cdr:to>
      <cdr:x>0.5985</cdr:x>
      <cdr:y>0.53775</cdr:y>
    </cdr:to>
    <cdr:sp>
      <cdr:nvSpPr>
        <cdr:cNvPr id="3" name="Text Box 3"/>
        <cdr:cNvSpPr txBox="1">
          <a:spLocks noChangeArrowheads="1"/>
        </cdr:cNvSpPr>
      </cdr:nvSpPr>
      <cdr:spPr>
        <a:xfrm>
          <a:off x="1790700" y="1609725"/>
          <a:ext cx="5905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総面積
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３４４ｈａ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0.43675</cdr:x>
      <cdr:y>0.45625</cdr:y>
    </cdr:from>
    <cdr:to>
      <cdr:x>0.5785</cdr:x>
      <cdr:y>0.556</cdr:y>
    </cdr:to>
    <cdr:sp>
      <cdr:nvSpPr>
        <cdr:cNvPr id="1" name="Text Box 1"/>
        <cdr:cNvSpPr txBox="1">
          <a:spLocks noChangeArrowheads="1"/>
        </cdr:cNvSpPr>
      </cdr:nvSpPr>
      <cdr:spPr>
        <a:xfrm>
          <a:off x="1581150" y="1685925"/>
          <a:ext cx="5143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総面積
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３４４ｈａ</a:t>
          </a:r>
        </a:p>
      </cdr:txBody>
    </cdr:sp>
  </cdr:relSizeAnchor>
  <cdr:relSizeAnchor xmlns:cdr="http://schemas.openxmlformats.org/drawingml/2006/chartDrawing">
    <cdr:from>
      <cdr:x>0.015</cdr:x>
      <cdr:y>0.5205</cdr:y>
    </cdr:from>
    <cdr:to>
      <cdr:x>0.06575</cdr:x>
      <cdr:y>0.54125</cdr:y>
    </cdr:to>
    <cdr:sp>
      <cdr:nvSpPr>
        <cdr:cNvPr id="2" name="Line 2"/>
        <cdr:cNvSpPr>
          <a:spLocks/>
        </cdr:cNvSpPr>
      </cdr:nvSpPr>
      <cdr:spPr>
        <a:xfrm>
          <a:off x="47625" y="1914525"/>
          <a:ext cx="1809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25</xdr:row>
      <xdr:rowOff>38100</xdr:rowOff>
    </xdr:from>
    <xdr:to>
      <xdr:col>9</xdr:col>
      <xdr:colOff>771525</xdr:colOff>
      <xdr:row>48</xdr:row>
      <xdr:rowOff>142875</xdr:rowOff>
    </xdr:to>
    <xdr:graphicFrame>
      <xdr:nvGraphicFramePr>
        <xdr:cNvPr id="1" name="Chart 2"/>
        <xdr:cNvGraphicFramePr/>
      </xdr:nvGraphicFramePr>
      <xdr:xfrm>
        <a:off x="3600450" y="6315075"/>
        <a:ext cx="400050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24</xdr:row>
      <xdr:rowOff>133350</xdr:rowOff>
    </xdr:from>
    <xdr:to>
      <xdr:col>5</xdr:col>
      <xdr:colOff>47625</xdr:colOff>
      <xdr:row>48</xdr:row>
      <xdr:rowOff>133350</xdr:rowOff>
    </xdr:to>
    <xdr:graphicFrame>
      <xdr:nvGraphicFramePr>
        <xdr:cNvPr id="2" name="Chart 3"/>
        <xdr:cNvGraphicFramePr/>
      </xdr:nvGraphicFramePr>
      <xdr:xfrm>
        <a:off x="9525" y="6257925"/>
        <a:ext cx="3629025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3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-2 "/>
    </sheetNames>
    <sheetDataSet>
      <sheetData sheetId="0">
        <row r="6">
          <cell r="I6">
            <v>2.68</v>
          </cell>
          <cell r="O6">
            <v>0</v>
          </cell>
          <cell r="U6">
            <v>0</v>
          </cell>
          <cell r="Z6">
            <v>16.3</v>
          </cell>
          <cell r="AF6">
            <v>0</v>
          </cell>
          <cell r="AI6">
            <v>0</v>
          </cell>
        </row>
        <row r="7">
          <cell r="I7">
            <v>80.28999999999999</v>
          </cell>
          <cell r="O7">
            <v>0</v>
          </cell>
          <cell r="U7">
            <v>20.09</v>
          </cell>
          <cell r="Z7">
            <v>53.41</v>
          </cell>
          <cell r="AF7">
            <v>32.89</v>
          </cell>
          <cell r="AI7">
            <v>7.6899999999999995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-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O56"/>
  <sheetViews>
    <sheetView tabSelected="1" zoomScaleSheetLayoutView="100" zoomScalePageLayoutView="0" workbookViewId="0" topLeftCell="A1">
      <selection activeCell="D7" sqref="D7"/>
    </sheetView>
  </sheetViews>
  <sheetFormatPr defaultColWidth="9.00390625" defaultRowHeight="13.5"/>
  <cols>
    <col min="1" max="1" width="5.625" style="4" customWidth="1"/>
    <col min="2" max="2" width="9.625" style="4" customWidth="1"/>
    <col min="3" max="10" width="10.625" style="4" customWidth="1"/>
    <col min="11" max="16384" width="9.00390625" style="4" customWidth="1"/>
  </cols>
  <sheetData>
    <row r="1" s="2" customFormat="1" ht="14.25">
      <c r="A1" s="1" t="s">
        <v>0</v>
      </c>
    </row>
    <row r="2" spans="1:10" ht="12" customHeight="1" thickBot="1">
      <c r="A2" s="3"/>
      <c r="B2" s="3"/>
      <c r="C2" s="3"/>
      <c r="D2" s="3"/>
      <c r="E2" s="3"/>
      <c r="F2" s="3"/>
      <c r="G2" s="3"/>
      <c r="H2" s="3"/>
      <c r="I2" s="99" t="s">
        <v>1</v>
      </c>
      <c r="J2" s="99"/>
    </row>
    <row r="3" spans="1:10" ht="24" customHeight="1">
      <c r="A3" s="100" t="s">
        <v>2</v>
      </c>
      <c r="B3" s="101"/>
      <c r="C3" s="104" t="s">
        <v>3</v>
      </c>
      <c r="D3" s="104" t="s">
        <v>4</v>
      </c>
      <c r="E3" s="106" t="s">
        <v>5</v>
      </c>
      <c r="F3" s="107"/>
      <c r="G3" s="107"/>
      <c r="H3" s="107"/>
      <c r="I3" s="107"/>
      <c r="J3" s="108"/>
    </row>
    <row r="4" spans="1:10" ht="24" customHeight="1">
      <c r="A4" s="102"/>
      <c r="B4" s="103"/>
      <c r="C4" s="105"/>
      <c r="D4" s="105"/>
      <c r="E4" s="70" t="s">
        <v>3</v>
      </c>
      <c r="F4" s="70" t="s">
        <v>6</v>
      </c>
      <c r="G4" s="70" t="s">
        <v>7</v>
      </c>
      <c r="H4" s="70" t="s">
        <v>8</v>
      </c>
      <c r="I4" s="70" t="s">
        <v>66</v>
      </c>
      <c r="J4" s="71" t="s">
        <v>9</v>
      </c>
    </row>
    <row r="5" spans="1:10" ht="24" customHeight="1">
      <c r="A5" s="95" t="s">
        <v>58</v>
      </c>
      <c r="B5" s="96"/>
      <c r="C5" s="72">
        <f>E5+D5</f>
        <v>432</v>
      </c>
      <c r="D5" s="72">
        <v>65</v>
      </c>
      <c r="E5" s="72">
        <f>SUM(F5:J5)</f>
        <v>367</v>
      </c>
      <c r="F5" s="72">
        <v>212</v>
      </c>
      <c r="G5" s="72">
        <v>3</v>
      </c>
      <c r="H5" s="73">
        <v>1</v>
      </c>
      <c r="I5" s="72">
        <v>91</v>
      </c>
      <c r="J5" s="74">
        <v>60</v>
      </c>
    </row>
    <row r="6" spans="1:10" ht="24" customHeight="1">
      <c r="A6" s="95" t="s">
        <v>75</v>
      </c>
      <c r="B6" s="96"/>
      <c r="C6" s="72">
        <f>E6+D6</f>
        <v>364</v>
      </c>
      <c r="D6" s="72">
        <v>106</v>
      </c>
      <c r="E6" s="72">
        <f>SUM(F6:J6)</f>
        <v>258</v>
      </c>
      <c r="F6" s="72">
        <v>138</v>
      </c>
      <c r="G6" s="72">
        <v>0</v>
      </c>
      <c r="H6" s="73">
        <v>11</v>
      </c>
      <c r="I6" s="72">
        <v>74</v>
      </c>
      <c r="J6" s="74">
        <v>35</v>
      </c>
    </row>
    <row r="7" spans="1:10" s="59" customFormat="1" ht="24" customHeight="1">
      <c r="A7" s="97" t="s">
        <v>78</v>
      </c>
      <c r="B7" s="98"/>
      <c r="C7" s="75">
        <f>E7+D7</f>
        <v>299</v>
      </c>
      <c r="D7" s="75">
        <v>86</v>
      </c>
      <c r="E7" s="75">
        <f aca="true" t="shared" si="0" ref="E7:J7">E8+E15</f>
        <v>213</v>
      </c>
      <c r="F7" s="75">
        <f t="shared" si="0"/>
        <v>166</v>
      </c>
      <c r="G7" s="75">
        <f t="shared" si="0"/>
        <v>1</v>
      </c>
      <c r="H7" s="75">
        <f t="shared" si="0"/>
        <v>13</v>
      </c>
      <c r="I7" s="75">
        <f t="shared" si="0"/>
        <v>33</v>
      </c>
      <c r="J7" s="76">
        <f t="shared" si="0"/>
        <v>0</v>
      </c>
    </row>
    <row r="8" spans="1:10" s="59" customFormat="1" ht="24" customHeight="1">
      <c r="A8" s="93" t="s">
        <v>10</v>
      </c>
      <c r="B8" s="94"/>
      <c r="C8" s="77">
        <f>E8+D8</f>
        <v>257</v>
      </c>
      <c r="D8" s="77">
        <f>D9+D10+D11+D12+D13+D14</f>
        <v>131</v>
      </c>
      <c r="E8" s="77">
        <f aca="true" t="shared" si="1" ref="E8:J8">E9+E10+E11+E12+E13+E14</f>
        <v>126</v>
      </c>
      <c r="F8" s="77">
        <f t="shared" si="1"/>
        <v>90</v>
      </c>
      <c r="G8" s="77">
        <f t="shared" si="1"/>
        <v>0</v>
      </c>
      <c r="H8" s="77">
        <f t="shared" si="1"/>
        <v>4</v>
      </c>
      <c r="I8" s="77">
        <f t="shared" si="1"/>
        <v>32</v>
      </c>
      <c r="J8" s="78">
        <f t="shared" si="1"/>
        <v>0</v>
      </c>
    </row>
    <row r="9" spans="1:10" ht="24" customHeight="1">
      <c r="A9" s="79"/>
      <c r="B9" s="80" t="s">
        <v>69</v>
      </c>
      <c r="C9" s="72">
        <f aca="true" t="shared" si="2" ref="C9:C14">D9+E9</f>
        <v>109</v>
      </c>
      <c r="D9" s="72">
        <v>94</v>
      </c>
      <c r="E9" s="72">
        <f aca="true" t="shared" si="3" ref="E9:E14">SUM(F9:J9)</f>
        <v>15</v>
      </c>
      <c r="F9" s="72">
        <v>15</v>
      </c>
      <c r="G9" s="72">
        <v>0</v>
      </c>
      <c r="H9" s="72">
        <v>0</v>
      </c>
      <c r="I9" s="72">
        <v>0</v>
      </c>
      <c r="J9" s="74">
        <v>0</v>
      </c>
    </row>
    <row r="10" spans="1:10" ht="24" customHeight="1">
      <c r="A10" s="79"/>
      <c r="B10" s="80" t="s">
        <v>70</v>
      </c>
      <c r="C10" s="72">
        <f t="shared" si="2"/>
        <v>146</v>
      </c>
      <c r="D10" s="72">
        <v>37</v>
      </c>
      <c r="E10" s="72">
        <f t="shared" si="3"/>
        <v>109</v>
      </c>
      <c r="F10" s="72">
        <v>73</v>
      </c>
      <c r="G10" s="72">
        <v>0</v>
      </c>
      <c r="H10" s="72">
        <v>4</v>
      </c>
      <c r="I10" s="72">
        <v>32</v>
      </c>
      <c r="J10" s="74">
        <v>0</v>
      </c>
    </row>
    <row r="11" spans="1:10" ht="24" customHeight="1">
      <c r="A11" s="79"/>
      <c r="B11" s="80" t="s">
        <v>71</v>
      </c>
      <c r="C11" s="72">
        <f t="shared" si="2"/>
        <v>0</v>
      </c>
      <c r="D11" s="72">
        <v>0</v>
      </c>
      <c r="E11" s="72">
        <f t="shared" si="3"/>
        <v>0</v>
      </c>
      <c r="F11" s="72">
        <v>0</v>
      </c>
      <c r="G11" s="72">
        <v>0</v>
      </c>
      <c r="H11" s="72">
        <v>0</v>
      </c>
      <c r="I11" s="72">
        <v>0</v>
      </c>
      <c r="J11" s="74">
        <v>0</v>
      </c>
    </row>
    <row r="12" spans="1:10" ht="24" customHeight="1">
      <c r="A12" s="79"/>
      <c r="B12" s="80" t="s">
        <v>72</v>
      </c>
      <c r="C12" s="72">
        <f t="shared" si="2"/>
        <v>0</v>
      </c>
      <c r="D12" s="72">
        <v>0</v>
      </c>
      <c r="E12" s="72">
        <f t="shared" si="3"/>
        <v>0</v>
      </c>
      <c r="F12" s="72">
        <v>0</v>
      </c>
      <c r="G12" s="72">
        <v>0</v>
      </c>
      <c r="H12" s="72">
        <v>0</v>
      </c>
      <c r="I12" s="72">
        <v>0</v>
      </c>
      <c r="J12" s="74">
        <v>0</v>
      </c>
    </row>
    <row r="13" spans="1:10" ht="24" customHeight="1">
      <c r="A13" s="79"/>
      <c r="B13" s="80" t="s">
        <v>73</v>
      </c>
      <c r="C13" s="72">
        <f t="shared" si="2"/>
        <v>2</v>
      </c>
      <c r="D13" s="72">
        <v>0</v>
      </c>
      <c r="E13" s="72">
        <f t="shared" si="3"/>
        <v>2</v>
      </c>
      <c r="F13" s="72">
        <v>2</v>
      </c>
      <c r="G13" s="72">
        <v>0</v>
      </c>
      <c r="H13" s="72">
        <v>0</v>
      </c>
      <c r="I13" s="72">
        <v>0</v>
      </c>
      <c r="J13" s="74">
        <v>0</v>
      </c>
    </row>
    <row r="14" spans="1:10" ht="24" customHeight="1">
      <c r="A14" s="79"/>
      <c r="B14" s="80" t="s">
        <v>11</v>
      </c>
      <c r="C14" s="72">
        <f t="shared" si="2"/>
        <v>0</v>
      </c>
      <c r="D14" s="72">
        <v>0</v>
      </c>
      <c r="E14" s="72">
        <f t="shared" si="3"/>
        <v>0</v>
      </c>
      <c r="F14" s="72">
        <v>0</v>
      </c>
      <c r="G14" s="72">
        <v>0</v>
      </c>
      <c r="H14" s="72">
        <v>0</v>
      </c>
      <c r="I14" s="72">
        <v>0</v>
      </c>
      <c r="J14" s="74">
        <v>0</v>
      </c>
    </row>
    <row r="15" spans="1:10" s="59" customFormat="1" ht="24" customHeight="1">
      <c r="A15" s="93" t="s">
        <v>12</v>
      </c>
      <c r="B15" s="94"/>
      <c r="C15" s="77">
        <f aca="true" t="shared" si="4" ref="C15:J15">C18+C17+C16</f>
        <v>87</v>
      </c>
      <c r="D15" s="77">
        <f t="shared" si="4"/>
        <v>0</v>
      </c>
      <c r="E15" s="77">
        <f t="shared" si="4"/>
        <v>87</v>
      </c>
      <c r="F15" s="77">
        <f t="shared" si="4"/>
        <v>76</v>
      </c>
      <c r="G15" s="77">
        <f t="shared" si="4"/>
        <v>1</v>
      </c>
      <c r="H15" s="77">
        <f t="shared" si="4"/>
        <v>9</v>
      </c>
      <c r="I15" s="77">
        <f t="shared" si="4"/>
        <v>1</v>
      </c>
      <c r="J15" s="78">
        <f t="shared" si="4"/>
        <v>0</v>
      </c>
    </row>
    <row r="16" spans="1:10" ht="24" customHeight="1">
      <c r="A16" s="79"/>
      <c r="B16" s="80" t="s">
        <v>13</v>
      </c>
      <c r="C16" s="72">
        <f>D16+E16</f>
        <v>68</v>
      </c>
      <c r="D16" s="72">
        <v>0</v>
      </c>
      <c r="E16" s="72">
        <f>SUM(F16:J16)</f>
        <v>68</v>
      </c>
      <c r="F16" s="72">
        <v>63</v>
      </c>
      <c r="G16" s="88">
        <v>0</v>
      </c>
      <c r="H16" s="72">
        <v>5</v>
      </c>
      <c r="I16" s="72">
        <v>0</v>
      </c>
      <c r="J16" s="74">
        <v>0</v>
      </c>
    </row>
    <row r="17" spans="1:10" ht="24" customHeight="1">
      <c r="A17" s="79"/>
      <c r="B17" s="80" t="s">
        <v>74</v>
      </c>
      <c r="C17" s="72">
        <f>D17+E17</f>
        <v>0</v>
      </c>
      <c r="D17" s="72">
        <v>0</v>
      </c>
      <c r="E17" s="72">
        <f>F17+G17+H17+I17+J17</f>
        <v>0</v>
      </c>
      <c r="F17" s="72">
        <v>0</v>
      </c>
      <c r="G17" s="72">
        <v>0</v>
      </c>
      <c r="H17" s="72">
        <v>0</v>
      </c>
      <c r="I17" s="72">
        <v>0</v>
      </c>
      <c r="J17" s="74">
        <v>0</v>
      </c>
    </row>
    <row r="18" spans="1:10" ht="24" customHeight="1" thickBot="1">
      <c r="A18" s="81"/>
      <c r="B18" s="82" t="s">
        <v>11</v>
      </c>
      <c r="C18" s="83">
        <f>D18+E18</f>
        <v>19</v>
      </c>
      <c r="D18" s="83">
        <v>0</v>
      </c>
      <c r="E18" s="83">
        <f>SUM(F18:J18)</f>
        <v>19</v>
      </c>
      <c r="F18" s="83">
        <v>13</v>
      </c>
      <c r="G18" s="89">
        <v>1</v>
      </c>
      <c r="H18" s="83">
        <v>4</v>
      </c>
      <c r="I18" s="83">
        <v>1</v>
      </c>
      <c r="J18" s="84">
        <v>0</v>
      </c>
    </row>
    <row r="19" spans="1:10" ht="12" customHeight="1">
      <c r="A19" s="85"/>
      <c r="B19" s="85"/>
      <c r="C19" s="85"/>
      <c r="D19" s="85"/>
      <c r="E19" s="85"/>
      <c r="F19" s="85"/>
      <c r="G19" s="85"/>
      <c r="H19" s="85"/>
      <c r="I19" s="85"/>
      <c r="J19" s="85"/>
    </row>
    <row r="20" spans="1:10" ht="12" customHeight="1">
      <c r="A20" s="90" t="s">
        <v>68</v>
      </c>
      <c r="B20" s="85"/>
      <c r="C20" s="85"/>
      <c r="D20" s="85"/>
      <c r="E20" s="85"/>
      <c r="F20" s="85"/>
      <c r="G20" s="85"/>
      <c r="H20" s="85"/>
      <c r="I20" s="85"/>
      <c r="J20" s="85"/>
    </row>
    <row r="21" spans="1:10" ht="12" customHeight="1">
      <c r="A21" s="90" t="s">
        <v>67</v>
      </c>
      <c r="B21" s="85"/>
      <c r="C21" s="85"/>
      <c r="D21" s="85"/>
      <c r="E21" s="85"/>
      <c r="F21" s="85"/>
      <c r="G21" s="85"/>
      <c r="H21" s="85"/>
      <c r="I21" s="85"/>
      <c r="J21" s="85"/>
    </row>
    <row r="22" spans="1:10" ht="12" customHeight="1">
      <c r="A22" s="86"/>
      <c r="B22" s="85"/>
      <c r="C22" s="85"/>
      <c r="D22" s="85"/>
      <c r="E22" s="85"/>
      <c r="F22" s="85"/>
      <c r="G22" s="85"/>
      <c r="H22" s="85"/>
      <c r="I22" s="85"/>
      <c r="J22" s="85"/>
    </row>
    <row r="23" ht="12" customHeight="1">
      <c r="A23" s="5"/>
    </row>
    <row r="24" spans="1:7" ht="12" customHeight="1">
      <c r="A24" s="5"/>
      <c r="E24" s="2" t="s">
        <v>76</v>
      </c>
      <c r="G24" s="2" t="s">
        <v>77</v>
      </c>
    </row>
    <row r="25" spans="1:6" ht="12" customHeight="1">
      <c r="A25" s="5"/>
      <c r="E25" s="2"/>
      <c r="F25" s="2"/>
    </row>
    <row r="26" ht="12" customHeight="1">
      <c r="A26" s="5"/>
    </row>
    <row r="27" ht="12" customHeight="1">
      <c r="A27" s="5"/>
    </row>
    <row r="28" ht="12" customHeight="1">
      <c r="A28" s="5"/>
    </row>
    <row r="29" ht="12" customHeight="1">
      <c r="A29" s="5"/>
    </row>
    <row r="31" spans="12:15" ht="12">
      <c r="L31" s="4" t="s">
        <v>53</v>
      </c>
      <c r="M31" s="64" t="s">
        <v>54</v>
      </c>
      <c r="N31" s="65"/>
      <c r="O31" s="66">
        <f>C7</f>
        <v>299</v>
      </c>
    </row>
    <row r="32" spans="13:15" ht="12">
      <c r="M32" s="61" t="s">
        <v>23</v>
      </c>
      <c r="N32" s="6"/>
      <c r="O32" s="62">
        <f>E7/C7</f>
        <v>0.7123745819397993</v>
      </c>
    </row>
    <row r="33" spans="13:15" ht="12">
      <c r="M33" s="60" t="s">
        <v>56</v>
      </c>
      <c r="N33" s="91">
        <f>('[1]2-2 '!I7+'[1]2-2 '!I6)/C7</f>
        <v>0.2774916387959866</v>
      </c>
      <c r="O33" s="68"/>
    </row>
    <row r="34" spans="13:15" ht="12">
      <c r="M34" s="60" t="s">
        <v>66</v>
      </c>
      <c r="N34" s="91">
        <f>('[1]2-2 '!AF6+'[1]2-2 '!AF7)/C7</f>
        <v>0.11</v>
      </c>
      <c r="O34" s="68"/>
    </row>
    <row r="35" spans="13:15" ht="12">
      <c r="M35" s="60" t="s">
        <v>45</v>
      </c>
      <c r="N35" s="91">
        <f>('[1]2-2 '!Z6+'[1]2-2 '!Z7)/C7</f>
        <v>0.2331438127090301</v>
      </c>
      <c r="O35" s="68"/>
    </row>
    <row r="36" spans="13:15" ht="12">
      <c r="M36" s="63" t="s">
        <v>46</v>
      </c>
      <c r="N36" s="92">
        <f>('[1]2-2 '!U6+'[1]2-2 '!U7)/C7</f>
        <v>0.06719063545150501</v>
      </c>
      <c r="O36" s="68"/>
    </row>
    <row r="37" spans="13:15" ht="12">
      <c r="M37" s="60" t="s">
        <v>43</v>
      </c>
      <c r="N37" s="91">
        <f>('[1]2-2 '!O6+'[1]2-2 '!O7)/C7</f>
        <v>0</v>
      </c>
      <c r="O37" s="68"/>
    </row>
    <row r="38" spans="13:15" ht="12">
      <c r="M38" s="60" t="s">
        <v>65</v>
      </c>
      <c r="N38" s="91">
        <f>('[1]2-2 '!AI6+'[1]2-2 '!AI7)/C7</f>
        <v>0.0257190635451505</v>
      </c>
      <c r="O38" s="68"/>
    </row>
    <row r="39" spans="13:15" ht="12">
      <c r="M39" s="64" t="s">
        <v>22</v>
      </c>
      <c r="N39" s="87">
        <f>D7/C7</f>
        <v>0.28762541806020064</v>
      </c>
      <c r="O39" s="87">
        <f>D7/C7</f>
        <v>0.28762541806020064</v>
      </c>
    </row>
    <row r="41" spans="12:15" ht="12">
      <c r="L41" s="4" t="s">
        <v>55</v>
      </c>
      <c r="M41" s="64" t="s">
        <v>54</v>
      </c>
      <c r="N41" s="65"/>
      <c r="O41" s="66">
        <f>C7</f>
        <v>299</v>
      </c>
    </row>
    <row r="42" spans="13:15" ht="12">
      <c r="M42" s="61" t="s">
        <v>31</v>
      </c>
      <c r="N42" s="6"/>
      <c r="O42" s="67">
        <f>C10/C7</f>
        <v>0.4882943143812709</v>
      </c>
    </row>
    <row r="43" spans="13:15" ht="12">
      <c r="M43" s="60" t="s">
        <v>23</v>
      </c>
      <c r="N43" s="91">
        <f>E10/C7</f>
        <v>0.36454849498327757</v>
      </c>
      <c r="O43" s="68"/>
    </row>
    <row r="44" spans="13:15" ht="12">
      <c r="M44" s="60" t="s">
        <v>22</v>
      </c>
      <c r="N44" s="91">
        <f>D10/C7</f>
        <v>0.12374581939799331</v>
      </c>
      <c r="O44" s="69"/>
    </row>
    <row r="45" spans="13:15" ht="12">
      <c r="M45" s="61" t="s">
        <v>30</v>
      </c>
      <c r="N45" s="6"/>
      <c r="O45" s="62">
        <f>C9/C7</f>
        <v>0.36454849498327757</v>
      </c>
    </row>
    <row r="46" spans="13:15" ht="12">
      <c r="M46" s="60" t="s">
        <v>23</v>
      </c>
      <c r="N46" s="91">
        <f>E9/C7</f>
        <v>0.05016722408026756</v>
      </c>
      <c r="O46" s="68"/>
    </row>
    <row r="47" spans="13:15" ht="12">
      <c r="M47" s="60" t="s">
        <v>22</v>
      </c>
      <c r="N47" s="91">
        <f>D9/C7</f>
        <v>0.31438127090301005</v>
      </c>
      <c r="O47" s="69"/>
    </row>
    <row r="48" spans="13:15" ht="12">
      <c r="M48" s="61" t="s">
        <v>15</v>
      </c>
      <c r="N48" s="6"/>
      <c r="O48" s="62">
        <f>C13/C7</f>
        <v>0.006688963210702341</v>
      </c>
    </row>
    <row r="49" spans="13:15" ht="12">
      <c r="M49" s="60" t="s">
        <v>23</v>
      </c>
      <c r="N49" s="91">
        <f>E13/C7</f>
        <v>0.006688963210702341</v>
      </c>
      <c r="O49" s="68"/>
    </row>
    <row r="50" spans="13:15" ht="12">
      <c r="M50" s="60" t="s">
        <v>22</v>
      </c>
      <c r="N50" s="91">
        <f>D13/C7</f>
        <v>0</v>
      </c>
      <c r="O50" s="69"/>
    </row>
    <row r="51" spans="13:15" ht="12">
      <c r="M51" s="61" t="s">
        <v>64</v>
      </c>
      <c r="N51" s="6"/>
      <c r="O51" s="62">
        <f>C14/C7</f>
        <v>0</v>
      </c>
    </row>
    <row r="52" spans="13:15" ht="12">
      <c r="M52" s="60" t="s">
        <v>23</v>
      </c>
      <c r="N52" s="91">
        <f>E14/C7</f>
        <v>0</v>
      </c>
      <c r="O52" s="68"/>
    </row>
    <row r="53" spans="13:15" ht="12">
      <c r="M53" s="60" t="s">
        <v>22</v>
      </c>
      <c r="N53" s="91">
        <f>D14/C7</f>
        <v>0</v>
      </c>
      <c r="O53" s="69"/>
    </row>
    <row r="54" spans="13:15" ht="12">
      <c r="M54" s="61" t="s">
        <v>34</v>
      </c>
      <c r="N54" s="6"/>
      <c r="O54" s="62">
        <f>C15/C7</f>
        <v>0.2909698996655518</v>
      </c>
    </row>
    <row r="55" spans="13:15" ht="12">
      <c r="M55" s="60" t="s">
        <v>23</v>
      </c>
      <c r="N55" s="91">
        <f>E15/C7</f>
        <v>0.2909698996655518</v>
      </c>
      <c r="O55" s="68"/>
    </row>
    <row r="56" spans="13:15" ht="12">
      <c r="M56" s="60" t="s">
        <v>22</v>
      </c>
      <c r="N56" s="91">
        <f>D15/C7</f>
        <v>0</v>
      </c>
      <c r="O56" s="69"/>
    </row>
  </sheetData>
  <sheetProtection/>
  <mergeCells count="10">
    <mergeCell ref="A15:B15"/>
    <mergeCell ref="A5:B5"/>
    <mergeCell ref="A7:B7"/>
    <mergeCell ref="A8:B8"/>
    <mergeCell ref="A6:B6"/>
    <mergeCell ref="I2:J2"/>
    <mergeCell ref="A3:B4"/>
    <mergeCell ref="C3:C4"/>
    <mergeCell ref="D3:D4"/>
    <mergeCell ref="E3:J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8"/>
  <sheetViews>
    <sheetView zoomScalePageLayoutView="0" workbookViewId="0" topLeftCell="A1">
      <selection activeCell="H39" sqref="H39"/>
    </sheetView>
  </sheetViews>
  <sheetFormatPr defaultColWidth="9.00390625" defaultRowHeight="13.5"/>
  <cols>
    <col min="1" max="1" width="3.50390625" style="9" customWidth="1"/>
    <col min="2" max="11" width="9.00390625" style="9" customWidth="1"/>
    <col min="12" max="13" width="0" style="9" hidden="1" customWidth="1"/>
    <col min="14" max="16384" width="9.00390625" style="9" customWidth="1"/>
  </cols>
  <sheetData>
    <row r="2" ht="17.25">
      <c r="A2" s="8" t="s">
        <v>18</v>
      </c>
    </row>
    <row r="3" spans="1:10" ht="15" customHeight="1" thickBot="1">
      <c r="A3" s="10"/>
      <c r="B3" s="10"/>
      <c r="C3" s="10"/>
      <c r="D3" s="10"/>
      <c r="E3" s="10"/>
      <c r="F3" s="10"/>
      <c r="G3" s="10"/>
      <c r="H3" s="10"/>
      <c r="I3" s="111" t="s">
        <v>19</v>
      </c>
      <c r="J3" s="111"/>
    </row>
    <row r="4" spans="1:10" ht="15" customHeight="1">
      <c r="A4" s="112" t="s">
        <v>20</v>
      </c>
      <c r="B4" s="113"/>
      <c r="C4" s="116" t="s">
        <v>21</v>
      </c>
      <c r="D4" s="116" t="s">
        <v>22</v>
      </c>
      <c r="E4" s="118" t="s">
        <v>23</v>
      </c>
      <c r="F4" s="119"/>
      <c r="G4" s="119"/>
      <c r="H4" s="119"/>
      <c r="I4" s="119"/>
      <c r="J4" s="119"/>
    </row>
    <row r="5" spans="1:10" ht="15" customHeight="1">
      <c r="A5" s="114"/>
      <c r="B5" s="115"/>
      <c r="C5" s="117"/>
      <c r="D5" s="117"/>
      <c r="E5" s="11" t="s">
        <v>21</v>
      </c>
      <c r="F5" s="11" t="s">
        <v>24</v>
      </c>
      <c r="G5" s="11" t="s">
        <v>25</v>
      </c>
      <c r="H5" s="11" t="s">
        <v>26</v>
      </c>
      <c r="I5" s="11" t="s">
        <v>27</v>
      </c>
      <c r="J5" s="12" t="s">
        <v>28</v>
      </c>
    </row>
    <row r="6" spans="1:10" ht="15" customHeight="1" hidden="1">
      <c r="A6" s="120" t="s">
        <v>16</v>
      </c>
      <c r="B6" s="121"/>
      <c r="C6" s="13">
        <f>D6+E6</f>
        <v>956</v>
      </c>
      <c r="D6" s="13">
        <v>274</v>
      </c>
      <c r="E6" s="13">
        <f>F6+G6+H6+I6+J6</f>
        <v>682</v>
      </c>
      <c r="F6" s="13">
        <v>391</v>
      </c>
      <c r="G6" s="13">
        <v>8</v>
      </c>
      <c r="H6" s="13">
        <v>4</v>
      </c>
      <c r="I6" s="13">
        <v>163</v>
      </c>
      <c r="J6" s="14">
        <v>116</v>
      </c>
    </row>
    <row r="7" spans="1:10" ht="15" customHeight="1">
      <c r="A7" s="122" t="s">
        <v>61</v>
      </c>
      <c r="B7" s="109"/>
      <c r="C7" s="16">
        <f>E7+D7</f>
        <v>632</v>
      </c>
      <c r="D7" s="16">
        <v>108</v>
      </c>
      <c r="E7" s="16">
        <f>J7+I7+H7+G7+F7</f>
        <v>524</v>
      </c>
      <c r="F7" s="16">
        <v>295</v>
      </c>
      <c r="G7" s="16">
        <v>2</v>
      </c>
      <c r="H7" s="17">
        <v>0</v>
      </c>
      <c r="I7" s="16">
        <v>117</v>
      </c>
      <c r="J7" s="18">
        <v>110</v>
      </c>
    </row>
    <row r="8" spans="1:10" ht="15" customHeight="1">
      <c r="A8" s="122" t="s">
        <v>62</v>
      </c>
      <c r="B8" s="109"/>
      <c r="C8" s="16">
        <f>E8+D8</f>
        <v>432</v>
      </c>
      <c r="D8" s="16">
        <v>65</v>
      </c>
      <c r="E8" s="16">
        <f>J8+I8+H8+G8+F8</f>
        <v>367</v>
      </c>
      <c r="F8" s="16">
        <v>212</v>
      </c>
      <c r="G8" s="16">
        <v>3</v>
      </c>
      <c r="H8" s="17">
        <v>1</v>
      </c>
      <c r="I8" s="16">
        <v>91</v>
      </c>
      <c r="J8" s="18">
        <v>60</v>
      </c>
    </row>
    <row r="9" spans="1:10" ht="15" customHeight="1">
      <c r="A9" s="123" t="s">
        <v>63</v>
      </c>
      <c r="B9" s="124"/>
      <c r="C9" s="19">
        <f>D9+E9</f>
        <v>363</v>
      </c>
      <c r="D9" s="19">
        <f aca="true" t="shared" si="0" ref="D9:J9">D11+D19</f>
        <v>46</v>
      </c>
      <c r="E9" s="19">
        <f t="shared" si="0"/>
        <v>317</v>
      </c>
      <c r="F9" s="19">
        <f t="shared" si="0"/>
        <v>195</v>
      </c>
      <c r="G9" s="19">
        <f t="shared" si="0"/>
        <v>1</v>
      </c>
      <c r="H9" s="19">
        <f t="shared" si="0"/>
        <v>3</v>
      </c>
      <c r="I9" s="19">
        <f t="shared" si="0"/>
        <v>77</v>
      </c>
      <c r="J9" s="20">
        <f t="shared" si="0"/>
        <v>41</v>
      </c>
    </row>
    <row r="10" spans="3:10" ht="15" customHeight="1">
      <c r="C10" s="16"/>
      <c r="D10" s="16"/>
      <c r="E10" s="16"/>
      <c r="F10" s="16"/>
      <c r="G10" s="16"/>
      <c r="H10" s="16"/>
      <c r="I10" s="16"/>
      <c r="J10" s="18"/>
    </row>
    <row r="11" spans="1:10" ht="15" customHeight="1">
      <c r="A11" s="123" t="s">
        <v>29</v>
      </c>
      <c r="B11" s="124"/>
      <c r="C11" s="19">
        <f aca="true" t="shared" si="1" ref="C11:C17">D11+E11</f>
        <v>310</v>
      </c>
      <c r="D11" s="19">
        <f>D12+D13</f>
        <v>46</v>
      </c>
      <c r="E11" s="19">
        <f aca="true" t="shared" si="2" ref="E11:J11">E12+E13+E14+E15+E16+E17</f>
        <v>264</v>
      </c>
      <c r="F11" s="19">
        <f t="shared" si="2"/>
        <v>147</v>
      </c>
      <c r="G11" s="19">
        <f t="shared" si="2"/>
        <v>0</v>
      </c>
      <c r="H11" s="19">
        <f t="shared" si="2"/>
        <v>2</v>
      </c>
      <c r="I11" s="19">
        <f t="shared" si="2"/>
        <v>75</v>
      </c>
      <c r="J11" s="20">
        <f t="shared" si="2"/>
        <v>40</v>
      </c>
    </row>
    <row r="12" spans="2:10" ht="15" customHeight="1">
      <c r="B12" s="15" t="s">
        <v>30</v>
      </c>
      <c r="C12" s="21">
        <f t="shared" si="1"/>
        <v>65</v>
      </c>
      <c r="D12" s="16">
        <v>33</v>
      </c>
      <c r="E12" s="21">
        <f aca="true" t="shared" si="3" ref="E12:E17">F12+G12+H12+I12+J12</f>
        <v>32</v>
      </c>
      <c r="F12" s="16">
        <v>27</v>
      </c>
      <c r="G12" s="16">
        <v>0</v>
      </c>
      <c r="H12" s="16">
        <v>0</v>
      </c>
      <c r="I12" s="16">
        <v>5</v>
      </c>
      <c r="J12" s="18">
        <v>0</v>
      </c>
    </row>
    <row r="13" spans="2:10" ht="15" customHeight="1">
      <c r="B13" s="15" t="s">
        <v>31</v>
      </c>
      <c r="C13" s="21">
        <f t="shared" si="1"/>
        <v>226</v>
      </c>
      <c r="D13" s="16">
        <v>13</v>
      </c>
      <c r="E13" s="21">
        <f t="shared" si="3"/>
        <v>213</v>
      </c>
      <c r="F13" s="16">
        <v>113</v>
      </c>
      <c r="G13" s="16">
        <v>0</v>
      </c>
      <c r="H13" s="16">
        <v>2</v>
      </c>
      <c r="I13" s="16">
        <v>58</v>
      </c>
      <c r="J13" s="18">
        <v>40</v>
      </c>
    </row>
    <row r="14" spans="2:10" ht="15" customHeight="1">
      <c r="B14" s="15" t="s">
        <v>14</v>
      </c>
      <c r="C14" s="22">
        <f t="shared" si="1"/>
        <v>0</v>
      </c>
      <c r="D14" s="16">
        <v>0</v>
      </c>
      <c r="E14" s="21">
        <f t="shared" si="3"/>
        <v>0</v>
      </c>
      <c r="F14" s="16">
        <v>0</v>
      </c>
      <c r="G14" s="16">
        <v>0</v>
      </c>
      <c r="H14" s="16">
        <v>0</v>
      </c>
      <c r="I14" s="16">
        <v>0</v>
      </c>
      <c r="J14" s="18">
        <v>0</v>
      </c>
    </row>
    <row r="15" spans="2:10" ht="15" customHeight="1">
      <c r="B15" s="15" t="s">
        <v>32</v>
      </c>
      <c r="C15" s="21">
        <f t="shared" si="1"/>
        <v>0</v>
      </c>
      <c r="D15" s="16">
        <v>0</v>
      </c>
      <c r="E15" s="21">
        <f t="shared" si="3"/>
        <v>0</v>
      </c>
      <c r="F15" s="16">
        <v>0</v>
      </c>
      <c r="G15" s="16">
        <v>0</v>
      </c>
      <c r="H15" s="16">
        <v>0</v>
      </c>
      <c r="I15" s="16">
        <v>0</v>
      </c>
      <c r="J15" s="18">
        <v>0</v>
      </c>
    </row>
    <row r="16" spans="2:10" ht="15" customHeight="1">
      <c r="B16" s="15" t="s">
        <v>15</v>
      </c>
      <c r="C16" s="21">
        <f t="shared" si="1"/>
        <v>12</v>
      </c>
      <c r="D16" s="16">
        <v>0</v>
      </c>
      <c r="E16" s="21">
        <f t="shared" si="3"/>
        <v>12</v>
      </c>
      <c r="F16" s="16">
        <v>0</v>
      </c>
      <c r="G16" s="16">
        <v>0</v>
      </c>
      <c r="H16" s="16">
        <v>0</v>
      </c>
      <c r="I16" s="16">
        <v>12</v>
      </c>
      <c r="J16" s="18">
        <v>0</v>
      </c>
    </row>
    <row r="17" spans="2:10" ht="15" customHeight="1">
      <c r="B17" s="15" t="s">
        <v>33</v>
      </c>
      <c r="C17" s="21">
        <f t="shared" si="1"/>
        <v>7</v>
      </c>
      <c r="D17" s="16">
        <v>0</v>
      </c>
      <c r="E17" s="21">
        <f t="shared" si="3"/>
        <v>7</v>
      </c>
      <c r="F17" s="16">
        <v>7</v>
      </c>
      <c r="G17" s="16">
        <v>0</v>
      </c>
      <c r="H17" s="16">
        <v>0</v>
      </c>
      <c r="I17" s="16">
        <v>0</v>
      </c>
      <c r="J17" s="18">
        <v>0</v>
      </c>
    </row>
    <row r="18" spans="3:10" ht="15" customHeight="1">
      <c r="C18" s="21"/>
      <c r="D18" s="16"/>
      <c r="E18" s="21"/>
      <c r="F18" s="16"/>
      <c r="G18" s="16"/>
      <c r="H18" s="16"/>
      <c r="I18" s="16"/>
      <c r="J18" s="18"/>
    </row>
    <row r="19" spans="1:10" ht="15" customHeight="1">
      <c r="A19" s="123" t="s">
        <v>34</v>
      </c>
      <c r="B19" s="124"/>
      <c r="C19" s="23">
        <f>D19+E19</f>
        <v>53</v>
      </c>
      <c r="D19" s="24">
        <f>D22</f>
        <v>0</v>
      </c>
      <c r="E19" s="23">
        <f aca="true" t="shared" si="4" ref="E19:J19">E20+E21+E22</f>
        <v>53</v>
      </c>
      <c r="F19" s="19">
        <f t="shared" si="4"/>
        <v>48</v>
      </c>
      <c r="G19" s="19">
        <f t="shared" si="4"/>
        <v>1</v>
      </c>
      <c r="H19" s="19">
        <f t="shared" si="4"/>
        <v>1</v>
      </c>
      <c r="I19" s="19">
        <f t="shared" si="4"/>
        <v>2</v>
      </c>
      <c r="J19" s="20">
        <f t="shared" si="4"/>
        <v>1</v>
      </c>
    </row>
    <row r="20" spans="2:10" ht="15" customHeight="1">
      <c r="B20" s="15" t="s">
        <v>35</v>
      </c>
      <c r="C20" s="21">
        <f>D20+E20</f>
        <v>31</v>
      </c>
      <c r="D20" s="16">
        <v>0</v>
      </c>
      <c r="E20" s="21">
        <f>F20+G20+H20+I20+J20</f>
        <v>31</v>
      </c>
      <c r="F20" s="16">
        <v>30</v>
      </c>
      <c r="G20" s="16">
        <v>0</v>
      </c>
      <c r="H20" s="16">
        <v>0</v>
      </c>
      <c r="I20" s="16">
        <v>0</v>
      </c>
      <c r="J20" s="18">
        <v>1</v>
      </c>
    </row>
    <row r="21" spans="2:10" ht="15" customHeight="1">
      <c r="B21" s="15" t="s">
        <v>36</v>
      </c>
      <c r="C21" s="21">
        <f>D21+E21</f>
        <v>0</v>
      </c>
      <c r="D21" s="16">
        <v>0</v>
      </c>
      <c r="E21" s="21">
        <f>F21+G21+H21+I21+J21</f>
        <v>0</v>
      </c>
      <c r="F21" s="16">
        <v>0</v>
      </c>
      <c r="G21" s="16">
        <v>0</v>
      </c>
      <c r="H21" s="16">
        <v>0</v>
      </c>
      <c r="I21" s="16">
        <v>0</v>
      </c>
      <c r="J21" s="18">
        <v>0</v>
      </c>
    </row>
    <row r="22" spans="1:10" ht="15" customHeight="1" thickBot="1">
      <c r="A22" s="10"/>
      <c r="B22" s="25" t="s">
        <v>33</v>
      </c>
      <c r="C22" s="26">
        <f>D22+E22</f>
        <v>22</v>
      </c>
      <c r="D22" s="27">
        <v>0</v>
      </c>
      <c r="E22" s="26">
        <f>F22+G22+H22+I22+J22</f>
        <v>22</v>
      </c>
      <c r="F22" s="28">
        <v>18</v>
      </c>
      <c r="G22" s="28">
        <v>1</v>
      </c>
      <c r="H22" s="28">
        <v>1</v>
      </c>
      <c r="I22" s="28">
        <v>2</v>
      </c>
      <c r="J22" s="29">
        <v>0</v>
      </c>
    </row>
    <row r="23" ht="15" customHeight="1">
      <c r="A23" s="9" t="s">
        <v>37</v>
      </c>
    </row>
    <row r="24" ht="15" customHeight="1">
      <c r="A24" s="9" t="s">
        <v>38</v>
      </c>
    </row>
    <row r="27" ht="13.5">
      <c r="G27" s="30"/>
    </row>
    <row r="33" ht="13.5">
      <c r="A33" s="9" t="s">
        <v>39</v>
      </c>
    </row>
    <row r="35" spans="1:10" ht="13.5">
      <c r="A35" s="31" t="s">
        <v>20</v>
      </c>
      <c r="B35" s="32"/>
      <c r="C35" s="33" t="s">
        <v>21</v>
      </c>
      <c r="D35" s="33" t="s">
        <v>22</v>
      </c>
      <c r="E35" s="34" t="s">
        <v>40</v>
      </c>
      <c r="F35" s="34"/>
      <c r="G35" s="34"/>
      <c r="H35" s="34"/>
      <c r="I35" s="34"/>
      <c r="J35" s="32"/>
    </row>
    <row r="36" spans="1:10" ht="13.5">
      <c r="A36" s="35"/>
      <c r="B36" s="36"/>
      <c r="C36" s="7"/>
      <c r="D36" s="7"/>
      <c r="E36" s="37" t="s">
        <v>21</v>
      </c>
      <c r="F36" s="38" t="s">
        <v>24</v>
      </c>
      <c r="G36" s="38" t="s">
        <v>25</v>
      </c>
      <c r="H36" s="38" t="s">
        <v>26</v>
      </c>
      <c r="I36" s="38" t="s">
        <v>27</v>
      </c>
      <c r="J36" s="38" t="s">
        <v>28</v>
      </c>
    </row>
    <row r="37" spans="1:10" ht="13.5" hidden="1">
      <c r="A37" s="39" t="s">
        <v>16</v>
      </c>
      <c r="B37" s="37"/>
      <c r="C37" s="38">
        <f>D37+E37</f>
        <v>956</v>
      </c>
      <c r="D37" s="38">
        <v>274</v>
      </c>
      <c r="E37" s="38">
        <f>F37+G37+H37+I37+J37</f>
        <v>682</v>
      </c>
      <c r="F37" s="38">
        <v>391</v>
      </c>
      <c r="G37" s="38">
        <v>8</v>
      </c>
      <c r="H37" s="38">
        <v>4</v>
      </c>
      <c r="I37" s="38">
        <v>163</v>
      </c>
      <c r="J37" s="38">
        <v>116</v>
      </c>
    </row>
    <row r="38" spans="1:10" ht="13.5" hidden="1">
      <c r="A38" s="39" t="s">
        <v>17</v>
      </c>
      <c r="B38" s="37"/>
      <c r="C38" s="40">
        <f>D38+E38</f>
        <v>632</v>
      </c>
      <c r="D38" s="40">
        <v>108</v>
      </c>
      <c r="E38" s="40">
        <f>F38+G38+H38+I38+J38</f>
        <v>524</v>
      </c>
      <c r="F38" s="40">
        <v>295</v>
      </c>
      <c r="G38" s="40">
        <v>2</v>
      </c>
      <c r="H38" s="41">
        <v>0</v>
      </c>
      <c r="I38" s="40">
        <v>117</v>
      </c>
      <c r="J38" s="40">
        <v>110</v>
      </c>
    </row>
    <row r="39" spans="1:13" ht="13.5">
      <c r="A39" s="39" t="s">
        <v>59</v>
      </c>
      <c r="B39" s="37"/>
      <c r="C39" s="42">
        <f>D39+E39</f>
        <v>363</v>
      </c>
      <c r="D39" s="42">
        <f>D41+D49</f>
        <v>46</v>
      </c>
      <c r="E39" s="42">
        <f>F39+G39+H39+I39+J39</f>
        <v>317</v>
      </c>
      <c r="F39" s="42">
        <f>F41+F49</f>
        <v>195</v>
      </c>
      <c r="G39" s="42">
        <f>G41+G49</f>
        <v>1</v>
      </c>
      <c r="H39" s="42">
        <f>H41+H49</f>
        <v>3</v>
      </c>
      <c r="I39" s="42">
        <f>I41+I49</f>
        <v>77</v>
      </c>
      <c r="J39" s="42">
        <f>J41+J49</f>
        <v>41</v>
      </c>
      <c r="M39" s="43"/>
    </row>
    <row r="40" spans="1:10" ht="13.5">
      <c r="A40" s="39"/>
      <c r="B40" s="44"/>
      <c r="C40" s="45"/>
      <c r="D40" s="45"/>
      <c r="E40" s="45"/>
      <c r="F40" s="45"/>
      <c r="G40" s="45"/>
      <c r="H40" s="45"/>
      <c r="I40" s="45"/>
      <c r="J40" s="46"/>
    </row>
    <row r="41" spans="1:13" ht="13.5">
      <c r="A41" s="39" t="s">
        <v>29</v>
      </c>
      <c r="B41" s="37"/>
      <c r="C41" s="47">
        <f aca="true" t="shared" si="5" ref="C41:C47">D41+E41</f>
        <v>310</v>
      </c>
      <c r="D41" s="47">
        <f>D42+D43+D44+D45+D46+D47</f>
        <v>46</v>
      </c>
      <c r="E41" s="47">
        <f aca="true" t="shared" si="6" ref="E41:E47">F41+G41+H41+I41+J41</f>
        <v>264</v>
      </c>
      <c r="F41" s="47">
        <f>F42+F43+F44+F45+F46+F47</f>
        <v>147</v>
      </c>
      <c r="G41" s="47">
        <f>G42+G43+G44+G45+G46+G47</f>
        <v>0</v>
      </c>
      <c r="H41" s="47">
        <f>H42+H43+H44+H45+H46+H47</f>
        <v>2</v>
      </c>
      <c r="I41" s="47">
        <f>I42+I43+I44+I45+I46+I47</f>
        <v>75</v>
      </c>
      <c r="J41" s="47">
        <f>J42+J43+J44+J45+J46+J47</f>
        <v>40</v>
      </c>
      <c r="M41" s="43"/>
    </row>
    <row r="42" spans="1:13" ht="13.5">
      <c r="A42" s="14"/>
      <c r="B42" s="37" t="s">
        <v>30</v>
      </c>
      <c r="C42" s="42">
        <f t="shared" si="5"/>
        <v>65</v>
      </c>
      <c r="D42" s="42">
        <v>33</v>
      </c>
      <c r="E42" s="42">
        <f t="shared" si="6"/>
        <v>32</v>
      </c>
      <c r="F42" s="42">
        <v>27</v>
      </c>
      <c r="G42" s="42"/>
      <c r="H42" s="42"/>
      <c r="I42" s="42">
        <v>5</v>
      </c>
      <c r="J42" s="42"/>
      <c r="L42" s="9">
        <v>49</v>
      </c>
      <c r="M42" s="48">
        <f aca="true" t="shared" si="7" ref="M42:M51">L42-G42-H42-I42-J42</f>
        <v>44</v>
      </c>
    </row>
    <row r="43" spans="1:13" ht="13.5">
      <c r="A43" s="14"/>
      <c r="B43" s="37" t="s">
        <v>31</v>
      </c>
      <c r="C43" s="42">
        <f t="shared" si="5"/>
        <v>226</v>
      </c>
      <c r="D43" s="42">
        <v>13</v>
      </c>
      <c r="E43" s="42">
        <f t="shared" si="6"/>
        <v>213</v>
      </c>
      <c r="F43" s="42">
        <v>113</v>
      </c>
      <c r="G43" s="42">
        <v>0</v>
      </c>
      <c r="H43" s="42">
        <v>2</v>
      </c>
      <c r="I43" s="42">
        <v>58</v>
      </c>
      <c r="J43" s="42">
        <v>40</v>
      </c>
      <c r="L43" s="9">
        <v>240</v>
      </c>
      <c r="M43" s="48">
        <f t="shared" si="7"/>
        <v>140</v>
      </c>
    </row>
    <row r="44" spans="1:13" ht="13.5">
      <c r="A44" s="14"/>
      <c r="B44" s="37" t="s">
        <v>14</v>
      </c>
      <c r="C44" s="42">
        <f t="shared" si="5"/>
        <v>0</v>
      </c>
      <c r="D44" s="42"/>
      <c r="E44" s="42">
        <f t="shared" si="6"/>
        <v>0</v>
      </c>
      <c r="F44" s="42">
        <v>0</v>
      </c>
      <c r="G44" s="42"/>
      <c r="H44" s="42">
        <v>0</v>
      </c>
      <c r="I44" s="42"/>
      <c r="J44" s="42"/>
      <c r="L44" s="9">
        <v>2</v>
      </c>
      <c r="M44" s="48">
        <f t="shared" si="7"/>
        <v>2</v>
      </c>
    </row>
    <row r="45" spans="1:13" ht="13.5">
      <c r="A45" s="14"/>
      <c r="B45" s="37" t="s">
        <v>32</v>
      </c>
      <c r="C45" s="42">
        <f t="shared" si="5"/>
        <v>0</v>
      </c>
      <c r="D45" s="42"/>
      <c r="E45" s="42">
        <f t="shared" si="6"/>
        <v>0</v>
      </c>
      <c r="F45" s="42">
        <f>M45-G45-H45-I45-J45</f>
        <v>0</v>
      </c>
      <c r="G45" s="42"/>
      <c r="H45" s="42"/>
      <c r="I45" s="42"/>
      <c r="J45" s="42"/>
      <c r="L45" s="9">
        <v>0</v>
      </c>
      <c r="M45" s="48">
        <f t="shared" si="7"/>
        <v>0</v>
      </c>
    </row>
    <row r="46" spans="1:13" ht="13.5">
      <c r="A46" s="14"/>
      <c r="B46" s="37" t="s">
        <v>15</v>
      </c>
      <c r="C46" s="42">
        <f t="shared" si="5"/>
        <v>12</v>
      </c>
      <c r="D46" s="42"/>
      <c r="E46" s="42">
        <f t="shared" si="6"/>
        <v>12</v>
      </c>
      <c r="F46" s="42">
        <v>0</v>
      </c>
      <c r="G46" s="42"/>
      <c r="H46" s="42"/>
      <c r="I46" s="42">
        <v>12</v>
      </c>
      <c r="J46" s="42">
        <v>0</v>
      </c>
      <c r="L46" s="9">
        <v>20</v>
      </c>
      <c r="M46" s="48">
        <f t="shared" si="7"/>
        <v>8</v>
      </c>
    </row>
    <row r="47" spans="1:13" ht="13.5">
      <c r="A47" s="14"/>
      <c r="B47" s="37" t="s">
        <v>33</v>
      </c>
      <c r="C47" s="47">
        <f t="shared" si="5"/>
        <v>7</v>
      </c>
      <c r="D47" s="47"/>
      <c r="E47" s="47">
        <f t="shared" si="6"/>
        <v>7</v>
      </c>
      <c r="F47" s="47">
        <v>7</v>
      </c>
      <c r="G47" s="47"/>
      <c r="H47" s="47"/>
      <c r="I47" s="47"/>
      <c r="J47" s="47"/>
      <c r="L47" s="9">
        <v>4</v>
      </c>
      <c r="M47" s="48">
        <f t="shared" si="7"/>
        <v>4</v>
      </c>
    </row>
    <row r="48" spans="1:13" ht="13.5">
      <c r="A48" s="39"/>
      <c r="B48" s="44"/>
      <c r="C48" s="45"/>
      <c r="D48" s="45"/>
      <c r="E48" s="45"/>
      <c r="F48" s="45"/>
      <c r="G48" s="45"/>
      <c r="H48" s="45"/>
      <c r="I48" s="45"/>
      <c r="J48" s="46"/>
      <c r="M48" s="48">
        <f t="shared" si="7"/>
        <v>0</v>
      </c>
    </row>
    <row r="49" spans="1:13" ht="13.5">
      <c r="A49" s="39" t="s">
        <v>34</v>
      </c>
      <c r="B49" s="37"/>
      <c r="C49" s="49">
        <f>D49+E49</f>
        <v>53</v>
      </c>
      <c r="D49" s="49">
        <f>D50+D51+D52</f>
        <v>0</v>
      </c>
      <c r="E49" s="49">
        <f>F49+G49+H49+I49+J49</f>
        <v>53</v>
      </c>
      <c r="F49" s="49">
        <f>F50+F51+F52</f>
        <v>48</v>
      </c>
      <c r="G49" s="49">
        <f>G50+G51+G52</f>
        <v>1</v>
      </c>
      <c r="H49" s="49">
        <f>H50+H51+H52</f>
        <v>1</v>
      </c>
      <c r="I49" s="49">
        <f>I50+I51+I52</f>
        <v>2</v>
      </c>
      <c r="J49" s="49">
        <f>J50+J51+J52</f>
        <v>1</v>
      </c>
      <c r="L49" s="9">
        <v>52</v>
      </c>
      <c r="M49" s="43">
        <f t="shared" si="7"/>
        <v>47</v>
      </c>
    </row>
    <row r="50" spans="1:13" ht="13.5">
      <c r="A50" s="14"/>
      <c r="B50" s="37" t="s">
        <v>35</v>
      </c>
      <c r="C50" s="42">
        <f>D50+E50</f>
        <v>31</v>
      </c>
      <c r="D50" s="42"/>
      <c r="E50" s="42">
        <f>F50+G50+H50+I50+J50</f>
        <v>31</v>
      </c>
      <c r="F50" s="42">
        <v>30</v>
      </c>
      <c r="G50" s="42"/>
      <c r="H50" s="42"/>
      <c r="I50" s="42"/>
      <c r="J50" s="42">
        <v>1</v>
      </c>
      <c r="L50" s="9">
        <v>37</v>
      </c>
      <c r="M50" s="48">
        <f t="shared" si="7"/>
        <v>36</v>
      </c>
    </row>
    <row r="51" spans="1:13" ht="13.5">
      <c r="A51" s="14"/>
      <c r="B51" s="37" t="s">
        <v>36</v>
      </c>
      <c r="C51" s="42">
        <f>D51+E51</f>
        <v>0</v>
      </c>
      <c r="D51" s="42"/>
      <c r="E51" s="42">
        <f>F51+G51+H51+I51+J51</f>
        <v>0</v>
      </c>
      <c r="F51" s="42">
        <f>M51-G51-H51-I51-J51</f>
        <v>0</v>
      </c>
      <c r="G51" s="42"/>
      <c r="H51" s="42"/>
      <c r="I51" s="42"/>
      <c r="J51" s="42"/>
      <c r="L51" s="9">
        <v>0</v>
      </c>
      <c r="M51" s="48">
        <f t="shared" si="7"/>
        <v>0</v>
      </c>
    </row>
    <row r="52" spans="1:13" ht="13.5">
      <c r="A52" s="35"/>
      <c r="B52" s="37" t="s">
        <v>33</v>
      </c>
      <c r="C52" s="42">
        <f>D52+E52</f>
        <v>22</v>
      </c>
      <c r="D52" s="42"/>
      <c r="E52" s="42">
        <f>F52+G52+H52+I52+J52</f>
        <v>22</v>
      </c>
      <c r="F52" s="42">
        <v>18</v>
      </c>
      <c r="G52" s="42">
        <v>1</v>
      </c>
      <c r="H52" s="42">
        <v>1</v>
      </c>
      <c r="I52" s="42">
        <v>2</v>
      </c>
      <c r="J52" s="42"/>
      <c r="L52" s="9">
        <v>15</v>
      </c>
      <c r="M52" s="48">
        <f>L52-G52-H52-I52-J52</f>
        <v>11</v>
      </c>
    </row>
    <row r="55" ht="14.25">
      <c r="A55" s="50" t="s">
        <v>41</v>
      </c>
    </row>
    <row r="56" ht="13.5"/>
    <row r="57" spans="1:10" ht="13.5">
      <c r="A57" s="110"/>
      <c r="B57" s="110"/>
      <c r="C57" s="51" t="s">
        <v>42</v>
      </c>
      <c r="D57" s="51" t="s">
        <v>43</v>
      </c>
      <c r="E57" s="51" t="s">
        <v>44</v>
      </c>
      <c r="F57" s="51" t="s">
        <v>45</v>
      </c>
      <c r="G57" s="51" t="s">
        <v>46</v>
      </c>
      <c r="H57" s="51" t="s">
        <v>47</v>
      </c>
      <c r="I57" s="58" t="s">
        <v>60</v>
      </c>
      <c r="J57" s="51" t="s">
        <v>48</v>
      </c>
    </row>
    <row r="58" spans="1:10" ht="13.5">
      <c r="A58" s="110" t="s">
        <v>49</v>
      </c>
      <c r="B58" s="110"/>
      <c r="C58" s="52">
        <v>85</v>
      </c>
      <c r="D58" s="52"/>
      <c r="E58" s="52"/>
      <c r="F58" s="52">
        <v>21</v>
      </c>
      <c r="G58" s="52">
        <v>13</v>
      </c>
      <c r="H58" s="52">
        <v>2</v>
      </c>
      <c r="I58" s="52">
        <v>12</v>
      </c>
      <c r="J58" s="52">
        <f>C58+D58+E58+F58+G58+H58+I58</f>
        <v>133</v>
      </c>
    </row>
    <row r="59" spans="1:10" ht="13.5">
      <c r="A59" s="110" t="s">
        <v>50</v>
      </c>
      <c r="B59" s="110"/>
      <c r="C59" s="52">
        <v>35</v>
      </c>
      <c r="D59" s="52"/>
      <c r="E59" s="52"/>
      <c r="F59" s="52">
        <v>20</v>
      </c>
      <c r="G59" s="52">
        <v>11</v>
      </c>
      <c r="H59" s="52">
        <v>2</v>
      </c>
      <c r="I59" s="52">
        <v>65</v>
      </c>
      <c r="J59" s="52">
        <f>C59+D59+E59+F59+G59+H59+I59</f>
        <v>133</v>
      </c>
    </row>
    <row r="60" spans="1:10" ht="13.5">
      <c r="A60" s="110" t="s">
        <v>51</v>
      </c>
      <c r="B60" s="110"/>
      <c r="C60" s="52">
        <f>C58+C59</f>
        <v>120</v>
      </c>
      <c r="D60" s="52"/>
      <c r="E60" s="52"/>
      <c r="F60" s="52">
        <f>F58+F59</f>
        <v>41</v>
      </c>
      <c r="G60" s="52">
        <f>G58+G59</f>
        <v>24</v>
      </c>
      <c r="H60" s="52">
        <f>H58+H59</f>
        <v>4</v>
      </c>
      <c r="I60" s="52">
        <f>I58+I59</f>
        <v>77</v>
      </c>
      <c r="J60" s="52">
        <f>C60+D60+E60+F60+G60+H60+I60</f>
        <v>266</v>
      </c>
    </row>
    <row r="61" spans="1:10" ht="13.5">
      <c r="A61" s="110" t="s">
        <v>52</v>
      </c>
      <c r="B61" s="110"/>
      <c r="C61" s="52">
        <v>5</v>
      </c>
      <c r="D61" s="52"/>
      <c r="E61" s="52"/>
      <c r="F61" s="52">
        <v>46</v>
      </c>
      <c r="G61" s="52"/>
      <c r="H61" s="52"/>
      <c r="I61" s="52"/>
      <c r="J61" s="52">
        <f>C61+D61+E61+F61+G61+H61+I61</f>
        <v>51</v>
      </c>
    </row>
    <row r="62" spans="1:10" ht="13.5">
      <c r="A62" s="110" t="s">
        <v>48</v>
      </c>
      <c r="B62" s="110"/>
      <c r="C62" s="52">
        <f>C60+C61</f>
        <v>125</v>
      </c>
      <c r="D62" s="52"/>
      <c r="E62" s="52"/>
      <c r="F62" s="52">
        <f>F60+F61</f>
        <v>87</v>
      </c>
      <c r="G62" s="52">
        <f>G60+G61</f>
        <v>24</v>
      </c>
      <c r="H62" s="52">
        <f>H60+H61</f>
        <v>4</v>
      </c>
      <c r="I62" s="52">
        <f>I60+I61</f>
        <v>77</v>
      </c>
      <c r="J62" s="52">
        <f>C62+D62+E62+F62+G62+H62+I62</f>
        <v>317</v>
      </c>
    </row>
    <row r="68" spans="2:10" ht="13.5">
      <c r="B68" s="9" t="s">
        <v>53</v>
      </c>
      <c r="C68" s="39" t="s">
        <v>54</v>
      </c>
      <c r="D68" s="44"/>
      <c r="E68" s="53">
        <f>C9</f>
        <v>363</v>
      </c>
      <c r="G68" s="9" t="s">
        <v>55</v>
      </c>
      <c r="H68" s="39" t="s">
        <v>54</v>
      </c>
      <c r="I68" s="44"/>
      <c r="J68" s="53">
        <f>E68</f>
        <v>363</v>
      </c>
    </row>
    <row r="69" spans="3:10" ht="13.5">
      <c r="C69" s="31" t="s">
        <v>23</v>
      </c>
      <c r="D69" s="34"/>
      <c r="E69" s="54">
        <f>E39/C39</f>
        <v>0.8732782369146006</v>
      </c>
      <c r="H69" s="31" t="s">
        <v>31</v>
      </c>
      <c r="I69" s="34"/>
      <c r="J69" s="54">
        <f>C43/C39</f>
        <v>0.6225895316804407</v>
      </c>
    </row>
    <row r="70" spans="3:12" ht="13.5">
      <c r="C70" s="14"/>
      <c r="D70" s="38" t="s">
        <v>56</v>
      </c>
      <c r="E70" s="55">
        <f>C62/C39</f>
        <v>0.3443526170798898</v>
      </c>
      <c r="H70" s="14"/>
      <c r="I70" s="38" t="s">
        <v>23</v>
      </c>
      <c r="J70" s="55">
        <f>E43/C39</f>
        <v>0.5867768595041323</v>
      </c>
      <c r="L70" s="9">
        <f>E43/C39</f>
        <v>0.5867768595041323</v>
      </c>
    </row>
    <row r="71" spans="3:10" ht="13.5">
      <c r="C71" s="14"/>
      <c r="D71" s="38" t="s">
        <v>27</v>
      </c>
      <c r="E71" s="55">
        <f>I62/C39</f>
        <v>0.21212121212121213</v>
      </c>
      <c r="H71" s="35"/>
      <c r="I71" s="38" t="s">
        <v>22</v>
      </c>
      <c r="J71" s="55">
        <f>D43/C39</f>
        <v>0.03581267217630854</v>
      </c>
    </row>
    <row r="72" spans="3:10" ht="13.5">
      <c r="C72" s="14"/>
      <c r="D72" s="38" t="s">
        <v>45</v>
      </c>
      <c r="E72" s="55">
        <f>F62/C39</f>
        <v>0.2396694214876033</v>
      </c>
      <c r="H72" s="31" t="s">
        <v>30</v>
      </c>
      <c r="I72" s="34"/>
      <c r="J72" s="54">
        <f>C42/C39</f>
        <v>0.1790633608815427</v>
      </c>
    </row>
    <row r="73" spans="3:10" ht="13.5">
      <c r="C73" s="14"/>
      <c r="D73" s="38" t="s">
        <v>47</v>
      </c>
      <c r="E73" s="55">
        <f>H62/C39</f>
        <v>0.011019283746556474</v>
      </c>
      <c r="H73" s="14"/>
      <c r="I73" s="38" t="s">
        <v>23</v>
      </c>
      <c r="J73" s="55">
        <f>E42/C39</f>
        <v>0.0881542699724518</v>
      </c>
    </row>
    <row r="74" spans="3:10" ht="13.5">
      <c r="C74" s="14"/>
      <c r="D74" s="38" t="s">
        <v>43</v>
      </c>
      <c r="E74" s="55">
        <f>D62/C39</f>
        <v>0</v>
      </c>
      <c r="H74" s="35"/>
      <c r="I74" s="38" t="s">
        <v>22</v>
      </c>
      <c r="J74" s="55">
        <f>D42/C39</f>
        <v>0.09090909090909091</v>
      </c>
    </row>
    <row r="75" spans="3:10" ht="13.5">
      <c r="C75" s="35"/>
      <c r="D75" s="38" t="s">
        <v>46</v>
      </c>
      <c r="E75" s="55">
        <f>G62/C39</f>
        <v>0.06611570247933884</v>
      </c>
      <c r="H75" s="31" t="s">
        <v>15</v>
      </c>
      <c r="I75" s="34"/>
      <c r="J75" s="54">
        <f>C46/C39</f>
        <v>0.03305785123966942</v>
      </c>
    </row>
    <row r="76" spans="3:10" ht="13.5">
      <c r="C76" s="39" t="s">
        <v>22</v>
      </c>
      <c r="D76" s="44"/>
      <c r="E76" s="56">
        <f>D39/C39</f>
        <v>0.12672176308539945</v>
      </c>
      <c r="H76" s="14"/>
      <c r="I76" s="38" t="s">
        <v>23</v>
      </c>
      <c r="J76" s="55">
        <f>E46/C39</f>
        <v>0.03305785123966942</v>
      </c>
    </row>
    <row r="77" spans="5:10" ht="13.5">
      <c r="E77" s="57"/>
      <c r="H77" s="35"/>
      <c r="I77" s="38" t="s">
        <v>22</v>
      </c>
      <c r="J77" s="55">
        <f>D46/C39</f>
        <v>0</v>
      </c>
    </row>
    <row r="78" spans="5:10" ht="13.5">
      <c r="E78" s="57"/>
      <c r="H78" s="31" t="s">
        <v>57</v>
      </c>
      <c r="I78" s="34"/>
      <c r="J78" s="54">
        <f>(C44+C45+C47)/C39</f>
        <v>0.01928374655647383</v>
      </c>
    </row>
    <row r="79" spans="5:10" ht="13.5">
      <c r="E79" s="57"/>
      <c r="H79" s="14"/>
      <c r="I79" s="38" t="s">
        <v>23</v>
      </c>
      <c r="J79" s="55">
        <f>(E44+E45+E47)/C39</f>
        <v>0.01928374655647383</v>
      </c>
    </row>
    <row r="80" spans="5:10" ht="13.5">
      <c r="E80" s="57"/>
      <c r="H80" s="35"/>
      <c r="I80" s="38" t="s">
        <v>22</v>
      </c>
      <c r="J80" s="55"/>
    </row>
    <row r="81" spans="5:10" ht="13.5">
      <c r="E81" s="57"/>
      <c r="H81" s="31" t="s">
        <v>34</v>
      </c>
      <c r="I81" s="34"/>
      <c r="J81" s="54">
        <f>C49/C39</f>
        <v>0.14600550964187328</v>
      </c>
    </row>
    <row r="82" spans="5:10" ht="13.5">
      <c r="E82" s="57"/>
      <c r="H82" s="14"/>
      <c r="I82" s="38" t="s">
        <v>23</v>
      </c>
      <c r="J82" s="55">
        <f>E49/C39</f>
        <v>0.14600550964187328</v>
      </c>
    </row>
    <row r="83" spans="5:10" ht="13.5">
      <c r="E83" s="57"/>
      <c r="H83" s="35"/>
      <c r="I83" s="38" t="s">
        <v>22</v>
      </c>
      <c r="J83" s="55"/>
    </row>
    <row r="84" ht="13.5">
      <c r="E84" s="57"/>
    </row>
    <row r="85" ht="13.5">
      <c r="E85" s="57"/>
    </row>
    <row r="86" ht="13.5">
      <c r="E86" s="57"/>
    </row>
    <row r="87" ht="13.5">
      <c r="E87" s="57"/>
    </row>
    <row r="88" ht="13.5">
      <c r="E88" s="57"/>
    </row>
  </sheetData>
  <sheetProtection/>
  <mergeCells count="17">
    <mergeCell ref="A58:B58"/>
    <mergeCell ref="A59:B59"/>
    <mergeCell ref="A60:B60"/>
    <mergeCell ref="A61:B61"/>
    <mergeCell ref="A62:B62"/>
    <mergeCell ref="A7:B7"/>
    <mergeCell ref="A8:B8"/>
    <mergeCell ref="A9:B9"/>
    <mergeCell ref="A11:B11"/>
    <mergeCell ref="A19:B19"/>
    <mergeCell ref="A57:B57"/>
    <mergeCell ref="I3:J3"/>
    <mergeCell ref="A4:B5"/>
    <mergeCell ref="C4:C5"/>
    <mergeCell ref="D4:D5"/>
    <mergeCell ref="E4:J4"/>
    <mergeCell ref="A6:B6"/>
  </mergeCells>
  <printOptions/>
  <pageMargins left="0.787" right="0.787" top="0.984" bottom="0.984" header="0.512" footer="0.512"/>
  <pageSetup fitToHeight="1" fitToWidth="1" horizontalDpi="400" verticalDpi="4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緑化</dc:creator>
  <cp:keywords/>
  <dc:description/>
  <cp:lastModifiedBy>林政課</cp:lastModifiedBy>
  <cp:lastPrinted>2009-10-26T02:45:38Z</cp:lastPrinted>
  <dcterms:created xsi:type="dcterms:W3CDTF">1999-11-30T08:48:17Z</dcterms:created>
  <dcterms:modified xsi:type="dcterms:W3CDTF">2011-05-18T05:17:04Z</dcterms:modified>
  <cp:category/>
  <cp:version/>
  <cp:contentType/>
  <cp:contentStatus/>
</cp:coreProperties>
</file>