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70" activeTab="0"/>
  </bookViews>
  <sheets>
    <sheet name="1-2土地利用" sheetId="1" r:id="rId1"/>
  </sheets>
  <definedNames>
    <definedName name="_xlnm.Print_Area" localSheetId="0">'1-2土地利用'!$A$1:$K$58</definedName>
    <definedName name="_xlnm.Print_Titles" localSheetId="0">'1-2土地利用'!$4:$6</definedName>
  </definedNames>
  <calcPr fullCalcOnLoad="1"/>
</workbook>
</file>

<file path=xl/sharedStrings.xml><?xml version="1.0" encoding="utf-8"?>
<sst xmlns="http://schemas.openxmlformats.org/spreadsheetml/2006/main" count="68" uniqueCount="66">
  <si>
    <t>　　　　　　甘楽町</t>
  </si>
  <si>
    <t>　　　　　　南牧村</t>
  </si>
  <si>
    <t>　　　　　　下仁田町</t>
  </si>
  <si>
    <t>　　　　　　富岡市</t>
  </si>
  <si>
    <t>富岡森林事務所</t>
  </si>
  <si>
    <t>　　　　　　神流町</t>
  </si>
  <si>
    <t>　　　　　　上野村</t>
  </si>
  <si>
    <t>　　　　　　吉井町</t>
  </si>
  <si>
    <t>　　　　　　藤岡市</t>
  </si>
  <si>
    <t>藤岡森林事務所</t>
  </si>
  <si>
    <t>　　　　　　安中市</t>
  </si>
  <si>
    <t>　　　　　　高崎市</t>
  </si>
  <si>
    <t>西部環境森林事務所</t>
  </si>
  <si>
    <t>西毛森林計画区</t>
  </si>
  <si>
    <t>　　　　　　みどり市</t>
  </si>
  <si>
    <t>　　　　　　桐生市</t>
  </si>
  <si>
    <t>　　　　　　邑楽町</t>
  </si>
  <si>
    <t>　　　　　　大泉町</t>
  </si>
  <si>
    <t>　　　　　　千代田町</t>
  </si>
  <si>
    <t>　　　　　　明和町</t>
  </si>
  <si>
    <t>　　　　　　板倉町</t>
  </si>
  <si>
    <t>　　　　　　館林市</t>
  </si>
  <si>
    <t>　　　　　　太田市</t>
  </si>
  <si>
    <t>桐生森林事務所</t>
  </si>
  <si>
    <t>　　　　　　吉岡町</t>
  </si>
  <si>
    <t>　　　　　　榛東村</t>
  </si>
  <si>
    <t>　　　　　　渋川市</t>
  </si>
  <si>
    <t>　　　　　　玉村町</t>
  </si>
  <si>
    <t>　　　　　　富士見村</t>
  </si>
  <si>
    <t>　　　　　　伊勢崎市</t>
  </si>
  <si>
    <t>　　　　　　前橋市</t>
  </si>
  <si>
    <t>渋川森林事務所</t>
  </si>
  <si>
    <t>利根下流森林計画区</t>
  </si>
  <si>
    <t>　　　　　　東吾妻町</t>
  </si>
  <si>
    <t>　　　　　　高山村</t>
  </si>
  <si>
    <t>　　　　　　六合村</t>
  </si>
  <si>
    <t>　　　　　　草津町</t>
  </si>
  <si>
    <t>　　　　　　嬬恋村</t>
  </si>
  <si>
    <t>　　　　　　長野原町</t>
  </si>
  <si>
    <t>　　　　　　中之条町</t>
  </si>
  <si>
    <t>吾妻環境森林事務所</t>
  </si>
  <si>
    <t>吾妻森林計画区</t>
  </si>
  <si>
    <t>　　　　　みなかみ町</t>
  </si>
  <si>
    <t>　　　　　　昭和村</t>
  </si>
  <si>
    <t>　　　　　　川場村</t>
  </si>
  <si>
    <t>　　　　　　片品村</t>
  </si>
  <si>
    <t>　　　　　　沼田市</t>
  </si>
  <si>
    <t>利根沼田環境森林事務所</t>
  </si>
  <si>
    <t>利根上流森林計画区</t>
  </si>
  <si>
    <t>平成２０年度</t>
  </si>
  <si>
    <t>平成１７年度</t>
  </si>
  <si>
    <t>平成１２年度</t>
  </si>
  <si>
    <t>畑</t>
  </si>
  <si>
    <t>田</t>
  </si>
  <si>
    <t>総　数</t>
  </si>
  <si>
    <t>民 有 林</t>
  </si>
  <si>
    <t>国 有 林</t>
  </si>
  <si>
    <t>林 野 率</t>
  </si>
  <si>
    <t>その他</t>
  </si>
  <si>
    <t>耕                      地</t>
  </si>
  <si>
    <t>林              野</t>
  </si>
  <si>
    <t>市町村別</t>
  </si>
  <si>
    <t>（単位：ha）</t>
  </si>
  <si>
    <t>　　　　　２．国有林は森林管理局及び２００５年世界農林業センサス、民有林は林政課</t>
  </si>
  <si>
    <t>〔資料〕１．総面積は群馬県統計年鑑、耕地面積は関東農政局群馬農政事務所「第55次群馬農林水産統計年報」</t>
  </si>
  <si>
    <t>第２表　土地利用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</si>
</sst>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9"/>
      <name val="ＭＳ ＰＲ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3" fontId="19" fillId="0" borderId="0" xfId="60" applyNumberFormat="1" applyFont="1" applyAlignment="1">
      <alignment/>
      <protection/>
    </xf>
    <xf numFmtId="3" fontId="19" fillId="0" borderId="0" xfId="60" applyNumberFormat="1" applyFont="1" applyFill="1" applyAlignment="1">
      <alignment/>
      <protection/>
    </xf>
    <xf numFmtId="3" fontId="19" fillId="0" borderId="0" xfId="60" applyNumberFormat="1" applyFont="1" applyFill="1" applyBorder="1">
      <alignment/>
      <protection/>
    </xf>
    <xf numFmtId="176" fontId="19" fillId="0" borderId="10" xfId="60" applyNumberFormat="1" applyFont="1" applyFill="1" applyBorder="1" applyAlignment="1">
      <alignment vertical="center"/>
      <protection/>
    </xf>
    <xf numFmtId="176" fontId="19" fillId="0" borderId="11" xfId="60" applyNumberFormat="1" applyFont="1" applyFill="1" applyBorder="1" applyAlignment="1">
      <alignment vertical="center"/>
      <protection/>
    </xf>
    <xf numFmtId="176" fontId="19" fillId="0" borderId="12" xfId="60" applyNumberFormat="1" applyFont="1" applyFill="1" applyBorder="1" applyAlignment="1">
      <alignment vertical="center"/>
      <protection/>
    </xf>
    <xf numFmtId="176" fontId="19" fillId="0" borderId="13" xfId="60" applyNumberFormat="1" applyFont="1" applyFill="1" applyBorder="1" applyAlignment="1">
      <alignment vertical="center"/>
      <protection/>
    </xf>
    <xf numFmtId="176" fontId="19" fillId="0" borderId="14" xfId="60" applyNumberFormat="1" applyFont="1" applyFill="1" applyBorder="1" applyAlignment="1">
      <alignment vertical="center"/>
      <protection/>
    </xf>
    <xf numFmtId="9" fontId="19" fillId="0" borderId="11" xfId="60" applyNumberFormat="1" applyFont="1" applyFill="1" applyBorder="1" applyAlignment="1">
      <alignment vertical="center"/>
      <protection/>
    </xf>
    <xf numFmtId="176" fontId="19" fillId="0" borderId="15" xfId="60" applyNumberFormat="1" applyFont="1" applyFill="1" applyBorder="1" applyAlignment="1">
      <alignment vertical="center"/>
      <protection/>
    </xf>
    <xf numFmtId="3" fontId="19" fillId="0" borderId="16" xfId="60" applyNumberFormat="1" applyFont="1" applyFill="1" applyBorder="1" applyAlignment="1">
      <alignment horizontal="distributed" vertical="center"/>
      <protection/>
    </xf>
    <xf numFmtId="176" fontId="19" fillId="0" borderId="17" xfId="60" applyNumberFormat="1" applyFont="1" applyFill="1" applyBorder="1" applyAlignment="1">
      <alignment vertical="center"/>
      <protection/>
    </xf>
    <xf numFmtId="176" fontId="19" fillId="0" borderId="18" xfId="60" applyNumberFormat="1" applyFont="1" applyFill="1" applyBorder="1" applyAlignment="1">
      <alignment vertical="center"/>
      <protection/>
    </xf>
    <xf numFmtId="176" fontId="19" fillId="0" borderId="18" xfId="60" applyNumberFormat="1" applyFont="1" applyFill="1" applyBorder="1" applyAlignment="1">
      <alignment horizontal="right" vertical="center"/>
      <protection/>
    </xf>
    <xf numFmtId="176" fontId="19" fillId="0" borderId="19" xfId="60" applyNumberFormat="1" applyFont="1" applyFill="1" applyBorder="1" applyAlignment="1">
      <alignment vertical="center"/>
      <protection/>
    </xf>
    <xf numFmtId="176" fontId="19" fillId="0" borderId="20" xfId="60" applyNumberFormat="1" applyFont="1" applyFill="1" applyBorder="1" applyAlignment="1">
      <alignment vertical="center"/>
      <protection/>
    </xf>
    <xf numFmtId="176" fontId="19" fillId="0" borderId="21" xfId="60" applyNumberFormat="1" applyFont="1" applyFill="1" applyBorder="1" applyAlignment="1">
      <alignment vertical="center"/>
      <protection/>
    </xf>
    <xf numFmtId="9" fontId="19" fillId="0" borderId="18" xfId="60" applyNumberFormat="1" applyFont="1" applyFill="1" applyBorder="1" applyAlignment="1">
      <alignment vertical="center"/>
      <protection/>
    </xf>
    <xf numFmtId="176" fontId="19" fillId="0" borderId="22" xfId="60" applyNumberFormat="1" applyFont="1" applyFill="1" applyBorder="1" applyAlignment="1">
      <alignment vertical="center"/>
      <protection/>
    </xf>
    <xf numFmtId="3" fontId="19" fillId="0" borderId="23" xfId="60" applyNumberFormat="1" applyFont="1" applyFill="1" applyBorder="1" applyAlignment="1">
      <alignment horizontal="distributed" vertical="center"/>
      <protection/>
    </xf>
    <xf numFmtId="176" fontId="19" fillId="0" borderId="24" xfId="60" applyNumberFormat="1" applyFont="1" applyFill="1" applyBorder="1" applyAlignment="1">
      <alignment vertical="center"/>
      <protection/>
    </xf>
    <xf numFmtId="176" fontId="19" fillId="0" borderId="25" xfId="60" applyNumberFormat="1" applyFont="1" applyFill="1" applyBorder="1" applyAlignment="1">
      <alignment vertical="center"/>
      <protection/>
    </xf>
    <xf numFmtId="176" fontId="19" fillId="0" borderId="26" xfId="60" applyNumberFormat="1" applyFont="1" applyFill="1" applyBorder="1" applyAlignment="1">
      <alignment vertical="center"/>
      <protection/>
    </xf>
    <xf numFmtId="9" fontId="19" fillId="0" borderId="21" xfId="60" applyNumberFormat="1" applyFont="1" applyFill="1" applyBorder="1" applyAlignment="1">
      <alignment vertical="center"/>
      <protection/>
    </xf>
    <xf numFmtId="176" fontId="19" fillId="0" borderId="27" xfId="60" applyNumberFormat="1" applyFont="1" applyFill="1" applyBorder="1" applyAlignment="1">
      <alignment vertical="center"/>
      <protection/>
    </xf>
    <xf numFmtId="3" fontId="19" fillId="0" borderId="28" xfId="60" applyNumberFormat="1" applyFont="1" applyFill="1" applyBorder="1" applyAlignment="1">
      <alignment horizontal="distributed" vertical="center"/>
      <protection/>
    </xf>
    <xf numFmtId="176" fontId="21" fillId="0" borderId="29" xfId="60" applyNumberFormat="1" applyFont="1" applyFill="1" applyBorder="1" applyAlignment="1" applyProtection="1">
      <alignment vertical="center"/>
      <protection/>
    </xf>
    <xf numFmtId="176" fontId="21" fillId="0" borderId="30" xfId="60" applyNumberFormat="1" applyFont="1" applyFill="1" applyBorder="1" applyAlignment="1" applyProtection="1">
      <alignment vertical="center"/>
      <protection/>
    </xf>
    <xf numFmtId="176" fontId="21" fillId="0" borderId="31" xfId="60" applyNumberFormat="1" applyFont="1" applyFill="1" applyBorder="1" applyAlignment="1" applyProtection="1">
      <alignment vertical="center"/>
      <protection/>
    </xf>
    <xf numFmtId="176" fontId="21" fillId="0" borderId="32" xfId="60" applyNumberFormat="1" applyFont="1" applyFill="1" applyBorder="1" applyAlignment="1" applyProtection="1">
      <alignment vertical="center"/>
      <protection/>
    </xf>
    <xf numFmtId="9" fontId="21" fillId="0" borderId="30" xfId="60" applyNumberFormat="1" applyFont="1" applyFill="1" applyBorder="1" applyAlignment="1" applyProtection="1">
      <alignment vertical="center"/>
      <protection/>
    </xf>
    <xf numFmtId="176" fontId="21" fillId="0" borderId="33" xfId="60" applyNumberFormat="1" applyFont="1" applyFill="1" applyBorder="1" applyAlignment="1" applyProtection="1">
      <alignment vertical="center"/>
      <protection/>
    </xf>
    <xf numFmtId="0" fontId="21" fillId="0" borderId="34" xfId="60" applyFont="1" applyFill="1" applyBorder="1" applyAlignment="1">
      <alignment horizontal="right" vertical="center"/>
      <protection/>
    </xf>
    <xf numFmtId="176" fontId="19" fillId="0" borderId="35" xfId="60" applyNumberFormat="1" applyFont="1" applyFill="1" applyBorder="1" applyAlignment="1">
      <alignment vertical="center"/>
      <protection/>
    </xf>
    <xf numFmtId="176" fontId="19" fillId="0" borderId="36" xfId="60" applyNumberFormat="1" applyFont="1" applyFill="1" applyBorder="1" applyAlignment="1">
      <alignment vertical="center"/>
      <protection/>
    </xf>
    <xf numFmtId="176" fontId="19" fillId="0" borderId="37" xfId="60" applyNumberFormat="1" applyFont="1" applyFill="1" applyBorder="1" applyAlignment="1">
      <alignment vertical="center"/>
      <protection/>
    </xf>
    <xf numFmtId="176" fontId="19" fillId="0" borderId="38" xfId="60" applyNumberFormat="1" applyFont="1" applyFill="1" applyBorder="1" applyAlignment="1">
      <alignment vertical="center"/>
      <protection/>
    </xf>
    <xf numFmtId="9" fontId="19" fillId="0" borderId="36" xfId="60" applyNumberFormat="1" applyFont="1" applyFill="1" applyBorder="1" applyAlignment="1">
      <alignment vertical="center"/>
      <protection/>
    </xf>
    <xf numFmtId="176" fontId="19" fillId="0" borderId="39" xfId="60" applyNumberFormat="1" applyFont="1" applyFill="1" applyBorder="1" applyAlignment="1">
      <alignment vertical="center"/>
      <protection/>
    </xf>
    <xf numFmtId="3" fontId="19" fillId="0" borderId="40" xfId="60" applyNumberFormat="1" applyFont="1" applyFill="1" applyBorder="1" applyAlignment="1">
      <alignment horizontal="distributed" vertical="center"/>
      <protection/>
    </xf>
    <xf numFmtId="176" fontId="22" fillId="0" borderId="31" xfId="60" applyNumberFormat="1" applyFont="1" applyFill="1" applyBorder="1" applyAlignment="1" applyProtection="1">
      <alignment vertical="center"/>
      <protection/>
    </xf>
    <xf numFmtId="176" fontId="23" fillId="0" borderId="31" xfId="60" applyNumberFormat="1" applyFont="1" applyFill="1" applyBorder="1" applyAlignment="1" applyProtection="1">
      <alignment vertical="center"/>
      <protection/>
    </xf>
    <xf numFmtId="176" fontId="21" fillId="0" borderId="35" xfId="60" applyNumberFormat="1" applyFont="1" applyFill="1" applyBorder="1" applyAlignment="1" applyProtection="1">
      <alignment/>
      <protection/>
    </xf>
    <xf numFmtId="176" fontId="21" fillId="0" borderId="36" xfId="60" applyNumberFormat="1" applyFont="1" applyFill="1" applyBorder="1" applyAlignment="1" applyProtection="1">
      <alignment/>
      <protection/>
    </xf>
    <xf numFmtId="176" fontId="23" fillId="0" borderId="37" xfId="60" applyNumberFormat="1" applyFont="1" applyFill="1" applyBorder="1" applyAlignment="1" applyProtection="1">
      <alignment/>
      <protection/>
    </xf>
    <xf numFmtId="176" fontId="21" fillId="0" borderId="38" xfId="60" applyNumberFormat="1" applyFont="1" applyFill="1" applyBorder="1" applyAlignment="1" applyProtection="1">
      <alignment/>
      <protection/>
    </xf>
    <xf numFmtId="9" fontId="21" fillId="0" borderId="36" xfId="60" applyNumberFormat="1" applyFont="1" applyFill="1" applyBorder="1" applyAlignment="1" applyProtection="1">
      <alignment/>
      <protection/>
    </xf>
    <xf numFmtId="176" fontId="21" fillId="0" borderId="37" xfId="60" applyNumberFormat="1" applyFont="1" applyFill="1" applyBorder="1" applyAlignment="1" applyProtection="1">
      <alignment/>
      <protection/>
    </xf>
    <xf numFmtId="176" fontId="21" fillId="0" borderId="39" xfId="60" applyNumberFormat="1" applyFont="1" applyFill="1" applyBorder="1" applyAlignment="1" applyProtection="1">
      <alignment/>
      <protection/>
    </xf>
    <xf numFmtId="3" fontId="21" fillId="0" borderId="40" xfId="60" applyNumberFormat="1" applyFont="1" applyFill="1" applyBorder="1" applyAlignment="1">
      <alignment/>
      <protection/>
    </xf>
    <xf numFmtId="176" fontId="24" fillId="0" borderId="19" xfId="60" applyNumberFormat="1" applyFont="1" applyFill="1" applyBorder="1" applyAlignment="1">
      <alignment vertical="center"/>
      <protection/>
    </xf>
    <xf numFmtId="176" fontId="21" fillId="0" borderId="41" xfId="60" applyNumberFormat="1" applyFont="1" applyFill="1" applyBorder="1" applyAlignment="1" applyProtection="1">
      <alignment/>
      <protection/>
    </xf>
    <xf numFmtId="176" fontId="21" fillId="0" borderId="42" xfId="60" applyNumberFormat="1" applyFont="1" applyFill="1" applyBorder="1" applyAlignment="1" applyProtection="1">
      <alignment/>
      <protection/>
    </xf>
    <xf numFmtId="176" fontId="21" fillId="0" borderId="43" xfId="60" applyNumberFormat="1" applyFont="1" applyFill="1" applyBorder="1" applyAlignment="1" applyProtection="1">
      <alignment/>
      <protection/>
    </xf>
    <xf numFmtId="176" fontId="21" fillId="0" borderId="44" xfId="60" applyNumberFormat="1" applyFont="1" applyFill="1" applyBorder="1" applyAlignment="1" applyProtection="1">
      <alignment/>
      <protection/>
    </xf>
    <xf numFmtId="9" fontId="21" fillId="0" borderId="42" xfId="60" applyNumberFormat="1" applyFont="1" applyFill="1" applyBorder="1" applyAlignment="1" applyProtection="1">
      <alignment/>
      <protection/>
    </xf>
    <xf numFmtId="176" fontId="21" fillId="0" borderId="45" xfId="60" applyNumberFormat="1" applyFont="1" applyFill="1" applyBorder="1" applyAlignment="1" applyProtection="1">
      <alignment/>
      <protection/>
    </xf>
    <xf numFmtId="3" fontId="21" fillId="0" borderId="46" xfId="60" applyNumberFormat="1" applyFont="1" applyFill="1" applyBorder="1" applyAlignment="1">
      <alignment vertical="center" wrapText="1"/>
      <protection/>
    </xf>
    <xf numFmtId="3" fontId="21" fillId="0" borderId="46" xfId="60" applyNumberFormat="1" applyFont="1" applyFill="1" applyBorder="1" applyAlignment="1">
      <alignment/>
      <protection/>
    </xf>
    <xf numFmtId="176" fontId="19" fillId="0" borderId="47" xfId="60" applyNumberFormat="1" applyFont="1" applyFill="1" applyBorder="1" applyAlignment="1">
      <alignment vertical="center"/>
      <protection/>
    </xf>
    <xf numFmtId="176" fontId="19" fillId="0" borderId="48" xfId="60" applyNumberFormat="1" applyFont="1" applyFill="1" applyBorder="1" applyAlignment="1">
      <alignment vertical="center"/>
      <protection/>
    </xf>
    <xf numFmtId="176" fontId="19" fillId="0" borderId="49" xfId="60" applyNumberFormat="1" applyFont="1" applyFill="1" applyBorder="1" applyAlignment="1">
      <alignment vertical="center"/>
      <protection/>
    </xf>
    <xf numFmtId="176" fontId="19" fillId="0" borderId="50" xfId="60" applyNumberFormat="1" applyFont="1" applyFill="1" applyBorder="1" applyAlignment="1">
      <alignment vertical="center"/>
      <protection/>
    </xf>
    <xf numFmtId="9" fontId="19" fillId="0" borderId="51" xfId="60" applyNumberFormat="1" applyFont="1" applyFill="1" applyBorder="1" applyAlignment="1">
      <alignment vertical="center"/>
      <protection/>
    </xf>
    <xf numFmtId="176" fontId="19" fillId="0" borderId="52" xfId="60" applyNumberFormat="1" applyFont="1" applyFill="1" applyBorder="1" applyAlignment="1">
      <alignment vertical="center"/>
      <protection/>
    </xf>
    <xf numFmtId="3" fontId="19" fillId="0" borderId="53" xfId="60" applyNumberFormat="1" applyFont="1" applyFill="1" applyBorder="1" applyAlignment="1">
      <alignment horizontal="distributed" vertical="center"/>
      <protection/>
    </xf>
    <xf numFmtId="176" fontId="19" fillId="0" borderId="51" xfId="60" applyNumberFormat="1" applyFont="1" applyFill="1" applyBorder="1" applyAlignment="1">
      <alignment vertical="center"/>
      <protection/>
    </xf>
    <xf numFmtId="176" fontId="19" fillId="0" borderId="54" xfId="60" applyNumberFormat="1" applyFont="1" applyFill="1" applyBorder="1" applyAlignment="1">
      <alignment vertical="center"/>
      <protection/>
    </xf>
    <xf numFmtId="3" fontId="19" fillId="0" borderId="55" xfId="60" applyNumberFormat="1" applyFont="1" applyFill="1" applyBorder="1" applyAlignment="1">
      <alignment horizontal="distributed" vertical="center"/>
      <protection/>
    </xf>
    <xf numFmtId="176" fontId="21" fillId="0" borderId="17" xfId="60" applyNumberFormat="1" applyFont="1" applyFill="1" applyBorder="1" applyAlignment="1" applyProtection="1">
      <alignment vertical="center"/>
      <protection/>
    </xf>
    <xf numFmtId="176" fontId="21" fillId="0" borderId="18" xfId="60" applyNumberFormat="1" applyFont="1" applyFill="1" applyBorder="1" applyAlignment="1" applyProtection="1">
      <alignment vertical="center"/>
      <protection/>
    </xf>
    <xf numFmtId="176" fontId="21" fillId="0" borderId="19" xfId="60" applyNumberFormat="1" applyFont="1" applyFill="1" applyBorder="1" applyAlignment="1" applyProtection="1">
      <alignment vertical="center"/>
      <protection/>
    </xf>
    <xf numFmtId="176" fontId="21" fillId="0" borderId="20" xfId="60" applyNumberFormat="1" applyFont="1" applyFill="1" applyBorder="1" applyAlignment="1" applyProtection="1">
      <alignment vertical="center"/>
      <protection/>
    </xf>
    <xf numFmtId="9" fontId="21" fillId="0" borderId="18" xfId="60" applyNumberFormat="1" applyFont="1" applyFill="1" applyBorder="1" applyAlignment="1" applyProtection="1">
      <alignment vertical="center"/>
      <protection/>
    </xf>
    <xf numFmtId="176" fontId="21" fillId="0" borderId="22" xfId="60" applyNumberFormat="1" applyFont="1" applyFill="1" applyBorder="1" applyAlignment="1" applyProtection="1">
      <alignment vertical="center"/>
      <protection/>
    </xf>
    <xf numFmtId="0" fontId="21" fillId="0" borderId="23" xfId="60" applyFont="1" applyFill="1" applyBorder="1" applyAlignment="1">
      <alignment horizontal="distributed" vertical="center"/>
      <protection/>
    </xf>
    <xf numFmtId="176" fontId="19" fillId="0" borderId="17" xfId="60" applyNumberFormat="1" applyFont="1" applyFill="1" applyBorder="1" applyAlignment="1" applyProtection="1">
      <alignment vertical="center"/>
      <protection/>
    </xf>
    <xf numFmtId="176" fontId="19" fillId="0" borderId="18" xfId="60" applyNumberFormat="1" applyFont="1" applyFill="1" applyBorder="1" applyAlignment="1" applyProtection="1">
      <alignment vertical="center"/>
      <protection/>
    </xf>
    <xf numFmtId="176" fontId="19" fillId="0" borderId="19" xfId="60" applyNumberFormat="1" applyFont="1" applyFill="1" applyBorder="1" applyAlignment="1" applyProtection="1">
      <alignment vertical="center"/>
      <protection/>
    </xf>
    <xf numFmtId="176" fontId="19" fillId="0" borderId="20" xfId="60" applyNumberFormat="1" applyFont="1" applyFill="1" applyBorder="1" applyAlignment="1" applyProtection="1">
      <alignment vertical="center"/>
      <protection/>
    </xf>
    <xf numFmtId="9" fontId="19" fillId="0" borderId="18" xfId="60" applyNumberFormat="1" applyFont="1" applyFill="1" applyBorder="1" applyAlignment="1" applyProtection="1">
      <alignment vertical="center"/>
      <protection/>
    </xf>
    <xf numFmtId="176" fontId="19" fillId="0" borderId="22" xfId="60" applyNumberFormat="1" applyFont="1" applyFill="1" applyBorder="1" applyAlignment="1" applyProtection="1">
      <alignment vertical="center"/>
      <protection/>
    </xf>
    <xf numFmtId="0" fontId="19" fillId="0" borderId="23" xfId="60" applyFont="1" applyFill="1" applyBorder="1" applyAlignment="1">
      <alignment horizontal="distributed" vertical="center"/>
      <protection/>
    </xf>
    <xf numFmtId="176" fontId="19" fillId="0" borderId="56" xfId="60" applyNumberFormat="1" applyFont="1" applyFill="1" applyBorder="1" applyAlignment="1" applyProtection="1">
      <alignment vertical="center"/>
      <protection/>
    </xf>
    <xf numFmtId="176" fontId="19" fillId="0" borderId="57" xfId="60" applyNumberFormat="1" applyFont="1" applyFill="1" applyBorder="1" applyAlignment="1" applyProtection="1">
      <alignment vertical="center"/>
      <protection/>
    </xf>
    <xf numFmtId="176" fontId="19" fillId="0" borderId="58" xfId="60" applyNumberFormat="1" applyFont="1" applyFill="1" applyBorder="1" applyAlignment="1" applyProtection="1">
      <alignment vertical="center"/>
      <protection/>
    </xf>
    <xf numFmtId="176" fontId="19" fillId="0" borderId="59" xfId="60" applyNumberFormat="1" applyFont="1" applyFill="1" applyBorder="1" applyAlignment="1" applyProtection="1">
      <alignment vertical="center"/>
      <protection/>
    </xf>
    <xf numFmtId="9" fontId="19" fillId="0" borderId="57" xfId="60" applyNumberFormat="1" applyFont="1" applyFill="1" applyBorder="1" applyAlignment="1" applyProtection="1">
      <alignment vertical="center"/>
      <protection/>
    </xf>
    <xf numFmtId="176" fontId="19" fillId="0" borderId="60" xfId="60" applyNumberFormat="1" applyFont="1" applyFill="1" applyBorder="1" applyAlignment="1" applyProtection="1">
      <alignment vertical="center"/>
      <protection/>
    </xf>
    <xf numFmtId="0" fontId="19" fillId="0" borderId="61" xfId="60" applyFont="1" applyFill="1" applyBorder="1" applyAlignment="1">
      <alignment horizontal="distributed" vertical="center"/>
      <protection/>
    </xf>
    <xf numFmtId="0" fontId="19" fillId="0" borderId="62" xfId="60" applyFont="1" applyFill="1" applyBorder="1" applyAlignment="1">
      <alignment horizontal="center" vertical="center"/>
      <protection/>
    </xf>
    <xf numFmtId="0" fontId="19" fillId="0" borderId="63" xfId="60" applyFont="1" applyFill="1" applyBorder="1" applyAlignment="1">
      <alignment horizontal="center" vertical="center"/>
      <protection/>
    </xf>
    <xf numFmtId="0" fontId="19" fillId="0" borderId="64" xfId="60" applyFont="1" applyFill="1" applyBorder="1" applyAlignment="1">
      <alignment horizontal="center" vertical="center"/>
      <protection/>
    </xf>
    <xf numFmtId="0" fontId="19" fillId="0" borderId="65" xfId="60" applyFont="1" applyFill="1" applyBorder="1" applyAlignment="1">
      <alignment horizontal="center" vertical="center"/>
      <protection/>
    </xf>
    <xf numFmtId="3" fontId="25" fillId="0" borderId="66" xfId="60" applyNumberFormat="1" applyFont="1" applyFill="1" applyBorder="1" applyAlignment="1">
      <alignment horizontal="center" vertical="center"/>
      <protection/>
    </xf>
    <xf numFmtId="3" fontId="18" fillId="0" borderId="67" xfId="60" applyNumberFormat="1" applyFont="1" applyFill="1" applyBorder="1" applyAlignment="1">
      <alignment horizontal="center" vertical="center"/>
      <protection/>
    </xf>
    <xf numFmtId="3" fontId="19" fillId="0" borderId="0" xfId="60" applyNumberFormat="1" applyFont="1" applyFill="1" applyAlignment="1">
      <alignment horizontal="center"/>
      <protection/>
    </xf>
    <xf numFmtId="3" fontId="19" fillId="0" borderId="0" xfId="60" applyNumberFormat="1" applyFont="1" applyFill="1" applyBorder="1" applyAlignment="1">
      <alignment horizontal="center"/>
      <protection/>
    </xf>
    <xf numFmtId="0" fontId="19" fillId="0" borderId="41" xfId="60" applyFont="1" applyFill="1" applyBorder="1" applyAlignment="1">
      <alignment horizontal="center" vertical="center"/>
      <protection/>
    </xf>
    <xf numFmtId="0" fontId="19" fillId="0" borderId="68" xfId="60" applyFont="1" applyFill="1" applyBorder="1" applyAlignment="1">
      <alignment horizontal="center" vertical="center"/>
      <protection/>
    </xf>
    <xf numFmtId="0" fontId="19" fillId="0" borderId="69" xfId="60" applyFont="1" applyFill="1" applyBorder="1" applyAlignment="1">
      <alignment horizontal="center" vertical="center"/>
      <protection/>
    </xf>
    <xf numFmtId="3" fontId="25" fillId="0" borderId="70" xfId="60" applyNumberFormat="1" applyFont="1" applyFill="1" applyBorder="1" applyAlignment="1">
      <alignment horizontal="center" vertical="center"/>
      <protection/>
    </xf>
    <xf numFmtId="3" fontId="25" fillId="0" borderId="68" xfId="60" applyNumberFormat="1" applyFont="1" applyFill="1" applyBorder="1" applyAlignment="1">
      <alignment horizontal="center" vertical="center"/>
      <protection/>
    </xf>
    <xf numFmtId="0" fontId="19" fillId="0" borderId="71" xfId="60" applyFont="1" applyFill="1" applyBorder="1" applyAlignment="1">
      <alignment horizontal="center" vertical="center"/>
      <protection/>
    </xf>
    <xf numFmtId="0" fontId="19" fillId="0" borderId="72" xfId="60" applyFont="1" applyFill="1" applyBorder="1" applyAlignment="1">
      <alignment horizontal="center" vertical="center"/>
      <protection/>
    </xf>
    <xf numFmtId="3" fontId="19" fillId="0" borderId="0" xfId="60" applyNumberFormat="1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NumberFormat="1" applyFont="1" applyFill="1" applyAlignment="1">
      <alignment/>
      <protection/>
    </xf>
    <xf numFmtId="0" fontId="26" fillId="0" borderId="0" xfId="60" applyNumberFormat="1" applyFont="1" applyFill="1" applyAlignment="1">
      <alignment vertical="center"/>
      <protection/>
    </xf>
    <xf numFmtId="0" fontId="26" fillId="0" borderId="0" xfId="60" applyNumberFormat="1" applyFont="1" applyFill="1" applyAlignment="1">
      <alignment/>
      <protection/>
    </xf>
    <xf numFmtId="0" fontId="27" fillId="0" borderId="0" xfId="60" applyFont="1" applyFill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Ⅰ_森林資源(１～３表-4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8"/>
  <sheetViews>
    <sheetView tabSelected="1" zoomScalePageLayoutView="0" workbookViewId="0" topLeftCell="A1">
      <selection activeCell="B17" sqref="B17"/>
    </sheetView>
  </sheetViews>
  <sheetFormatPr defaultColWidth="10.7109375" defaultRowHeight="15"/>
  <cols>
    <col min="1" max="1" width="19.00390625" style="1" customWidth="1"/>
    <col min="2" max="5" width="10.421875" style="1" customWidth="1"/>
    <col min="6" max="6" width="10.421875" style="2" customWidth="1"/>
    <col min="7" max="11" width="10.421875" style="1" customWidth="1"/>
    <col min="12" max="16384" width="10.7109375" style="1" customWidth="1"/>
  </cols>
  <sheetData>
    <row r="1" spans="1:11" s="2" customFormat="1" ht="15" customHeight="1">
      <c r="A1" s="111" t="s">
        <v>65</v>
      </c>
      <c r="B1" s="106"/>
      <c r="C1" s="106"/>
      <c r="D1" s="106"/>
      <c r="E1" s="106"/>
      <c r="F1" s="106"/>
      <c r="G1" s="106"/>
      <c r="H1" s="106"/>
      <c r="I1" s="106"/>
      <c r="K1" s="106"/>
    </row>
    <row r="2" s="108" customFormat="1" ht="12" customHeight="1">
      <c r="B2" s="110" t="s">
        <v>64</v>
      </c>
    </row>
    <row r="3" spans="1:11" s="2" customFormat="1" ht="15" customHeight="1">
      <c r="A3" s="108"/>
      <c r="B3" s="109" t="s">
        <v>63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1:12" s="2" customFormat="1" ht="12.75" thickBot="1">
      <c r="A4" s="107"/>
      <c r="C4" s="106"/>
      <c r="D4" s="106"/>
      <c r="E4" s="106"/>
      <c r="F4" s="106"/>
      <c r="G4" s="106"/>
      <c r="H4" s="106"/>
      <c r="I4" s="106"/>
      <c r="J4" s="106" t="s">
        <v>62</v>
      </c>
      <c r="L4" s="3"/>
    </row>
    <row r="5" spans="1:12" s="97" customFormat="1" ht="15" customHeight="1">
      <c r="A5" s="105" t="s">
        <v>61</v>
      </c>
      <c r="B5" s="104" t="s">
        <v>54</v>
      </c>
      <c r="C5" s="101" t="s">
        <v>60</v>
      </c>
      <c r="D5" s="103"/>
      <c r="E5" s="103"/>
      <c r="F5" s="102"/>
      <c r="G5" s="101" t="s">
        <v>59</v>
      </c>
      <c r="H5" s="100"/>
      <c r="I5" s="100"/>
      <c r="J5" s="99" t="s">
        <v>58</v>
      </c>
      <c r="L5" s="98"/>
    </row>
    <row r="6" spans="1:11" s="2" customFormat="1" ht="19.5" customHeight="1">
      <c r="A6" s="96"/>
      <c r="B6" s="95"/>
      <c r="C6" s="93" t="s">
        <v>54</v>
      </c>
      <c r="D6" s="92" t="s">
        <v>57</v>
      </c>
      <c r="E6" s="92" t="s">
        <v>56</v>
      </c>
      <c r="F6" s="94" t="s">
        <v>55</v>
      </c>
      <c r="G6" s="93" t="s">
        <v>54</v>
      </c>
      <c r="H6" s="92" t="s">
        <v>53</v>
      </c>
      <c r="I6" s="92" t="s">
        <v>52</v>
      </c>
      <c r="J6" s="91"/>
      <c r="K6" s="3"/>
    </row>
    <row r="7" spans="1:11" s="2" customFormat="1" ht="19.5" customHeight="1">
      <c r="A7" s="90" t="s">
        <v>51</v>
      </c>
      <c r="B7" s="89">
        <v>636316</v>
      </c>
      <c r="C7" s="86">
        <v>424021</v>
      </c>
      <c r="D7" s="88">
        <v>0.6663685967349556</v>
      </c>
      <c r="E7" s="85">
        <v>197272</v>
      </c>
      <c r="F7" s="87">
        <v>226749</v>
      </c>
      <c r="G7" s="86">
        <v>83800</v>
      </c>
      <c r="H7" s="85">
        <v>31500</v>
      </c>
      <c r="I7" s="85">
        <v>44800</v>
      </c>
      <c r="J7" s="84">
        <f>B7-C7-G7</f>
        <v>128495</v>
      </c>
      <c r="K7" s="3"/>
    </row>
    <row r="8" spans="1:11" s="2" customFormat="1" ht="19.5" customHeight="1">
      <c r="A8" s="83" t="s">
        <v>50</v>
      </c>
      <c r="B8" s="82">
        <v>636316</v>
      </c>
      <c r="C8" s="79">
        <v>424463.62</v>
      </c>
      <c r="D8" s="81">
        <v>0.667064194519704</v>
      </c>
      <c r="E8" s="78">
        <v>197030.42</v>
      </c>
      <c r="F8" s="80">
        <v>227433.2</v>
      </c>
      <c r="G8" s="79">
        <v>78500</v>
      </c>
      <c r="H8" s="78">
        <v>29400</v>
      </c>
      <c r="I8" s="78">
        <v>43000</v>
      </c>
      <c r="J8" s="77">
        <f>B8-C8-G8</f>
        <v>133352.38</v>
      </c>
      <c r="K8" s="3"/>
    </row>
    <row r="9" spans="1:11" s="2" customFormat="1" ht="19.5" customHeight="1" thickBot="1">
      <c r="A9" s="76" t="s">
        <v>49</v>
      </c>
      <c r="B9" s="75">
        <f>B10+B17+B26+B45</f>
        <v>636316</v>
      </c>
      <c r="C9" s="75">
        <f>C10+C17+C26+C45</f>
        <v>424131.96</v>
      </c>
      <c r="D9" s="74">
        <f>C9/B9</f>
        <v>0.6665429755027377</v>
      </c>
      <c r="E9" s="73">
        <f>+E10+E17+E26+E45</f>
        <v>196828.24</v>
      </c>
      <c r="F9" s="73">
        <f>+F10+F17+F26+F45</f>
        <v>227303.71999999997</v>
      </c>
      <c r="G9" s="72">
        <f>SUM(H9:I9)</f>
        <v>77400</v>
      </c>
      <c r="H9" s="71">
        <v>29000</v>
      </c>
      <c r="I9" s="71">
        <v>48400</v>
      </c>
      <c r="J9" s="70">
        <f>B9-C9-G9</f>
        <v>134784.03999999998</v>
      </c>
      <c r="K9" s="3"/>
    </row>
    <row r="10" spans="1:11" s="2" customFormat="1" ht="25.5" customHeight="1">
      <c r="A10" s="58" t="s">
        <v>48</v>
      </c>
      <c r="B10" s="57">
        <f>B11</f>
        <v>176575</v>
      </c>
      <c r="C10" s="54">
        <f>C11</f>
        <v>151746.57</v>
      </c>
      <c r="D10" s="56">
        <f>C10/B10</f>
        <v>0.8593887583179952</v>
      </c>
      <c r="E10" s="53">
        <f>E11</f>
        <v>97488.95</v>
      </c>
      <c r="F10" s="55">
        <f>F11</f>
        <v>54257.62</v>
      </c>
      <c r="G10" s="54">
        <f>G11</f>
        <v>8973</v>
      </c>
      <c r="H10" s="53">
        <f>H11</f>
        <v>2060</v>
      </c>
      <c r="I10" s="53">
        <f>I11</f>
        <v>6910</v>
      </c>
      <c r="J10" s="52">
        <f>J11</f>
        <v>15855.43</v>
      </c>
      <c r="K10" s="3"/>
    </row>
    <row r="11" spans="1:11" s="2" customFormat="1" ht="18" customHeight="1">
      <c r="A11" s="33" t="s">
        <v>47</v>
      </c>
      <c r="B11" s="32">
        <f>SUM(B12:B16)</f>
        <v>176575</v>
      </c>
      <c r="C11" s="29">
        <f>SUM(C12:C16)</f>
        <v>151746.57</v>
      </c>
      <c r="D11" s="31">
        <f>C11/B11</f>
        <v>0.8593887583179952</v>
      </c>
      <c r="E11" s="30">
        <f>SUM(E12:E16)</f>
        <v>97488.95</v>
      </c>
      <c r="F11" s="30">
        <f>SUM(F12:F16)</f>
        <v>54257.62</v>
      </c>
      <c r="G11" s="29">
        <f>SUM(G12:G16)</f>
        <v>8973</v>
      </c>
      <c r="H11" s="28">
        <v>2060</v>
      </c>
      <c r="I11" s="28">
        <v>6910</v>
      </c>
      <c r="J11" s="27">
        <f>SUM(J12:J16)</f>
        <v>15855.43</v>
      </c>
      <c r="K11" s="3"/>
    </row>
    <row r="12" spans="1:11" s="2" customFormat="1" ht="18" customHeight="1">
      <c r="A12" s="26" t="s">
        <v>46</v>
      </c>
      <c r="B12" s="25">
        <v>44337</v>
      </c>
      <c r="C12" s="22">
        <f>E12+F12</f>
        <v>35272.479999999996</v>
      </c>
      <c r="D12" s="24">
        <f>C12/B12</f>
        <v>0.7955540519205178</v>
      </c>
      <c r="E12" s="17">
        <v>25816.87</v>
      </c>
      <c r="F12" s="23">
        <v>9455.61</v>
      </c>
      <c r="G12" s="22">
        <v>3420</v>
      </c>
      <c r="H12" s="17">
        <v>884</v>
      </c>
      <c r="I12" s="17">
        <v>2530</v>
      </c>
      <c r="J12" s="21">
        <f>B12-C12-G12</f>
        <v>5644.520000000004</v>
      </c>
      <c r="K12" s="3"/>
    </row>
    <row r="13" spans="1:11" s="2" customFormat="1" ht="18" customHeight="1">
      <c r="A13" s="20" t="s">
        <v>45</v>
      </c>
      <c r="B13" s="19">
        <v>39201</v>
      </c>
      <c r="C13" s="15">
        <f>E13+F13</f>
        <v>36263.14</v>
      </c>
      <c r="D13" s="18">
        <f>C13/B13</f>
        <v>0.9250565036606209</v>
      </c>
      <c r="E13" s="17">
        <v>9208.58</v>
      </c>
      <c r="F13" s="16">
        <v>27054.56</v>
      </c>
      <c r="G13" s="15">
        <f>SUM(H13:I13)</f>
        <v>762</v>
      </c>
      <c r="H13" s="13">
        <v>166</v>
      </c>
      <c r="I13" s="13">
        <v>596</v>
      </c>
      <c r="J13" s="21">
        <f>B13-C13-G13</f>
        <v>2175.8600000000006</v>
      </c>
      <c r="K13" s="3"/>
    </row>
    <row r="14" spans="1:11" s="2" customFormat="1" ht="18" customHeight="1">
      <c r="A14" s="20" t="s">
        <v>44</v>
      </c>
      <c r="B14" s="19">
        <v>8529</v>
      </c>
      <c r="C14" s="15">
        <f>E14+F14</f>
        <v>7399.82</v>
      </c>
      <c r="D14" s="18">
        <f>C14/B14</f>
        <v>0.867606987923555</v>
      </c>
      <c r="E14" s="17">
        <v>4410.92</v>
      </c>
      <c r="F14" s="16">
        <v>2988.9</v>
      </c>
      <c r="G14" s="15">
        <f>SUM(H14:I14)</f>
        <v>581</v>
      </c>
      <c r="H14" s="13">
        <v>212</v>
      </c>
      <c r="I14" s="13">
        <v>369</v>
      </c>
      <c r="J14" s="21">
        <f>B14-C14-G14</f>
        <v>548.1800000000003</v>
      </c>
      <c r="K14" s="3"/>
    </row>
    <row r="15" spans="1:11" s="2" customFormat="1" ht="18" customHeight="1">
      <c r="A15" s="69" t="s">
        <v>43</v>
      </c>
      <c r="B15" s="65">
        <v>6417</v>
      </c>
      <c r="C15" s="62">
        <f>E15+F15</f>
        <v>2623.86</v>
      </c>
      <c r="D15" s="64">
        <f>C15/B15</f>
        <v>0.4088920056100982</v>
      </c>
      <c r="E15" s="17">
        <v>1185.46</v>
      </c>
      <c r="F15" s="68">
        <v>1438.4</v>
      </c>
      <c r="G15" s="62">
        <v>2390</v>
      </c>
      <c r="H15" s="67">
        <v>74</v>
      </c>
      <c r="I15" s="67">
        <v>2320</v>
      </c>
      <c r="J15" s="60">
        <f>B15-C15-G15</f>
        <v>1403.1399999999999</v>
      </c>
      <c r="K15" s="3"/>
    </row>
    <row r="16" spans="1:11" s="2" customFormat="1" ht="18" customHeight="1" thickBot="1">
      <c r="A16" s="66" t="s">
        <v>42</v>
      </c>
      <c r="B16" s="65">
        <v>78091</v>
      </c>
      <c r="C16" s="62">
        <f>E16+F16</f>
        <v>70187.27</v>
      </c>
      <c r="D16" s="64">
        <f>C16/B16</f>
        <v>0.8987882086283951</v>
      </c>
      <c r="E16" s="17">
        <v>56867.12</v>
      </c>
      <c r="F16" s="63">
        <v>13320.15</v>
      </c>
      <c r="G16" s="62">
        <v>1820</v>
      </c>
      <c r="H16" s="61">
        <v>727</v>
      </c>
      <c r="I16" s="61">
        <v>1090</v>
      </c>
      <c r="J16" s="60">
        <f>B16-C16-G16</f>
        <v>6083.729999999996</v>
      </c>
      <c r="K16" s="3"/>
    </row>
    <row r="17" spans="1:11" s="2" customFormat="1" ht="25.5" customHeight="1">
      <c r="A17" s="59" t="s">
        <v>41</v>
      </c>
      <c r="B17" s="57">
        <f>B18</f>
        <v>127827</v>
      </c>
      <c r="C17" s="54">
        <f>C18</f>
        <v>102304.95000000001</v>
      </c>
      <c r="D17" s="56">
        <f>C17/B17</f>
        <v>0.8003391302307026</v>
      </c>
      <c r="E17" s="53">
        <f>E18</f>
        <v>58239.54</v>
      </c>
      <c r="F17" s="55">
        <f>F18</f>
        <v>44065.41</v>
      </c>
      <c r="G17" s="54">
        <f>G18</f>
        <v>10168</v>
      </c>
      <c r="H17" s="53">
        <f>H18</f>
        <v>1380</v>
      </c>
      <c r="I17" s="53">
        <f>I18</f>
        <v>8790</v>
      </c>
      <c r="J17" s="52">
        <f>J18</f>
        <v>15354.049999999997</v>
      </c>
      <c r="K17" s="3"/>
    </row>
    <row r="18" spans="1:11" s="2" customFormat="1" ht="18" customHeight="1">
      <c r="A18" s="33" t="s">
        <v>40</v>
      </c>
      <c r="B18" s="32">
        <f>SUM(B19:B25)</f>
        <v>127827</v>
      </c>
      <c r="C18" s="32">
        <f>SUM(C19:C25)</f>
        <v>102304.95000000001</v>
      </c>
      <c r="D18" s="31">
        <f>C18/B18</f>
        <v>0.8003391302307026</v>
      </c>
      <c r="E18" s="30">
        <f>SUM(E19:E25)</f>
        <v>58239.54</v>
      </c>
      <c r="F18" s="30">
        <f>SUM(F19:F25)</f>
        <v>44065.41</v>
      </c>
      <c r="G18" s="29">
        <f>SUM(G19:G25)</f>
        <v>10168</v>
      </c>
      <c r="H18" s="28">
        <v>1380</v>
      </c>
      <c r="I18" s="28">
        <v>8790</v>
      </c>
      <c r="J18" s="27">
        <f>SUM(J19:J25)</f>
        <v>15354.049999999997</v>
      </c>
      <c r="K18" s="3"/>
    </row>
    <row r="19" spans="1:11" s="2" customFormat="1" ht="18" customHeight="1">
      <c r="A19" s="26" t="s">
        <v>39</v>
      </c>
      <c r="B19" s="25">
        <v>23647</v>
      </c>
      <c r="C19" s="22">
        <f>E19+F19</f>
        <v>19485.559999999998</v>
      </c>
      <c r="D19" s="24">
        <f>C19/B19</f>
        <v>0.8240182687021609</v>
      </c>
      <c r="E19" s="17">
        <v>13309.98</v>
      </c>
      <c r="F19" s="23">
        <v>6175.58</v>
      </c>
      <c r="G19" s="22">
        <v>1330</v>
      </c>
      <c r="H19" s="17">
        <v>500</v>
      </c>
      <c r="I19" s="17">
        <v>834</v>
      </c>
      <c r="J19" s="21">
        <f>B19-C19-G19</f>
        <v>2831.4400000000023</v>
      </c>
      <c r="K19" s="3"/>
    </row>
    <row r="20" spans="1:11" s="2" customFormat="1" ht="18" customHeight="1">
      <c r="A20" s="20" t="s">
        <v>38</v>
      </c>
      <c r="B20" s="19">
        <v>13393</v>
      </c>
      <c r="C20" s="15">
        <f>E20+F20</f>
        <v>9687.45</v>
      </c>
      <c r="D20" s="18">
        <f>C20/B20</f>
        <v>0.7233218845665647</v>
      </c>
      <c r="E20" s="17">
        <v>2350.23</v>
      </c>
      <c r="F20" s="16">
        <v>7337.22</v>
      </c>
      <c r="G20" s="15">
        <f>SUM(H20:I20)</f>
        <v>1340</v>
      </c>
      <c r="H20" s="13">
        <v>70</v>
      </c>
      <c r="I20" s="13">
        <v>1270</v>
      </c>
      <c r="J20" s="12">
        <f>B20-C20-G20</f>
        <v>2365.5499999999993</v>
      </c>
      <c r="K20" s="3"/>
    </row>
    <row r="21" spans="1:11" s="2" customFormat="1" ht="18" customHeight="1">
      <c r="A21" s="20" t="s">
        <v>37</v>
      </c>
      <c r="B21" s="19">
        <v>33751</v>
      </c>
      <c r="C21" s="15">
        <f>E21+F21</f>
        <v>25988.29</v>
      </c>
      <c r="D21" s="18">
        <f>C21/B21</f>
        <v>0.7700005925750348</v>
      </c>
      <c r="E21" s="17">
        <v>14568.12</v>
      </c>
      <c r="F21" s="16">
        <v>11420.17</v>
      </c>
      <c r="G21" s="15">
        <v>4220</v>
      </c>
      <c r="H21" s="13">
        <v>122</v>
      </c>
      <c r="I21" s="13">
        <v>4100</v>
      </c>
      <c r="J21" s="12">
        <f>B21-C21-G21</f>
        <v>3542.709999999999</v>
      </c>
      <c r="K21" s="3"/>
    </row>
    <row r="22" spans="1:11" s="2" customFormat="1" ht="18" customHeight="1">
      <c r="A22" s="20" t="s">
        <v>36</v>
      </c>
      <c r="B22" s="19">
        <v>4974</v>
      </c>
      <c r="C22" s="15">
        <f>E22+F22</f>
        <v>3892.92</v>
      </c>
      <c r="D22" s="18">
        <f>C22/B22</f>
        <v>0.7826537997587455</v>
      </c>
      <c r="E22" s="17">
        <v>3521.7</v>
      </c>
      <c r="F22" s="16">
        <v>371.22</v>
      </c>
      <c r="G22" s="15">
        <f>SUM(H22:I22)</f>
        <v>105</v>
      </c>
      <c r="H22" s="13">
        <v>0</v>
      </c>
      <c r="I22" s="13">
        <v>105</v>
      </c>
      <c r="J22" s="12">
        <f>B22-C22-G22</f>
        <v>976.0799999999999</v>
      </c>
      <c r="K22" s="3"/>
    </row>
    <row r="23" spans="1:11" s="2" customFormat="1" ht="18" customHeight="1">
      <c r="A23" s="20" t="s">
        <v>35</v>
      </c>
      <c r="B23" s="19">
        <v>20281</v>
      </c>
      <c r="C23" s="15">
        <f>E23+F23</f>
        <v>18687.49</v>
      </c>
      <c r="D23" s="18">
        <f>C23/B23</f>
        <v>0.9214284305507618</v>
      </c>
      <c r="E23" s="17">
        <v>16795.58</v>
      </c>
      <c r="F23" s="16">
        <v>1891.91</v>
      </c>
      <c r="G23" s="15">
        <f>SUM(H23:I23)</f>
        <v>305</v>
      </c>
      <c r="H23" s="13">
        <v>10</v>
      </c>
      <c r="I23" s="13">
        <v>295</v>
      </c>
      <c r="J23" s="12">
        <f>B23-C23-G23</f>
        <v>1288.5099999999984</v>
      </c>
      <c r="K23" s="3"/>
    </row>
    <row r="24" spans="1:11" s="2" customFormat="1" ht="18" customHeight="1">
      <c r="A24" s="20" t="s">
        <v>34</v>
      </c>
      <c r="B24" s="19">
        <v>6416</v>
      </c>
      <c r="C24" s="15">
        <f>E24+F24</f>
        <v>4886.93</v>
      </c>
      <c r="D24" s="18">
        <f>C24/B24</f>
        <v>0.7616786159600998</v>
      </c>
      <c r="E24" s="17">
        <v>138.72</v>
      </c>
      <c r="F24" s="16">
        <v>4748.21</v>
      </c>
      <c r="G24" s="15">
        <f>SUM(H24:I24)</f>
        <v>558</v>
      </c>
      <c r="H24" s="13">
        <v>170</v>
      </c>
      <c r="I24" s="13">
        <v>388</v>
      </c>
      <c r="J24" s="12">
        <f>B24-C24-G24</f>
        <v>971.0699999999997</v>
      </c>
      <c r="K24" s="3"/>
    </row>
    <row r="25" spans="1:11" s="2" customFormat="1" ht="18" customHeight="1" thickBot="1">
      <c r="A25" s="20" t="s">
        <v>33</v>
      </c>
      <c r="B25" s="19">
        <v>25365</v>
      </c>
      <c r="C25" s="15">
        <f>E25+F25</f>
        <v>19676.31</v>
      </c>
      <c r="D25" s="18">
        <f>C25/B25</f>
        <v>0.7757267888823182</v>
      </c>
      <c r="E25" s="17">
        <v>7555.21</v>
      </c>
      <c r="F25" s="16">
        <v>12121.1</v>
      </c>
      <c r="G25" s="15">
        <f>SUM(H25:I25)</f>
        <v>2310</v>
      </c>
      <c r="H25" s="13">
        <v>510</v>
      </c>
      <c r="I25" s="13">
        <v>1800</v>
      </c>
      <c r="J25" s="12">
        <f>B25-C25-G25</f>
        <v>3378.6899999999987</v>
      </c>
      <c r="K25" s="3"/>
    </row>
    <row r="26" spans="1:11" s="2" customFormat="1" ht="25.5" customHeight="1">
      <c r="A26" s="58" t="s">
        <v>32</v>
      </c>
      <c r="B26" s="57">
        <f>B27+B35</f>
        <v>161828</v>
      </c>
      <c r="C26" s="54">
        <f>C27+C35</f>
        <v>59820.76999999999</v>
      </c>
      <c r="D26" s="56">
        <f>C26/B26</f>
        <v>0.3696564871344884</v>
      </c>
      <c r="E26" s="53">
        <f>E27+E35</f>
        <v>11534</v>
      </c>
      <c r="F26" s="55">
        <f>F27+F35</f>
        <v>48286.770000000004</v>
      </c>
      <c r="G26" s="54">
        <f>G27+G35</f>
        <v>39536</v>
      </c>
      <c r="H26" s="53">
        <v>19160</v>
      </c>
      <c r="I26" s="53">
        <v>20360</v>
      </c>
      <c r="J26" s="52">
        <f>J27+J35</f>
        <v>62471.22999999999</v>
      </c>
      <c r="K26" s="3"/>
    </row>
    <row r="27" spans="1:11" s="2" customFormat="1" ht="18" customHeight="1">
      <c r="A27" s="33" t="s">
        <v>31</v>
      </c>
      <c r="B27" s="32">
        <f>SUM(B28:B34)</f>
        <v>76569</v>
      </c>
      <c r="C27" s="32">
        <f>SUM(C28:C34)</f>
        <v>21726.429999999997</v>
      </c>
      <c r="D27" s="31">
        <f>C27/B27</f>
        <v>0.2837496898222518</v>
      </c>
      <c r="E27" s="28">
        <f>SUM(E28:E34)</f>
        <v>4052.18</v>
      </c>
      <c r="F27" s="28">
        <f>SUM(F28:F34)</f>
        <v>17674.25</v>
      </c>
      <c r="G27" s="29">
        <f>SUM(G28:G34)</f>
        <v>21195</v>
      </c>
      <c r="H27" s="28">
        <f>SUM(H28:H34)</f>
        <v>8169</v>
      </c>
      <c r="I27" s="28">
        <f>SUM(I28:I34)</f>
        <v>13040</v>
      </c>
      <c r="J27" s="27">
        <f>SUM(J28:J34)</f>
        <v>33647.56999999999</v>
      </c>
      <c r="K27" s="3"/>
    </row>
    <row r="28" spans="1:11" s="2" customFormat="1" ht="18" customHeight="1">
      <c r="A28" s="26" t="s">
        <v>30</v>
      </c>
      <c r="B28" s="25">
        <v>24122</v>
      </c>
      <c r="C28" s="22">
        <f>E28+F28</f>
        <v>3579.79</v>
      </c>
      <c r="D28" s="24">
        <f>C28/B28</f>
        <v>0.1484035320454357</v>
      </c>
      <c r="E28" s="17">
        <v>518.51</v>
      </c>
      <c r="F28" s="23">
        <v>3061.28</v>
      </c>
      <c r="G28" s="22">
        <v>8090</v>
      </c>
      <c r="H28" s="17">
        <v>3770</v>
      </c>
      <c r="I28" s="17">
        <v>4330</v>
      </c>
      <c r="J28" s="21">
        <f>B28-C28-G28</f>
        <v>12452.21</v>
      </c>
      <c r="K28" s="3"/>
    </row>
    <row r="29" spans="1:11" s="2" customFormat="1" ht="18" customHeight="1">
      <c r="A29" s="20" t="s">
        <v>29</v>
      </c>
      <c r="B29" s="19">
        <v>13933</v>
      </c>
      <c r="C29" s="15">
        <f>E29+F29</f>
        <v>24.94</v>
      </c>
      <c r="D29" s="18">
        <f>C29/B29</f>
        <v>0.0017899949759563626</v>
      </c>
      <c r="E29" s="17">
        <v>0</v>
      </c>
      <c r="F29" s="16">
        <v>24.94</v>
      </c>
      <c r="G29" s="15">
        <f>SUM(H29:I29)</f>
        <v>5070</v>
      </c>
      <c r="H29" s="13">
        <v>1870</v>
      </c>
      <c r="I29" s="13">
        <v>3200</v>
      </c>
      <c r="J29" s="12">
        <f>B29-C29-G29</f>
        <v>8838.06</v>
      </c>
      <c r="K29" s="3"/>
    </row>
    <row r="30" spans="1:11" s="2" customFormat="1" ht="18" customHeight="1">
      <c r="A30" s="20" t="s">
        <v>28</v>
      </c>
      <c r="B30" s="19">
        <v>7042</v>
      </c>
      <c r="C30" s="15">
        <f>E30+F30</f>
        <v>3845.7999999999997</v>
      </c>
      <c r="D30" s="18">
        <f>C30/B30</f>
        <v>0.5461232604373757</v>
      </c>
      <c r="E30" s="17">
        <v>488.68</v>
      </c>
      <c r="F30" s="16">
        <v>3357.12</v>
      </c>
      <c r="G30" s="15">
        <v>1500</v>
      </c>
      <c r="H30" s="13">
        <v>475</v>
      </c>
      <c r="I30" s="13">
        <v>1030</v>
      </c>
      <c r="J30" s="12">
        <f>B30-C30-G30</f>
        <v>1696.2000000000003</v>
      </c>
      <c r="K30" s="3"/>
    </row>
    <row r="31" spans="1:11" s="2" customFormat="1" ht="18" customHeight="1">
      <c r="A31" s="40" t="s">
        <v>27</v>
      </c>
      <c r="B31" s="39">
        <v>2586</v>
      </c>
      <c r="C31" s="36">
        <f>E31+F31</f>
        <v>19.47</v>
      </c>
      <c r="D31" s="38">
        <f>C31/B31</f>
        <v>0.007529002320185614</v>
      </c>
      <c r="E31" s="17">
        <v>0</v>
      </c>
      <c r="F31" s="37">
        <v>19.47</v>
      </c>
      <c r="G31" s="36">
        <f>SUM(H31:I31)</f>
        <v>977</v>
      </c>
      <c r="H31" s="35">
        <v>684</v>
      </c>
      <c r="I31" s="35">
        <v>293</v>
      </c>
      <c r="J31" s="34">
        <f>B31-C31-G31</f>
        <v>1589.5300000000002</v>
      </c>
      <c r="K31" s="3"/>
    </row>
    <row r="32" spans="1:11" s="2" customFormat="1" ht="18" customHeight="1">
      <c r="A32" s="20" t="s">
        <v>26</v>
      </c>
      <c r="B32" s="19">
        <v>24042</v>
      </c>
      <c r="C32" s="15">
        <f>E32+F32</f>
        <v>12715.99</v>
      </c>
      <c r="D32" s="18">
        <f>C32/B32</f>
        <v>0.5289073288411945</v>
      </c>
      <c r="E32" s="17">
        <v>2607.99</v>
      </c>
      <c r="F32" s="16">
        <v>10108</v>
      </c>
      <c r="G32" s="51">
        <v>4240</v>
      </c>
      <c r="H32" s="13">
        <v>959</v>
      </c>
      <c r="I32" s="13">
        <v>3280</v>
      </c>
      <c r="J32" s="12">
        <f>B32-C32-G32</f>
        <v>7086.01</v>
      </c>
      <c r="K32" s="3"/>
    </row>
    <row r="33" spans="1:11" s="2" customFormat="1" ht="18" customHeight="1">
      <c r="A33" s="20" t="s">
        <v>25</v>
      </c>
      <c r="B33" s="19">
        <v>2794</v>
      </c>
      <c r="C33" s="15">
        <f>E33+F33</f>
        <v>1189.75</v>
      </c>
      <c r="D33" s="18">
        <f>C33/B33</f>
        <v>0.425823192555476</v>
      </c>
      <c r="E33" s="17">
        <v>437</v>
      </c>
      <c r="F33" s="16">
        <v>752.75</v>
      </c>
      <c r="G33" s="15">
        <f>SUM(H33:I33)</f>
        <v>681</v>
      </c>
      <c r="H33" s="13">
        <v>193</v>
      </c>
      <c r="I33" s="13">
        <v>488</v>
      </c>
      <c r="J33" s="12">
        <f>B33-C33-G33</f>
        <v>923.25</v>
      </c>
      <c r="K33" s="3"/>
    </row>
    <row r="34" spans="1:11" s="2" customFormat="1" ht="18" customHeight="1">
      <c r="A34" s="40" t="s">
        <v>24</v>
      </c>
      <c r="B34" s="39">
        <v>2050</v>
      </c>
      <c r="C34" s="36">
        <f>E34+F34</f>
        <v>350.69</v>
      </c>
      <c r="D34" s="38">
        <f>C34/B34</f>
        <v>0.17106829268292684</v>
      </c>
      <c r="E34" s="17">
        <v>0</v>
      </c>
      <c r="F34" s="37">
        <v>350.69</v>
      </c>
      <c r="G34" s="36">
        <f>SUM(H34:I34)</f>
        <v>637</v>
      </c>
      <c r="H34" s="35">
        <v>218</v>
      </c>
      <c r="I34" s="35">
        <v>419</v>
      </c>
      <c r="J34" s="34">
        <f>B34-C34-G34</f>
        <v>1062.31</v>
      </c>
      <c r="K34" s="3"/>
    </row>
    <row r="35" spans="1:11" s="2" customFormat="1" ht="18" customHeight="1">
      <c r="A35" s="33" t="s">
        <v>23</v>
      </c>
      <c r="B35" s="32">
        <f>SUM(B36:B44)</f>
        <v>85259</v>
      </c>
      <c r="C35" s="29">
        <f>SUM(C36:C44)</f>
        <v>38094.34</v>
      </c>
      <c r="D35" s="31">
        <f>C35/B35</f>
        <v>0.446807257884798</v>
      </c>
      <c r="E35" s="28">
        <f>SUM(E36:E44)</f>
        <v>7481.82</v>
      </c>
      <c r="F35" s="30">
        <f>SUM(F36:F44)</f>
        <v>30612.52</v>
      </c>
      <c r="G35" s="29">
        <f>SUM(G36:G44)</f>
        <v>18341</v>
      </c>
      <c r="H35" s="28">
        <f>SUM(H36:H44)</f>
        <v>10979</v>
      </c>
      <c r="I35" s="28">
        <f>SUM(I36:I44)</f>
        <v>7353</v>
      </c>
      <c r="J35" s="27">
        <f>SUM(J36:J44)</f>
        <v>28823.659999999996</v>
      </c>
      <c r="K35" s="3"/>
    </row>
    <row r="36" spans="1:11" s="2" customFormat="1" ht="18" customHeight="1">
      <c r="A36" s="20" t="s">
        <v>22</v>
      </c>
      <c r="B36" s="19">
        <v>17649</v>
      </c>
      <c r="C36" s="15">
        <f>E36+F36</f>
        <v>907.44</v>
      </c>
      <c r="D36" s="18">
        <f>C36/B36</f>
        <v>0.05141594424613293</v>
      </c>
      <c r="E36" s="17">
        <v>3</v>
      </c>
      <c r="F36" s="16">
        <v>904.44</v>
      </c>
      <c r="G36" s="15">
        <v>6930</v>
      </c>
      <c r="H36" s="13">
        <v>2940</v>
      </c>
      <c r="I36" s="13">
        <v>3980</v>
      </c>
      <c r="J36" s="12">
        <f>B36-C36-G36</f>
        <v>9811.560000000001</v>
      </c>
      <c r="K36" s="3"/>
    </row>
    <row r="37" spans="1:11" s="2" customFormat="1" ht="18" customHeight="1">
      <c r="A37" s="20" t="s">
        <v>21</v>
      </c>
      <c r="B37" s="19">
        <v>6098</v>
      </c>
      <c r="C37" s="15">
        <f>E37+F37</f>
        <v>44.8</v>
      </c>
      <c r="D37" s="18">
        <f>C37/B37</f>
        <v>0.007346671039685142</v>
      </c>
      <c r="E37" s="17">
        <v>0</v>
      </c>
      <c r="F37" s="16">
        <v>44.8</v>
      </c>
      <c r="G37" s="15">
        <v>2540</v>
      </c>
      <c r="H37" s="13">
        <v>2300</v>
      </c>
      <c r="I37" s="13">
        <v>238</v>
      </c>
      <c r="J37" s="12">
        <f>B37-C37-G37</f>
        <v>3513.2</v>
      </c>
      <c r="K37" s="3"/>
    </row>
    <row r="38" spans="1:11" s="2" customFormat="1" ht="18" customHeight="1">
      <c r="A38" s="20" t="s">
        <v>20</v>
      </c>
      <c r="B38" s="19">
        <v>4184</v>
      </c>
      <c r="C38" s="15">
        <f>E38+F38</f>
        <v>5.31</v>
      </c>
      <c r="D38" s="18">
        <f>C38/B38</f>
        <v>0.0012691204588910134</v>
      </c>
      <c r="E38" s="17">
        <v>0</v>
      </c>
      <c r="F38" s="16">
        <v>5.31</v>
      </c>
      <c r="G38" s="15">
        <v>2210</v>
      </c>
      <c r="H38" s="13">
        <v>2030</v>
      </c>
      <c r="I38" s="13">
        <v>181</v>
      </c>
      <c r="J38" s="12">
        <f>B38-C38-G38</f>
        <v>1968.6899999999996</v>
      </c>
      <c r="K38" s="3"/>
    </row>
    <row r="39" spans="1:11" s="2" customFormat="1" ht="18" customHeight="1">
      <c r="A39" s="20" t="s">
        <v>19</v>
      </c>
      <c r="B39" s="19">
        <v>1967</v>
      </c>
      <c r="C39" s="15">
        <f>E39+F39</f>
        <v>2.85</v>
      </c>
      <c r="D39" s="18">
        <f>C39/B39</f>
        <v>0.0014489069649211998</v>
      </c>
      <c r="E39" s="17">
        <v>0</v>
      </c>
      <c r="F39" s="16">
        <v>2.85</v>
      </c>
      <c r="G39" s="15">
        <f>SUM(H39:I39)</f>
        <v>891</v>
      </c>
      <c r="H39" s="13">
        <v>686</v>
      </c>
      <c r="I39" s="13">
        <v>205</v>
      </c>
      <c r="J39" s="12">
        <f>B39-C39-G39</f>
        <v>1073.15</v>
      </c>
      <c r="K39" s="3"/>
    </row>
    <row r="40" spans="1:11" s="2" customFormat="1" ht="18" customHeight="1">
      <c r="A40" s="20" t="s">
        <v>18</v>
      </c>
      <c r="B40" s="19">
        <v>2176</v>
      </c>
      <c r="C40" s="15">
        <f>E40+F40</f>
        <v>30.96</v>
      </c>
      <c r="D40" s="18">
        <f>C40/B40</f>
        <v>0.014227941176470589</v>
      </c>
      <c r="E40" s="17">
        <v>0</v>
      </c>
      <c r="F40" s="16">
        <v>30.96</v>
      </c>
      <c r="G40" s="15">
        <f>SUM(H40:I40)</f>
        <v>980</v>
      </c>
      <c r="H40" s="13">
        <v>773</v>
      </c>
      <c r="I40" s="13">
        <v>207</v>
      </c>
      <c r="J40" s="12">
        <f>B40-C40-G40</f>
        <v>1165.04</v>
      </c>
      <c r="K40" s="3"/>
    </row>
    <row r="41" spans="1:11" s="2" customFormat="1" ht="18" customHeight="1">
      <c r="A41" s="20" t="s">
        <v>17</v>
      </c>
      <c r="B41" s="19">
        <v>1793</v>
      </c>
      <c r="C41" s="15">
        <f>E41+F41</f>
        <v>2.09</v>
      </c>
      <c r="D41" s="18">
        <f>C41/B41</f>
        <v>0.001165644171779141</v>
      </c>
      <c r="E41" s="17">
        <v>0</v>
      </c>
      <c r="F41" s="16">
        <v>2.09</v>
      </c>
      <c r="G41" s="15">
        <f>SUM(H41:I41)</f>
        <v>320</v>
      </c>
      <c r="H41" s="13">
        <v>224</v>
      </c>
      <c r="I41" s="13">
        <v>96</v>
      </c>
      <c r="J41" s="12">
        <f>B41-C41-G41</f>
        <v>1470.91</v>
      </c>
      <c r="K41" s="3"/>
    </row>
    <row r="42" spans="1:11" s="2" customFormat="1" ht="18" customHeight="1">
      <c r="A42" s="40" t="s">
        <v>16</v>
      </c>
      <c r="B42" s="39">
        <v>3112</v>
      </c>
      <c r="C42" s="36">
        <f>E42+F42</f>
        <v>42.99</v>
      </c>
      <c r="D42" s="38">
        <f>C42/B42</f>
        <v>0.01381426735218509</v>
      </c>
      <c r="E42" s="17">
        <v>0</v>
      </c>
      <c r="F42" s="37">
        <v>42.99</v>
      </c>
      <c r="G42" s="36">
        <v>1560</v>
      </c>
      <c r="H42" s="35">
        <v>1260</v>
      </c>
      <c r="I42" s="35">
        <v>301</v>
      </c>
      <c r="J42" s="34">
        <f>B42-C42-G42</f>
        <v>1509.0100000000002</v>
      </c>
      <c r="K42" s="3"/>
    </row>
    <row r="43" spans="1:11" s="2" customFormat="1" ht="18" customHeight="1">
      <c r="A43" s="26" t="s">
        <v>15</v>
      </c>
      <c r="B43" s="25">
        <v>27457</v>
      </c>
      <c r="C43" s="22">
        <f>E43+F43</f>
        <v>19913.75</v>
      </c>
      <c r="D43" s="24">
        <f>C43/B43</f>
        <v>0.7252704228429908</v>
      </c>
      <c r="E43" s="17">
        <v>6259.36</v>
      </c>
      <c r="F43" s="23">
        <v>13654.39</v>
      </c>
      <c r="G43" s="22">
        <v>1710</v>
      </c>
      <c r="H43" s="17">
        <v>521</v>
      </c>
      <c r="I43" s="17">
        <v>1190</v>
      </c>
      <c r="J43" s="21">
        <f>B43-C43-G43</f>
        <v>5833.25</v>
      </c>
      <c r="K43" s="3"/>
    </row>
    <row r="44" spans="1:11" s="2" customFormat="1" ht="18" customHeight="1">
      <c r="A44" s="20" t="s">
        <v>14</v>
      </c>
      <c r="B44" s="25">
        <v>20823</v>
      </c>
      <c r="C44" s="22">
        <f>E44+F44</f>
        <v>17144.15</v>
      </c>
      <c r="D44" s="24">
        <f>C44/B44</f>
        <v>0.8233275704749556</v>
      </c>
      <c r="E44" s="17">
        <v>1219.46</v>
      </c>
      <c r="F44" s="23">
        <v>15924.69</v>
      </c>
      <c r="G44" s="22">
        <f>SUM(H44:I44)</f>
        <v>1200</v>
      </c>
      <c r="H44" s="17">
        <v>245</v>
      </c>
      <c r="I44" s="17">
        <v>955</v>
      </c>
      <c r="J44" s="21">
        <f>B44-C44-G44</f>
        <v>2478.8499999999985</v>
      </c>
      <c r="K44" s="3"/>
    </row>
    <row r="45" spans="1:11" s="2" customFormat="1" ht="26.25" customHeight="1">
      <c r="A45" s="50" t="s">
        <v>13</v>
      </c>
      <c r="B45" s="49">
        <f>B46+B49+B54</f>
        <v>170086</v>
      </c>
      <c r="C45" s="48">
        <f>C46+C49+C54</f>
        <v>110259.66999999998</v>
      </c>
      <c r="D45" s="47">
        <f>C45/B45</f>
        <v>0.6482583516573968</v>
      </c>
      <c r="E45" s="44">
        <f>E46+E49+E54</f>
        <v>29565.75</v>
      </c>
      <c r="F45" s="46">
        <f>F46+F49+F54</f>
        <v>80693.92</v>
      </c>
      <c r="G45" s="45">
        <f>G46+G49+G54</f>
        <v>18707</v>
      </c>
      <c r="H45" s="44">
        <v>6380</v>
      </c>
      <c r="I45" s="44">
        <v>12300</v>
      </c>
      <c r="J45" s="43">
        <f>J46+J49+J54</f>
        <v>41119.33</v>
      </c>
      <c r="K45" s="3"/>
    </row>
    <row r="46" spans="1:11" s="2" customFormat="1" ht="18" customHeight="1">
      <c r="A46" s="33" t="s">
        <v>12</v>
      </c>
      <c r="B46" s="32">
        <f>SUM(B47:B48)</f>
        <v>67735</v>
      </c>
      <c r="C46" s="29">
        <f>SUM(C47:C48)</f>
        <v>36163.97</v>
      </c>
      <c r="D46" s="31">
        <f>C46/B46</f>
        <v>0.5339037425260206</v>
      </c>
      <c r="E46" s="28">
        <f>SUM(E47:E48)</f>
        <v>11332.91</v>
      </c>
      <c r="F46" s="28">
        <f>SUM(F47:F48)</f>
        <v>24831.059999999998</v>
      </c>
      <c r="G46" s="42">
        <f>SUM(G47:G48)</f>
        <v>10030</v>
      </c>
      <c r="H46" s="28">
        <f>SUM(H47:H48)</f>
        <v>3870</v>
      </c>
      <c r="I46" s="28">
        <f>SUM(I47:I48)</f>
        <v>6150</v>
      </c>
      <c r="J46" s="27">
        <f>SUM(J47:J48)</f>
        <v>21541.03</v>
      </c>
      <c r="K46" s="3"/>
    </row>
    <row r="47" spans="1:11" s="2" customFormat="1" ht="18" customHeight="1">
      <c r="A47" s="26" t="s">
        <v>11</v>
      </c>
      <c r="B47" s="25">
        <v>40101</v>
      </c>
      <c r="C47" s="22">
        <f>E47+F47</f>
        <v>19292.29</v>
      </c>
      <c r="D47" s="24">
        <f>C47/B47</f>
        <v>0.4810924914590659</v>
      </c>
      <c r="E47" s="17">
        <v>3913.45</v>
      </c>
      <c r="F47" s="23">
        <v>15378.84</v>
      </c>
      <c r="G47" s="22">
        <v>6060</v>
      </c>
      <c r="H47" s="17">
        <v>2750</v>
      </c>
      <c r="I47" s="17">
        <v>3300</v>
      </c>
      <c r="J47" s="21">
        <f>B47-C47-G47</f>
        <v>14748.71</v>
      </c>
      <c r="K47" s="3"/>
    </row>
    <row r="48" spans="1:11" s="2" customFormat="1" ht="18" customHeight="1">
      <c r="A48" s="20" t="s">
        <v>10</v>
      </c>
      <c r="B48" s="19">
        <v>27634</v>
      </c>
      <c r="C48" s="15">
        <f>E48+F48</f>
        <v>16871.68</v>
      </c>
      <c r="D48" s="18">
        <f>C48/B48</f>
        <v>0.6105406383440689</v>
      </c>
      <c r="E48" s="17">
        <v>7419.46</v>
      </c>
      <c r="F48" s="16">
        <v>9452.22</v>
      </c>
      <c r="G48" s="15">
        <f>SUM(H48:I48)</f>
        <v>3970</v>
      </c>
      <c r="H48" s="13">
        <v>1120</v>
      </c>
      <c r="I48" s="13">
        <v>2850</v>
      </c>
      <c r="J48" s="12">
        <f>B48-C48-G48</f>
        <v>6792.32</v>
      </c>
      <c r="K48" s="3"/>
    </row>
    <row r="49" spans="1:11" s="2" customFormat="1" ht="18" customHeight="1">
      <c r="A49" s="33" t="s">
        <v>9</v>
      </c>
      <c r="B49" s="32">
        <f>SUM(B50:B53)</f>
        <v>53499</v>
      </c>
      <c r="C49" s="29">
        <f>SUM(C50:C53)</f>
        <v>39758.70999999999</v>
      </c>
      <c r="D49" s="31">
        <f>C49/B49</f>
        <v>0.7431673489224097</v>
      </c>
      <c r="E49" s="28">
        <f>SUM(E50:E53)</f>
        <v>9644.44</v>
      </c>
      <c r="F49" s="30">
        <f>SUM(F50:F53)</f>
        <v>30114.269999999997</v>
      </c>
      <c r="G49" s="41">
        <f>SUM(G50:G53)</f>
        <v>3871</v>
      </c>
      <c r="H49" s="28">
        <f>SUM(H50:H53)</f>
        <v>1509</v>
      </c>
      <c r="I49" s="28">
        <f>SUM(I50:I53)</f>
        <v>2361</v>
      </c>
      <c r="J49" s="27">
        <f>SUM(J50:J53)</f>
        <v>9869.290000000003</v>
      </c>
      <c r="K49" s="3"/>
    </row>
    <row r="50" spans="1:11" s="2" customFormat="1" ht="18" customHeight="1">
      <c r="A50" s="26" t="s">
        <v>8</v>
      </c>
      <c r="B50" s="25">
        <v>18009</v>
      </c>
      <c r="C50" s="22">
        <f>E50+F50</f>
        <v>10390.22</v>
      </c>
      <c r="D50" s="24">
        <f>C50/B50</f>
        <v>0.5769459714587151</v>
      </c>
      <c r="E50" s="17">
        <v>227.89</v>
      </c>
      <c r="F50" s="23">
        <v>10162.33</v>
      </c>
      <c r="G50" s="22">
        <f>SUM(H50:I50)</f>
        <v>2280</v>
      </c>
      <c r="H50" s="17">
        <v>1040</v>
      </c>
      <c r="I50" s="17">
        <v>1240</v>
      </c>
      <c r="J50" s="21">
        <f>B50-C50-G50</f>
        <v>5338.780000000001</v>
      </c>
      <c r="K50" s="3"/>
    </row>
    <row r="51" spans="1:11" s="2" customFormat="1" ht="18" customHeight="1">
      <c r="A51" s="20" t="s">
        <v>7</v>
      </c>
      <c r="B51" s="19">
        <v>5835</v>
      </c>
      <c r="C51" s="15">
        <f>E51+F51</f>
        <v>2074.48</v>
      </c>
      <c r="D51" s="18">
        <f>C51/B51</f>
        <v>0.3555235646958012</v>
      </c>
      <c r="E51" s="17">
        <v>104</v>
      </c>
      <c r="F51" s="16">
        <v>1970.48</v>
      </c>
      <c r="G51" s="15">
        <v>1280</v>
      </c>
      <c r="H51" s="13">
        <v>469</v>
      </c>
      <c r="I51" s="13">
        <v>810</v>
      </c>
      <c r="J51" s="12">
        <f>B51-C51-G51</f>
        <v>2480.52</v>
      </c>
      <c r="K51" s="3"/>
    </row>
    <row r="52" spans="1:11" s="2" customFormat="1" ht="18" customHeight="1">
      <c r="A52" s="40" t="s">
        <v>6</v>
      </c>
      <c r="B52" s="39">
        <v>18186</v>
      </c>
      <c r="C52" s="36">
        <f>E52+F52</f>
        <v>17256.739999999998</v>
      </c>
      <c r="D52" s="38">
        <f>C52/B52</f>
        <v>0.9489024524359396</v>
      </c>
      <c r="E52" s="17">
        <v>7455.28</v>
      </c>
      <c r="F52" s="37">
        <v>9801.46</v>
      </c>
      <c r="G52" s="15">
        <f>SUM(H52:I52)</f>
        <v>95</v>
      </c>
      <c r="H52" s="35">
        <v>0</v>
      </c>
      <c r="I52" s="35">
        <v>95</v>
      </c>
      <c r="J52" s="34">
        <f>B52-C52-G52</f>
        <v>834.260000000002</v>
      </c>
      <c r="K52" s="3"/>
    </row>
    <row r="53" spans="1:11" s="2" customFormat="1" ht="18" customHeight="1">
      <c r="A53" s="40" t="s">
        <v>5</v>
      </c>
      <c r="B53" s="39">
        <v>11469</v>
      </c>
      <c r="C53" s="36">
        <f>E53+F53</f>
        <v>10037.27</v>
      </c>
      <c r="D53" s="38">
        <f>C53/B53</f>
        <v>0.8751652280059291</v>
      </c>
      <c r="E53" s="17">
        <v>1857.27</v>
      </c>
      <c r="F53" s="37">
        <v>8180</v>
      </c>
      <c r="G53" s="36">
        <f>SUM(H53:I53)</f>
        <v>216</v>
      </c>
      <c r="H53" s="35">
        <v>0</v>
      </c>
      <c r="I53" s="35">
        <v>216</v>
      </c>
      <c r="J53" s="34">
        <f>B53-C53-G53</f>
        <v>1215.7299999999996</v>
      </c>
      <c r="K53" s="3"/>
    </row>
    <row r="54" spans="1:11" s="2" customFormat="1" ht="18" customHeight="1">
      <c r="A54" s="33" t="s">
        <v>4</v>
      </c>
      <c r="B54" s="32">
        <f>SUM(B55:B58)</f>
        <v>48852</v>
      </c>
      <c r="C54" s="29">
        <f>SUM(C55:C58)</f>
        <v>34336.99</v>
      </c>
      <c r="D54" s="31">
        <f>C54/B54</f>
        <v>0.7028778760337345</v>
      </c>
      <c r="E54" s="28">
        <f>SUM(E55:E58)</f>
        <v>8588.4</v>
      </c>
      <c r="F54" s="30">
        <f>SUM(F55:F58)</f>
        <v>25748.59</v>
      </c>
      <c r="G54" s="29">
        <f>SUM(G55:G58)</f>
        <v>4806</v>
      </c>
      <c r="H54" s="28">
        <f>SUM(H55:H58)</f>
        <v>993</v>
      </c>
      <c r="I54" s="28">
        <f>SUM(I55:I58)</f>
        <v>3810</v>
      </c>
      <c r="J54" s="27">
        <f>SUM(J55:J58)</f>
        <v>9709.009999999998</v>
      </c>
      <c r="K54" s="3"/>
    </row>
    <row r="55" spans="1:11" s="2" customFormat="1" ht="18" customHeight="1">
      <c r="A55" s="26" t="s">
        <v>3</v>
      </c>
      <c r="B55" s="25">
        <v>12290</v>
      </c>
      <c r="C55" s="22">
        <f>E55+F55</f>
        <v>4693.06</v>
      </c>
      <c r="D55" s="24">
        <f>C55/B55</f>
        <v>0.38186004882017904</v>
      </c>
      <c r="E55" s="17">
        <v>606.12</v>
      </c>
      <c r="F55" s="23">
        <v>4086.94</v>
      </c>
      <c r="G55" s="22">
        <f>SUM(H55:I55)</f>
        <v>2700</v>
      </c>
      <c r="H55" s="17">
        <v>750</v>
      </c>
      <c r="I55" s="17">
        <v>1950</v>
      </c>
      <c r="J55" s="21">
        <f>B55-C55-G55</f>
        <v>4896.94</v>
      </c>
      <c r="K55" s="3"/>
    </row>
    <row r="56" spans="1:11" s="2" customFormat="1" ht="18" customHeight="1">
      <c r="A56" s="20" t="s">
        <v>2</v>
      </c>
      <c r="B56" s="19">
        <v>18827</v>
      </c>
      <c r="C56" s="15">
        <f>E56+F56</f>
        <v>15981.76</v>
      </c>
      <c r="D56" s="18">
        <f>C56/B56</f>
        <v>0.8488744887661338</v>
      </c>
      <c r="E56" s="17">
        <v>3637.52</v>
      </c>
      <c r="F56" s="16">
        <v>12344.24</v>
      </c>
      <c r="G56" s="15">
        <f>SUM(H56:I56)</f>
        <v>878</v>
      </c>
      <c r="H56" s="13">
        <v>46</v>
      </c>
      <c r="I56" s="13">
        <v>832</v>
      </c>
      <c r="J56" s="12">
        <f>B56-C56-G56</f>
        <v>1967.2399999999998</v>
      </c>
      <c r="K56" s="3"/>
    </row>
    <row r="57" spans="1:11" s="2" customFormat="1" ht="18" customHeight="1">
      <c r="A57" s="20" t="s">
        <v>1</v>
      </c>
      <c r="B57" s="19">
        <v>11878</v>
      </c>
      <c r="C57" s="15">
        <f>E57+F57</f>
        <v>10600.78</v>
      </c>
      <c r="D57" s="18">
        <f>C57/B57</f>
        <v>0.8924717965987541</v>
      </c>
      <c r="E57" s="17">
        <v>3735.03</v>
      </c>
      <c r="F57" s="16">
        <v>6865.75</v>
      </c>
      <c r="G57" s="15">
        <f>SUM(H57:I57)</f>
        <v>148</v>
      </c>
      <c r="H57" s="14">
        <v>0</v>
      </c>
      <c r="I57" s="13">
        <v>148</v>
      </c>
      <c r="J57" s="12">
        <f>B57-C57-G57</f>
        <v>1129.2199999999993</v>
      </c>
      <c r="K57" s="3"/>
    </row>
    <row r="58" spans="1:11" s="2" customFormat="1" ht="18" customHeight="1" thickBot="1">
      <c r="A58" s="11" t="s">
        <v>0</v>
      </c>
      <c r="B58" s="10">
        <v>5857</v>
      </c>
      <c r="C58" s="6">
        <f>E58+F58</f>
        <v>3061.39</v>
      </c>
      <c r="D58" s="9">
        <f>C58/B58</f>
        <v>0.5226890899778043</v>
      </c>
      <c r="E58" s="8">
        <v>609.73</v>
      </c>
      <c r="F58" s="7">
        <v>2451.66</v>
      </c>
      <c r="G58" s="6">
        <v>1080</v>
      </c>
      <c r="H58" s="5">
        <v>197</v>
      </c>
      <c r="I58" s="5">
        <v>880</v>
      </c>
      <c r="J58" s="4">
        <f>B58-C58-G58</f>
        <v>1715.6100000000001</v>
      </c>
      <c r="K58" s="3"/>
    </row>
    <row r="59" s="2" customFormat="1" ht="12"/>
    <row r="60" s="2" customFormat="1" ht="12"/>
    <row r="61" s="2" customFormat="1" ht="12"/>
  </sheetData>
  <sheetProtection/>
  <mergeCells count="5">
    <mergeCell ref="A5:A6"/>
    <mergeCell ref="B5:B6"/>
    <mergeCell ref="C5:F5"/>
    <mergeCell ref="G5:I5"/>
    <mergeCell ref="J5:J6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2011-05-18T05:07:53Z</dcterms:created>
  <dcterms:modified xsi:type="dcterms:W3CDTF">2011-05-18T05:12:28Z</dcterms:modified>
  <cp:category/>
  <cp:version/>
  <cp:contentType/>
  <cp:contentStatus/>
</cp:coreProperties>
</file>