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1-2土地利用" sheetId="1" r:id="rId1"/>
  </sheets>
  <definedNames>
    <definedName name="_xlnm.Print_Area" localSheetId="0">'1-2土地利用'!$A$6:$L$94</definedName>
    <definedName name="_xlnm.Print_Titles" localSheetId="0">'1-2土地利用'!$1:$5</definedName>
  </definedNames>
  <calcPr fullCalcOnLoad="1"/>
</workbook>
</file>

<file path=xl/sharedStrings.xml><?xml version="1.0" encoding="utf-8"?>
<sst xmlns="http://schemas.openxmlformats.org/spreadsheetml/2006/main" count="102" uniqueCount="97">
  <si>
    <t>市町村別</t>
  </si>
  <si>
    <t>　総　数</t>
  </si>
  <si>
    <t>　　　林              野</t>
  </si>
  <si>
    <t xml:space="preserve">      耕                      地</t>
  </si>
  <si>
    <t>　その他</t>
  </si>
  <si>
    <t>林 野 率</t>
  </si>
  <si>
    <t>国 有 林</t>
  </si>
  <si>
    <t>民 有 林</t>
  </si>
  <si>
    <t>田</t>
  </si>
  <si>
    <t>畑</t>
  </si>
  <si>
    <t>樹園地</t>
  </si>
  <si>
    <t>平成２年度</t>
  </si>
  <si>
    <t>　</t>
  </si>
  <si>
    <t xml:space="preserve"> 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</si>
  <si>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</si>
  <si>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</si>
  <si>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</si>
  <si>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</si>
  <si>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</si>
  <si>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</si>
  <si>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</si>
  <si>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</si>
  <si>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</si>
  <si>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</si>
  <si>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</si>
  <si>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</si>
  <si>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</si>
  <si>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</si>
  <si>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</si>
  <si>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</si>
  <si>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</si>
  <si>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</si>
  <si>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</si>
  <si>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</si>
  <si>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</si>
  <si>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</si>
  <si>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</si>
  <si>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</si>
  <si>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</si>
  <si>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</si>
  <si>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</si>
  <si>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</si>
  <si>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</si>
  <si>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</si>
  <si>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</si>
  <si>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</si>
  <si>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</si>
  <si>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</si>
  <si>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</si>
  <si>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</si>
  <si>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</si>
  <si>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</si>
  <si>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</si>
  <si>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</si>
  <si>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</si>
  <si>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</si>
  <si>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</si>
  <si>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</si>
  <si>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</si>
  <si>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</si>
  <si>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</si>
  <si>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</si>
  <si>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</si>
  <si>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</si>
  <si>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</si>
  <si>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</si>
  <si>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</si>
  <si>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</si>
  <si>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</si>
  <si>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（勢）東村</t>
  </si>
  <si>
    <t>赤堀町</t>
  </si>
  <si>
    <t>（佐）東村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</si>
  <si>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</si>
  <si>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</si>
  <si>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</si>
  <si>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</si>
  <si>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</si>
  <si>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</si>
  <si>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</si>
  <si>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</si>
  <si>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明和村</t>
  </si>
  <si>
    <t>千代田町</t>
  </si>
  <si>
    <t>大泉町</t>
  </si>
  <si>
    <t>邑楽町</t>
  </si>
  <si>
    <t>（単位：ha）</t>
  </si>
  <si>
    <t>平成７年度</t>
  </si>
  <si>
    <t>平成10年度</t>
  </si>
  <si>
    <t>渋川林業事務所</t>
  </si>
  <si>
    <t>沼田林業事務所</t>
  </si>
  <si>
    <t>藤岡林業事務所</t>
  </si>
  <si>
    <t>富岡林業事務所</t>
  </si>
  <si>
    <t>高崎林業事務所</t>
  </si>
  <si>
    <t>吾妻林業事務所</t>
  </si>
  <si>
    <t>東部林業事務所</t>
  </si>
  <si>
    <t>第２表　土地利用</t>
  </si>
  <si>
    <t>〔資料〕　１総面積、耕地面積は群馬県統計年鑑（第４５回）</t>
  </si>
  <si>
    <t>　　　　　２国有林は関東森林管理局（事業統計書）及び1990年農林業センサス、民有林は林政課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</si>
</sst>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4">
    <xf numFmtId="3" fontId="0" fillId="0" borderId="0" xfId="0" applyNumberFormat="1" applyFont="1" applyAlignment="1">
      <alignment/>
    </xf>
    <xf numFmtId="3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" xfId="0" applyFont="1" applyFill="1" applyBorder="1" applyAlignment="1">
      <alignment vertical="center"/>
    </xf>
    <xf numFmtId="3" fontId="5" fillId="2" borderId="3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6" xfId="0" applyFont="1" applyFill="1" applyBorder="1" applyAlignment="1">
      <alignment vertical="center"/>
    </xf>
    <xf numFmtId="3" fontId="5" fillId="2" borderId="7" xfId="0" applyFont="1" applyFill="1" applyBorder="1" applyAlignment="1">
      <alignment horizontal="center" vertical="center"/>
    </xf>
    <xf numFmtId="3" fontId="5" fillId="2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9" fontId="5" fillId="0" borderId="12" xfId="0" applyNumberFormat="1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3" borderId="14" xfId="0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9" fontId="5" fillId="0" borderId="17" xfId="0" applyNumberFormat="1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3" fontId="5" fillId="2" borderId="23" xfId="0" applyFont="1" applyFill="1" applyBorder="1" applyAlignment="1">
      <alignment vertical="center"/>
    </xf>
    <xf numFmtId="3" fontId="5" fillId="2" borderId="24" xfId="0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3" borderId="25" xfId="0" applyFont="1" applyFill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3" borderId="27" xfId="0" applyFont="1" applyFill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3" borderId="29" xfId="0" applyNumberFormat="1" applyFont="1" applyFill="1" applyBorder="1" applyAlignment="1">
      <alignment vertical="center"/>
    </xf>
    <xf numFmtId="3" fontId="5" fillId="3" borderId="30" xfId="0" applyFont="1" applyFill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9" fontId="5" fillId="0" borderId="33" xfId="0" applyNumberFormat="1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showOutlineSymbols="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11.50390625" style="3" customWidth="1"/>
    <col min="2" max="2" width="4.75390625" style="3" customWidth="1"/>
    <col min="3" max="12" width="8.625" style="3" customWidth="1"/>
    <col min="13" max="16384" width="10.75390625" style="3" customWidth="1"/>
  </cols>
  <sheetData>
    <row r="1" spans="1:12" ht="14.25" customHeight="1">
      <c r="A1" s="5" t="s">
        <v>94</v>
      </c>
      <c r="B1" s="2"/>
      <c r="C1" s="2"/>
      <c r="D1" s="2"/>
      <c r="E1" s="2"/>
      <c r="F1" s="2"/>
      <c r="G1" s="2"/>
      <c r="H1" s="2"/>
      <c r="I1" s="2"/>
      <c r="J1" s="2"/>
      <c r="L1" s="2"/>
    </row>
    <row r="2" spans="1:12" ht="12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84</v>
      </c>
      <c r="L2" s="2"/>
    </row>
    <row r="3" spans="1:13" ht="12" customHeight="1">
      <c r="A3" s="32"/>
      <c r="B3" s="33"/>
      <c r="C3" s="34"/>
      <c r="D3" s="33"/>
      <c r="E3" s="33"/>
      <c r="F3" s="33"/>
      <c r="G3" s="33"/>
      <c r="H3" s="33"/>
      <c r="I3" s="33"/>
      <c r="J3" s="33"/>
      <c r="K3" s="33"/>
      <c r="L3" s="35"/>
      <c r="M3" s="4"/>
    </row>
    <row r="4" spans="1:13" ht="12" customHeight="1">
      <c r="A4" s="36" t="s">
        <v>0</v>
      </c>
      <c r="B4" s="7"/>
      <c r="C4" s="8" t="s">
        <v>1</v>
      </c>
      <c r="D4" s="9" t="s">
        <v>2</v>
      </c>
      <c r="E4" s="10"/>
      <c r="F4" s="10"/>
      <c r="G4" s="10"/>
      <c r="H4" s="8" t="s">
        <v>3</v>
      </c>
      <c r="I4" s="6"/>
      <c r="J4" s="6"/>
      <c r="K4" s="10"/>
      <c r="L4" s="37" t="s">
        <v>4</v>
      </c>
      <c r="M4" s="4"/>
    </row>
    <row r="5" spans="1:13" ht="12" customHeight="1">
      <c r="A5" s="38"/>
      <c r="B5" s="7"/>
      <c r="C5" s="11"/>
      <c r="D5" s="12" t="s">
        <v>1</v>
      </c>
      <c r="E5" s="13" t="s">
        <v>5</v>
      </c>
      <c r="F5" s="13" t="s">
        <v>6</v>
      </c>
      <c r="G5" s="14" t="s">
        <v>7</v>
      </c>
      <c r="H5" s="12" t="s">
        <v>1</v>
      </c>
      <c r="I5" s="13" t="s">
        <v>8</v>
      </c>
      <c r="J5" s="13" t="s">
        <v>9</v>
      </c>
      <c r="K5" s="14" t="s">
        <v>10</v>
      </c>
      <c r="L5" s="39"/>
      <c r="M5" s="4"/>
    </row>
    <row r="6" spans="1:13" ht="12" customHeight="1">
      <c r="A6" s="40" t="s">
        <v>11</v>
      </c>
      <c r="B6" s="15"/>
      <c r="C6" s="16">
        <v>635561</v>
      </c>
      <c r="D6" s="17">
        <f>F6+G6</f>
        <v>426077</v>
      </c>
      <c r="E6" s="18">
        <f>D6/C6</f>
        <v>0.6703951312305192</v>
      </c>
      <c r="F6" s="19">
        <v>198201</v>
      </c>
      <c r="G6" s="20">
        <v>227876</v>
      </c>
      <c r="H6" s="17">
        <f>SUM(I6:K6)</f>
        <v>71999</v>
      </c>
      <c r="I6" s="19">
        <v>29126</v>
      </c>
      <c r="J6" s="19">
        <v>31029</v>
      </c>
      <c r="K6" s="20">
        <v>11844</v>
      </c>
      <c r="L6" s="41">
        <f>C6-D6-H6</f>
        <v>137485</v>
      </c>
      <c r="M6" s="4"/>
    </row>
    <row r="7" spans="1:13" ht="12" customHeight="1">
      <c r="A7" s="42" t="s">
        <v>85</v>
      </c>
      <c r="B7" s="22"/>
      <c r="C7" s="23">
        <v>636318</v>
      </c>
      <c r="D7" s="24">
        <f>F7+G7</f>
        <v>425209</v>
      </c>
      <c r="E7" s="25">
        <f>D7/C7</f>
        <v>0.6682334933162349</v>
      </c>
      <c r="F7" s="26">
        <v>197901</v>
      </c>
      <c r="G7" s="27">
        <v>227308</v>
      </c>
      <c r="H7" s="24">
        <f>SUM(I7:K7)</f>
        <v>72005</v>
      </c>
      <c r="I7" s="26">
        <v>29126</v>
      </c>
      <c r="J7" s="26">
        <v>31033</v>
      </c>
      <c r="K7" s="27">
        <v>11846</v>
      </c>
      <c r="L7" s="43">
        <f>C7-D7-H7</f>
        <v>139104</v>
      </c>
      <c r="M7" s="4"/>
    </row>
    <row r="8" spans="1:13" ht="12" customHeight="1">
      <c r="A8" s="42" t="s">
        <v>86</v>
      </c>
      <c r="B8" s="22"/>
      <c r="C8" s="23">
        <f>C10+C22+C33+C42+C49+C58+C68</f>
        <v>636318</v>
      </c>
      <c r="D8" s="24">
        <f>F8+G8</f>
        <v>424478</v>
      </c>
      <c r="E8" s="25">
        <f>D8/C8</f>
        <v>0.667084696645388</v>
      </c>
      <c r="F8" s="26">
        <f aca="true" t="shared" si="0" ref="F8:K8">F10+F22+F33+F42+F49+F58+F68</f>
        <v>197484</v>
      </c>
      <c r="G8" s="27">
        <f t="shared" si="0"/>
        <v>226994</v>
      </c>
      <c r="H8" s="24">
        <f t="shared" si="0"/>
        <v>65115</v>
      </c>
      <c r="I8" s="26">
        <f t="shared" si="0"/>
        <v>26465</v>
      </c>
      <c r="J8" s="26">
        <f t="shared" si="0"/>
        <v>31743</v>
      </c>
      <c r="K8" s="27">
        <f t="shared" si="0"/>
        <v>6907</v>
      </c>
      <c r="L8" s="43">
        <f>C8-D8-H8</f>
        <v>146725</v>
      </c>
      <c r="M8" s="4"/>
    </row>
    <row r="9" spans="1:13" ht="12" customHeight="1">
      <c r="A9" s="44"/>
      <c r="B9" s="22"/>
      <c r="C9" s="23"/>
      <c r="D9" s="28"/>
      <c r="E9" s="29"/>
      <c r="F9" s="29"/>
      <c r="G9" s="30"/>
      <c r="H9" s="28"/>
      <c r="I9" s="29"/>
      <c r="J9" s="29"/>
      <c r="K9" s="30"/>
      <c r="L9" s="45"/>
      <c r="M9" s="4"/>
    </row>
    <row r="10" spans="1:13" ht="12" customHeight="1">
      <c r="A10" s="42" t="s">
        <v>87</v>
      </c>
      <c r="B10" s="22"/>
      <c r="C10" s="23">
        <f>SUM(C11:C20)</f>
        <v>50662</v>
      </c>
      <c r="D10" s="24">
        <f>F10+G10</f>
        <v>18547</v>
      </c>
      <c r="E10" s="25">
        <f aca="true" t="shared" si="1" ref="E10:E20">D10/C10</f>
        <v>0.36609292961193796</v>
      </c>
      <c r="F10" s="26">
        <f>SUM(F11:F20)</f>
        <v>3636</v>
      </c>
      <c r="G10" s="27">
        <f aca="true" t="shared" si="2" ref="G10:L10">SUM(G11:G20)</f>
        <v>14911</v>
      </c>
      <c r="H10" s="24">
        <f>SUM(H11:H20)</f>
        <v>10616</v>
      </c>
      <c r="I10" s="26">
        <f t="shared" si="2"/>
        <v>4037</v>
      </c>
      <c r="J10" s="26">
        <f t="shared" si="2"/>
        <v>5237</v>
      </c>
      <c r="K10" s="27">
        <f t="shared" si="2"/>
        <v>1342</v>
      </c>
      <c r="L10" s="43">
        <f t="shared" si="2"/>
        <v>21499</v>
      </c>
      <c r="M10" s="4"/>
    </row>
    <row r="11" spans="1:13" ht="12" customHeight="1">
      <c r="A11" s="44" t="s">
        <v>14</v>
      </c>
      <c r="B11" s="21">
        <v>1</v>
      </c>
      <c r="C11" s="23">
        <v>14734</v>
      </c>
      <c r="D11" s="24">
        <f aca="true" t="shared" si="3" ref="D11:D20">F11+G11</f>
        <v>276</v>
      </c>
      <c r="E11" s="25">
        <f t="shared" si="1"/>
        <v>0.0187321840640695</v>
      </c>
      <c r="F11" s="29"/>
      <c r="G11" s="27">
        <v>276</v>
      </c>
      <c r="H11" s="24">
        <f aca="true" t="shared" si="4" ref="H11:H20">SUM(I11:K11)</f>
        <v>4823</v>
      </c>
      <c r="I11" s="26">
        <v>2589</v>
      </c>
      <c r="J11" s="26">
        <v>1719</v>
      </c>
      <c r="K11" s="27">
        <v>515</v>
      </c>
      <c r="L11" s="43">
        <f aca="true" t="shared" si="5" ref="L11:L20">C11-D11-H11</f>
        <v>9635</v>
      </c>
      <c r="M11" s="4"/>
    </row>
    <row r="12" spans="1:13" ht="12" customHeight="1">
      <c r="A12" s="44" t="s">
        <v>15</v>
      </c>
      <c r="B12" s="21">
        <v>2</v>
      </c>
      <c r="C12" s="23">
        <v>5159</v>
      </c>
      <c r="D12" s="24">
        <f t="shared" si="3"/>
        <v>1918</v>
      </c>
      <c r="E12" s="25">
        <f t="shared" si="1"/>
        <v>0.37177747625508817</v>
      </c>
      <c r="F12" s="29">
        <v>15</v>
      </c>
      <c r="G12" s="27">
        <v>1903</v>
      </c>
      <c r="H12" s="24">
        <f t="shared" si="4"/>
        <v>671</v>
      </c>
      <c r="I12" s="26">
        <v>211</v>
      </c>
      <c r="J12" s="26">
        <v>353</v>
      </c>
      <c r="K12" s="27">
        <v>107</v>
      </c>
      <c r="L12" s="43">
        <f t="shared" si="5"/>
        <v>2570</v>
      </c>
      <c r="M12" s="4"/>
    </row>
    <row r="13" spans="1:13" ht="12" customHeight="1">
      <c r="A13" s="44" t="s">
        <v>16</v>
      </c>
      <c r="B13" s="21">
        <v>3</v>
      </c>
      <c r="C13" s="23">
        <v>1889</v>
      </c>
      <c r="D13" s="24">
        <f t="shared" si="3"/>
        <v>229</v>
      </c>
      <c r="E13" s="25">
        <f t="shared" si="1"/>
        <v>0.1212281630492324</v>
      </c>
      <c r="F13" s="29"/>
      <c r="G13" s="27">
        <v>229</v>
      </c>
      <c r="H13" s="24">
        <f t="shared" si="4"/>
        <v>689</v>
      </c>
      <c r="I13" s="26">
        <v>163</v>
      </c>
      <c r="J13" s="26">
        <v>406</v>
      </c>
      <c r="K13" s="27">
        <v>120</v>
      </c>
      <c r="L13" s="43">
        <f t="shared" si="5"/>
        <v>971</v>
      </c>
      <c r="M13" s="4"/>
    </row>
    <row r="14" spans="1:13" ht="12" customHeight="1">
      <c r="A14" s="44" t="s">
        <v>17</v>
      </c>
      <c r="B14" s="21">
        <v>4</v>
      </c>
      <c r="C14" s="23">
        <v>7829</v>
      </c>
      <c r="D14" s="24">
        <f t="shared" si="3"/>
        <v>4431</v>
      </c>
      <c r="E14" s="25">
        <f t="shared" si="1"/>
        <v>0.5659726657299783</v>
      </c>
      <c r="F14" s="26">
        <v>1170</v>
      </c>
      <c r="G14" s="27">
        <v>3261</v>
      </c>
      <c r="H14" s="24">
        <f t="shared" si="4"/>
        <v>1085</v>
      </c>
      <c r="I14" s="26">
        <v>188</v>
      </c>
      <c r="J14" s="26">
        <v>714</v>
      </c>
      <c r="K14" s="27">
        <v>183</v>
      </c>
      <c r="L14" s="43">
        <f t="shared" si="5"/>
        <v>2313</v>
      </c>
      <c r="M14" s="4"/>
    </row>
    <row r="15" spans="1:13" ht="12" customHeight="1">
      <c r="A15" s="44" t="s">
        <v>18</v>
      </c>
      <c r="B15" s="21">
        <v>5</v>
      </c>
      <c r="C15" s="23">
        <v>7042</v>
      </c>
      <c r="D15" s="24">
        <f t="shared" si="3"/>
        <v>3799</v>
      </c>
      <c r="E15" s="25">
        <f t="shared" si="1"/>
        <v>0.5394774211871627</v>
      </c>
      <c r="F15" s="26">
        <v>475</v>
      </c>
      <c r="G15" s="27">
        <v>3324</v>
      </c>
      <c r="H15" s="24">
        <f t="shared" si="4"/>
        <v>1306</v>
      </c>
      <c r="I15" s="26">
        <v>416</v>
      </c>
      <c r="J15" s="26">
        <v>754</v>
      </c>
      <c r="K15" s="27">
        <v>136</v>
      </c>
      <c r="L15" s="43">
        <f t="shared" si="5"/>
        <v>1937</v>
      </c>
      <c r="M15" s="4"/>
    </row>
    <row r="16" spans="1:13" ht="12" customHeight="1">
      <c r="A16" s="44" t="s">
        <v>19</v>
      </c>
      <c r="B16" s="21">
        <v>6</v>
      </c>
      <c r="C16" s="23">
        <v>4097</v>
      </c>
      <c r="D16" s="24">
        <f t="shared" si="3"/>
        <v>2208</v>
      </c>
      <c r="E16" s="25">
        <f t="shared" si="1"/>
        <v>0.5389309250671223</v>
      </c>
      <c r="F16" s="26">
        <v>596</v>
      </c>
      <c r="G16" s="27">
        <v>1612</v>
      </c>
      <c r="H16" s="24">
        <f t="shared" si="4"/>
        <v>762</v>
      </c>
      <c r="I16" s="26">
        <v>50</v>
      </c>
      <c r="J16" s="26">
        <v>689</v>
      </c>
      <c r="K16" s="27">
        <v>23</v>
      </c>
      <c r="L16" s="43">
        <f t="shared" si="5"/>
        <v>1127</v>
      </c>
      <c r="M16" s="4"/>
    </row>
    <row r="17" spans="1:13" ht="12" customHeight="1">
      <c r="A17" s="44" t="s">
        <v>20</v>
      </c>
      <c r="B17" s="21">
        <v>7</v>
      </c>
      <c r="C17" s="23">
        <v>2836</v>
      </c>
      <c r="D17" s="24">
        <f t="shared" si="3"/>
        <v>2202</v>
      </c>
      <c r="E17" s="25">
        <f t="shared" si="1"/>
        <v>0.7764456981664316</v>
      </c>
      <c r="F17" s="26">
        <v>753</v>
      </c>
      <c r="G17" s="27">
        <v>1449</v>
      </c>
      <c r="H17" s="24">
        <f t="shared" si="4"/>
        <v>148</v>
      </c>
      <c r="I17" s="26">
        <v>35</v>
      </c>
      <c r="J17" s="26">
        <v>86</v>
      </c>
      <c r="K17" s="27">
        <v>27</v>
      </c>
      <c r="L17" s="43">
        <f t="shared" si="5"/>
        <v>486</v>
      </c>
      <c r="M17" s="4"/>
    </row>
    <row r="18" spans="1:13" ht="12" customHeight="1">
      <c r="A18" s="44" t="s">
        <v>21</v>
      </c>
      <c r="B18" s="21">
        <v>8</v>
      </c>
      <c r="C18" s="23">
        <v>2232</v>
      </c>
      <c r="D18" s="24">
        <f t="shared" si="3"/>
        <v>1774</v>
      </c>
      <c r="E18" s="25">
        <f t="shared" si="1"/>
        <v>0.7948028673835126</v>
      </c>
      <c r="F18" s="26">
        <v>102</v>
      </c>
      <c r="G18" s="27">
        <v>1672</v>
      </c>
      <c r="H18" s="24">
        <f t="shared" si="4"/>
        <v>19</v>
      </c>
      <c r="I18" s="26">
        <v>7</v>
      </c>
      <c r="J18" s="26">
        <v>10</v>
      </c>
      <c r="K18" s="27">
        <v>2</v>
      </c>
      <c r="L18" s="43">
        <f t="shared" si="5"/>
        <v>439</v>
      </c>
      <c r="M18" s="4"/>
    </row>
    <row r="19" spans="1:13" ht="12" customHeight="1">
      <c r="A19" s="44" t="s">
        <v>22</v>
      </c>
      <c r="B19" s="21">
        <v>9</v>
      </c>
      <c r="C19" s="23">
        <v>2794</v>
      </c>
      <c r="D19" s="24">
        <f t="shared" si="3"/>
        <v>1336</v>
      </c>
      <c r="E19" s="25">
        <f t="shared" si="1"/>
        <v>0.47816750178954903</v>
      </c>
      <c r="F19" s="29">
        <v>525</v>
      </c>
      <c r="G19" s="27">
        <v>811</v>
      </c>
      <c r="H19" s="24">
        <f t="shared" si="4"/>
        <v>571</v>
      </c>
      <c r="I19" s="26">
        <v>174</v>
      </c>
      <c r="J19" s="26">
        <v>265</v>
      </c>
      <c r="K19" s="27">
        <v>132</v>
      </c>
      <c r="L19" s="43">
        <f t="shared" si="5"/>
        <v>887</v>
      </c>
      <c r="M19" s="4"/>
    </row>
    <row r="20" spans="1:13" ht="12" customHeight="1">
      <c r="A20" s="44" t="s">
        <v>23</v>
      </c>
      <c r="B20" s="21">
        <v>10</v>
      </c>
      <c r="C20" s="23">
        <v>2050</v>
      </c>
      <c r="D20" s="24">
        <f t="shared" si="3"/>
        <v>374</v>
      </c>
      <c r="E20" s="25">
        <f t="shared" si="1"/>
        <v>0.1824390243902439</v>
      </c>
      <c r="F20" s="29"/>
      <c r="G20" s="27">
        <v>374</v>
      </c>
      <c r="H20" s="24">
        <f t="shared" si="4"/>
        <v>542</v>
      </c>
      <c r="I20" s="26">
        <v>204</v>
      </c>
      <c r="J20" s="26">
        <v>241</v>
      </c>
      <c r="K20" s="27">
        <v>97</v>
      </c>
      <c r="L20" s="43">
        <f t="shared" si="5"/>
        <v>1134</v>
      </c>
      <c r="M20" s="4"/>
    </row>
    <row r="21" spans="1:13" ht="12" customHeight="1">
      <c r="A21" s="44"/>
      <c r="B21" s="22"/>
      <c r="C21" s="31"/>
      <c r="D21" s="28"/>
      <c r="E21" s="25"/>
      <c r="F21" s="29"/>
      <c r="G21" s="30"/>
      <c r="H21" s="28"/>
      <c r="I21" s="29"/>
      <c r="J21" s="29"/>
      <c r="K21" s="30"/>
      <c r="L21" s="45"/>
      <c r="M21" s="4"/>
    </row>
    <row r="22" spans="1:13" ht="12" customHeight="1">
      <c r="A22" s="42" t="s">
        <v>88</v>
      </c>
      <c r="B22" s="22"/>
      <c r="C22" s="23">
        <f>SUM(C23:C31)</f>
        <v>176575</v>
      </c>
      <c r="D22" s="24">
        <f>SUM(D23:D31)</f>
        <v>151488</v>
      </c>
      <c r="E22" s="25">
        <f aca="true" t="shared" si="6" ref="E22:E31">D22/C22</f>
        <v>0.8579243947331162</v>
      </c>
      <c r="F22" s="26">
        <f>SUM(F23:F31)</f>
        <v>97750</v>
      </c>
      <c r="G22" s="27">
        <f aca="true" t="shared" si="7" ref="G22:L22">SUM(G23:G31)</f>
        <v>53738</v>
      </c>
      <c r="H22" s="24">
        <f t="shared" si="7"/>
        <v>7235</v>
      </c>
      <c r="I22" s="26">
        <f t="shared" si="7"/>
        <v>1595</v>
      </c>
      <c r="J22" s="26">
        <f t="shared" si="7"/>
        <v>4812</v>
      </c>
      <c r="K22" s="27">
        <f t="shared" si="7"/>
        <v>828</v>
      </c>
      <c r="L22" s="43">
        <f t="shared" si="7"/>
        <v>17852</v>
      </c>
      <c r="M22" s="4"/>
    </row>
    <row r="23" spans="1:13" ht="12" customHeight="1">
      <c r="A23" s="44" t="s">
        <v>24</v>
      </c>
      <c r="B23" s="21">
        <v>11</v>
      </c>
      <c r="C23" s="23">
        <v>13631</v>
      </c>
      <c r="D23" s="24">
        <f aca="true" t="shared" si="8" ref="D23:D31">F23+G23</f>
        <v>8502</v>
      </c>
      <c r="E23" s="25">
        <f t="shared" si="6"/>
        <v>0.6237253319639058</v>
      </c>
      <c r="F23" s="26">
        <v>4686</v>
      </c>
      <c r="G23" s="27">
        <v>3816</v>
      </c>
      <c r="H23" s="24">
        <f aca="true" t="shared" si="9" ref="H23:H31">SUM(I23:K23)</f>
        <v>1499</v>
      </c>
      <c r="I23" s="26">
        <v>513</v>
      </c>
      <c r="J23" s="26">
        <v>716</v>
      </c>
      <c r="K23" s="27">
        <v>270</v>
      </c>
      <c r="L23" s="43">
        <f aca="true" t="shared" si="10" ref="L23:L31">C23-D23-H23</f>
        <v>3630</v>
      </c>
      <c r="M23" s="4"/>
    </row>
    <row r="24" spans="1:13" ht="12" customHeight="1">
      <c r="A24" s="44" t="s">
        <v>25</v>
      </c>
      <c r="B24" s="21">
        <v>12</v>
      </c>
      <c r="C24" s="23">
        <v>2816</v>
      </c>
      <c r="D24" s="24">
        <f t="shared" si="8"/>
        <v>1594</v>
      </c>
      <c r="E24" s="25">
        <f t="shared" si="6"/>
        <v>0.5660511363636364</v>
      </c>
      <c r="F24" s="26">
        <v>325</v>
      </c>
      <c r="G24" s="27">
        <v>1269</v>
      </c>
      <c r="H24" s="24">
        <f t="shared" si="9"/>
        <v>373</v>
      </c>
      <c r="I24" s="26">
        <v>115</v>
      </c>
      <c r="J24" s="26">
        <v>230</v>
      </c>
      <c r="K24" s="27">
        <v>28</v>
      </c>
      <c r="L24" s="43">
        <f t="shared" si="10"/>
        <v>849</v>
      </c>
      <c r="M24" s="4"/>
    </row>
    <row r="25" spans="1:13" ht="12" customHeight="1">
      <c r="A25" s="44" t="s">
        <v>26</v>
      </c>
      <c r="B25" s="21">
        <v>13</v>
      </c>
      <c r="C25" s="23">
        <v>27890</v>
      </c>
      <c r="D25" s="24">
        <f t="shared" si="8"/>
        <v>25264</v>
      </c>
      <c r="E25" s="25">
        <f t="shared" si="6"/>
        <v>0.9058443886697741</v>
      </c>
      <c r="F25" s="26">
        <v>20884</v>
      </c>
      <c r="G25" s="27">
        <v>4380</v>
      </c>
      <c r="H25" s="24">
        <f t="shared" si="9"/>
        <v>775</v>
      </c>
      <c r="I25" s="26">
        <v>61</v>
      </c>
      <c r="J25" s="26">
        <v>680</v>
      </c>
      <c r="K25" s="27">
        <v>34</v>
      </c>
      <c r="L25" s="43">
        <f t="shared" si="10"/>
        <v>1851</v>
      </c>
      <c r="M25" s="4"/>
    </row>
    <row r="26" spans="1:13" ht="12" customHeight="1">
      <c r="A26" s="44" t="s">
        <v>27</v>
      </c>
      <c r="B26" s="21">
        <v>14</v>
      </c>
      <c r="C26" s="23">
        <v>39201</v>
      </c>
      <c r="D26" s="24">
        <f t="shared" si="8"/>
        <v>35984</v>
      </c>
      <c r="E26" s="25">
        <f t="shared" si="6"/>
        <v>0.9179357669447208</v>
      </c>
      <c r="F26" s="26">
        <v>9386</v>
      </c>
      <c r="G26" s="27">
        <v>26598</v>
      </c>
      <c r="H26" s="24">
        <f t="shared" si="9"/>
        <v>458</v>
      </c>
      <c r="I26" s="26">
        <v>98</v>
      </c>
      <c r="J26" s="26">
        <v>350</v>
      </c>
      <c r="K26" s="27">
        <v>10</v>
      </c>
      <c r="L26" s="43">
        <f t="shared" si="10"/>
        <v>2759</v>
      </c>
      <c r="M26" s="4"/>
    </row>
    <row r="27" spans="1:13" ht="12" customHeight="1">
      <c r="A27" s="44" t="s">
        <v>28</v>
      </c>
      <c r="B27" s="21">
        <v>15</v>
      </c>
      <c r="C27" s="23">
        <v>8529</v>
      </c>
      <c r="D27" s="24">
        <f t="shared" si="8"/>
        <v>7385</v>
      </c>
      <c r="E27" s="25">
        <f t="shared" si="6"/>
        <v>0.8658693867979833</v>
      </c>
      <c r="F27" s="26">
        <v>4411</v>
      </c>
      <c r="G27" s="27">
        <v>2974</v>
      </c>
      <c r="H27" s="24">
        <f t="shared" si="9"/>
        <v>556</v>
      </c>
      <c r="I27" s="26">
        <v>180</v>
      </c>
      <c r="J27" s="26">
        <v>326</v>
      </c>
      <c r="K27" s="27">
        <v>50</v>
      </c>
      <c r="L27" s="43">
        <f t="shared" si="10"/>
        <v>588</v>
      </c>
      <c r="M27" s="4"/>
    </row>
    <row r="28" spans="1:13" ht="12" customHeight="1">
      <c r="A28" s="44" t="s">
        <v>29</v>
      </c>
      <c r="B28" s="21">
        <v>16</v>
      </c>
      <c r="C28" s="23">
        <v>7076</v>
      </c>
      <c r="D28" s="24">
        <f t="shared" si="8"/>
        <v>4733</v>
      </c>
      <c r="E28" s="25">
        <f t="shared" si="6"/>
        <v>0.66888072357264</v>
      </c>
      <c r="F28" s="26">
        <v>1405</v>
      </c>
      <c r="G28" s="27">
        <v>3328</v>
      </c>
      <c r="H28" s="24">
        <f t="shared" si="9"/>
        <v>698</v>
      </c>
      <c r="I28" s="26">
        <v>282</v>
      </c>
      <c r="J28" s="26">
        <v>207</v>
      </c>
      <c r="K28" s="27">
        <v>209</v>
      </c>
      <c r="L28" s="43">
        <f t="shared" si="10"/>
        <v>1645</v>
      </c>
      <c r="M28" s="4"/>
    </row>
    <row r="29" spans="1:13" ht="12" customHeight="1">
      <c r="A29" s="44" t="s">
        <v>30</v>
      </c>
      <c r="B29" s="21">
        <v>17</v>
      </c>
      <c r="C29" s="23">
        <v>52772</v>
      </c>
      <c r="D29" s="24">
        <f t="shared" si="8"/>
        <v>49877</v>
      </c>
      <c r="E29" s="25">
        <f t="shared" si="6"/>
        <v>0.9451413628439324</v>
      </c>
      <c r="F29" s="26">
        <v>43472</v>
      </c>
      <c r="G29" s="27">
        <v>6405</v>
      </c>
      <c r="H29" s="24">
        <f t="shared" si="9"/>
        <v>84</v>
      </c>
      <c r="I29" s="26">
        <v>51</v>
      </c>
      <c r="J29" s="26">
        <v>27</v>
      </c>
      <c r="K29" s="27">
        <v>6</v>
      </c>
      <c r="L29" s="43">
        <f t="shared" si="10"/>
        <v>2811</v>
      </c>
      <c r="M29" s="4"/>
    </row>
    <row r="30" spans="1:13" ht="12" customHeight="1">
      <c r="A30" s="44" t="s">
        <v>31</v>
      </c>
      <c r="B30" s="21">
        <v>18</v>
      </c>
      <c r="C30" s="23">
        <v>18243</v>
      </c>
      <c r="D30" s="24">
        <f t="shared" si="8"/>
        <v>15548</v>
      </c>
      <c r="E30" s="25">
        <f t="shared" si="6"/>
        <v>0.852272104368799</v>
      </c>
      <c r="F30" s="26">
        <v>12035</v>
      </c>
      <c r="G30" s="27">
        <v>3513</v>
      </c>
      <c r="H30" s="24">
        <f t="shared" si="9"/>
        <v>638</v>
      </c>
      <c r="I30" s="26">
        <v>231</v>
      </c>
      <c r="J30" s="26">
        <v>236</v>
      </c>
      <c r="K30" s="27">
        <v>171</v>
      </c>
      <c r="L30" s="43">
        <f t="shared" si="10"/>
        <v>2057</v>
      </c>
      <c r="M30" s="4"/>
    </row>
    <row r="31" spans="1:13" ht="12" customHeight="1">
      <c r="A31" s="44" t="s">
        <v>32</v>
      </c>
      <c r="B31" s="21">
        <v>19</v>
      </c>
      <c r="C31" s="23">
        <v>6417</v>
      </c>
      <c r="D31" s="24">
        <f t="shared" si="8"/>
        <v>2601</v>
      </c>
      <c r="E31" s="25">
        <f t="shared" si="6"/>
        <v>0.4053295932678822</v>
      </c>
      <c r="F31" s="26">
        <v>1146</v>
      </c>
      <c r="G31" s="27">
        <v>1455</v>
      </c>
      <c r="H31" s="24">
        <f t="shared" si="9"/>
        <v>2154</v>
      </c>
      <c r="I31" s="26">
        <v>64</v>
      </c>
      <c r="J31" s="26">
        <v>2040</v>
      </c>
      <c r="K31" s="27">
        <v>50</v>
      </c>
      <c r="L31" s="43">
        <f t="shared" si="10"/>
        <v>1662</v>
      </c>
      <c r="M31" s="4"/>
    </row>
    <row r="32" spans="1:13" ht="12" customHeight="1">
      <c r="A32" s="44"/>
      <c r="B32" s="22"/>
      <c r="C32" s="31"/>
      <c r="D32" s="28"/>
      <c r="E32" s="25"/>
      <c r="F32" s="29"/>
      <c r="G32" s="30"/>
      <c r="H32" s="28"/>
      <c r="I32" s="29"/>
      <c r="J32" s="29"/>
      <c r="K32" s="30"/>
      <c r="L32" s="45"/>
      <c r="M32" s="4"/>
    </row>
    <row r="33" spans="1:13" ht="12" customHeight="1">
      <c r="A33" s="42" t="s">
        <v>89</v>
      </c>
      <c r="B33" s="22"/>
      <c r="C33" s="23">
        <f>SUM(C34:C40)</f>
        <v>53873</v>
      </c>
      <c r="D33" s="24">
        <f>SUM(D34:D40)</f>
        <v>39741</v>
      </c>
      <c r="E33" s="25">
        <f aca="true" t="shared" si="11" ref="E33:E40">D33/C33</f>
        <v>0.7376793570062926</v>
      </c>
      <c r="F33" s="26">
        <f>SUM(F34:F40)</f>
        <v>9616</v>
      </c>
      <c r="G33" s="27">
        <f aca="true" t="shared" si="12" ref="G33:L33">SUM(G34:G40)</f>
        <v>30125</v>
      </c>
      <c r="H33" s="24">
        <f t="shared" si="12"/>
        <v>3036</v>
      </c>
      <c r="I33" s="26">
        <f t="shared" si="12"/>
        <v>1385</v>
      </c>
      <c r="J33" s="26">
        <f t="shared" si="12"/>
        <v>1142</v>
      </c>
      <c r="K33" s="27">
        <f t="shared" si="12"/>
        <v>509</v>
      </c>
      <c r="L33" s="43">
        <f t="shared" si="12"/>
        <v>11096</v>
      </c>
      <c r="M33" s="4"/>
    </row>
    <row r="34" spans="1:13" ht="12" customHeight="1">
      <c r="A34" s="44" t="s">
        <v>33</v>
      </c>
      <c r="B34" s="21">
        <v>20</v>
      </c>
      <c r="C34" s="23">
        <v>12764</v>
      </c>
      <c r="D34" s="24">
        <f aca="true" t="shared" si="13" ref="D34:D40">F34+G34</f>
        <v>6294</v>
      </c>
      <c r="E34" s="25">
        <f t="shared" si="11"/>
        <v>0.4931056095267941</v>
      </c>
      <c r="F34" s="26"/>
      <c r="G34" s="27">
        <v>6294</v>
      </c>
      <c r="H34" s="24">
        <f aca="true" t="shared" si="14" ref="H34:H40">SUM(I34:K34)</f>
        <v>1727</v>
      </c>
      <c r="I34" s="26">
        <v>930</v>
      </c>
      <c r="J34" s="26">
        <v>642</v>
      </c>
      <c r="K34" s="27">
        <v>155</v>
      </c>
      <c r="L34" s="43">
        <f aca="true" t="shared" si="15" ref="L34:L40">C34-D34-H34</f>
        <v>4743</v>
      </c>
      <c r="M34" s="4"/>
    </row>
    <row r="35" spans="1:13" ht="12" customHeight="1">
      <c r="A35" s="44" t="s">
        <v>34</v>
      </c>
      <c r="B35" s="21">
        <v>21</v>
      </c>
      <c r="C35" s="23">
        <v>374</v>
      </c>
      <c r="D35" s="24">
        <f t="shared" si="13"/>
        <v>0</v>
      </c>
      <c r="E35" s="25">
        <f t="shared" si="11"/>
        <v>0</v>
      </c>
      <c r="F35" s="26"/>
      <c r="G35" s="27"/>
      <c r="H35" s="24">
        <f t="shared" si="14"/>
        <v>40</v>
      </c>
      <c r="I35" s="26">
        <v>19</v>
      </c>
      <c r="J35" s="26">
        <v>18</v>
      </c>
      <c r="K35" s="27">
        <v>3</v>
      </c>
      <c r="L35" s="43">
        <f t="shared" si="15"/>
        <v>334</v>
      </c>
      <c r="M35" s="4"/>
    </row>
    <row r="36" spans="1:13" ht="12" customHeight="1">
      <c r="A36" s="44" t="s">
        <v>35</v>
      </c>
      <c r="B36" s="21">
        <v>22</v>
      </c>
      <c r="C36" s="23">
        <v>5245</v>
      </c>
      <c r="D36" s="24">
        <f t="shared" si="13"/>
        <v>4130</v>
      </c>
      <c r="E36" s="25">
        <f t="shared" si="11"/>
        <v>0.7874165872259294</v>
      </c>
      <c r="F36" s="26">
        <v>228</v>
      </c>
      <c r="G36" s="27">
        <v>3902</v>
      </c>
      <c r="H36" s="24">
        <f t="shared" si="14"/>
        <v>110</v>
      </c>
      <c r="I36" s="26">
        <v>20</v>
      </c>
      <c r="J36" s="26">
        <v>80</v>
      </c>
      <c r="K36" s="27">
        <v>10</v>
      </c>
      <c r="L36" s="43">
        <f t="shared" si="15"/>
        <v>1005</v>
      </c>
      <c r="M36" s="4"/>
    </row>
    <row r="37" spans="1:13" ht="12" customHeight="1">
      <c r="A37" s="44" t="s">
        <v>36</v>
      </c>
      <c r="B37" s="21">
        <v>23</v>
      </c>
      <c r="C37" s="23">
        <v>5835</v>
      </c>
      <c r="D37" s="24">
        <f t="shared" si="13"/>
        <v>2113</v>
      </c>
      <c r="E37" s="25">
        <f t="shared" si="11"/>
        <v>0.36212510711225365</v>
      </c>
      <c r="F37" s="26">
        <v>56</v>
      </c>
      <c r="G37" s="27">
        <v>2057</v>
      </c>
      <c r="H37" s="24">
        <f t="shared" si="14"/>
        <v>998</v>
      </c>
      <c r="I37" s="26">
        <v>416</v>
      </c>
      <c r="J37" s="26">
        <v>284</v>
      </c>
      <c r="K37" s="27">
        <v>298</v>
      </c>
      <c r="L37" s="43">
        <f t="shared" si="15"/>
        <v>2724</v>
      </c>
      <c r="M37" s="4"/>
    </row>
    <row r="38" spans="1:13" ht="12" customHeight="1">
      <c r="A38" s="44" t="s">
        <v>37</v>
      </c>
      <c r="B38" s="21">
        <v>24</v>
      </c>
      <c r="C38" s="23">
        <v>6261</v>
      </c>
      <c r="D38" s="24">
        <f t="shared" si="13"/>
        <v>5193</v>
      </c>
      <c r="E38" s="25">
        <f t="shared" si="11"/>
        <v>0.8294202204120747</v>
      </c>
      <c r="F38" s="26">
        <v>633</v>
      </c>
      <c r="G38" s="27">
        <v>4560</v>
      </c>
      <c r="H38" s="24">
        <f t="shared" si="14"/>
        <v>78</v>
      </c>
      <c r="I38" s="26" t="s">
        <v>13</v>
      </c>
      <c r="J38" s="26">
        <v>58</v>
      </c>
      <c r="K38" s="27">
        <v>20</v>
      </c>
      <c r="L38" s="43">
        <f t="shared" si="15"/>
        <v>990</v>
      </c>
      <c r="M38" s="4"/>
    </row>
    <row r="39" spans="1:13" ht="12" customHeight="1">
      <c r="A39" s="44" t="s">
        <v>38</v>
      </c>
      <c r="B39" s="21">
        <v>25</v>
      </c>
      <c r="C39" s="23">
        <v>5208</v>
      </c>
      <c r="D39" s="24">
        <f t="shared" si="13"/>
        <v>4798</v>
      </c>
      <c r="E39" s="25">
        <f t="shared" si="11"/>
        <v>0.9212749615975423</v>
      </c>
      <c r="F39" s="26">
        <v>1226</v>
      </c>
      <c r="G39" s="27">
        <v>3572</v>
      </c>
      <c r="H39" s="24">
        <f t="shared" si="14"/>
        <v>29</v>
      </c>
      <c r="I39" s="26" t="s">
        <v>13</v>
      </c>
      <c r="J39" s="26">
        <v>15</v>
      </c>
      <c r="K39" s="27">
        <v>14</v>
      </c>
      <c r="L39" s="43">
        <f t="shared" si="15"/>
        <v>381</v>
      </c>
      <c r="M39" s="4"/>
    </row>
    <row r="40" spans="1:13" ht="12" customHeight="1">
      <c r="A40" s="44" t="s">
        <v>39</v>
      </c>
      <c r="B40" s="21">
        <v>26</v>
      </c>
      <c r="C40" s="23">
        <v>18186</v>
      </c>
      <c r="D40" s="24">
        <f t="shared" si="13"/>
        <v>17213</v>
      </c>
      <c r="E40" s="25">
        <f t="shared" si="11"/>
        <v>0.9464973056197075</v>
      </c>
      <c r="F40" s="26">
        <v>7473</v>
      </c>
      <c r="G40" s="27">
        <v>9740</v>
      </c>
      <c r="H40" s="24">
        <f t="shared" si="14"/>
        <v>54</v>
      </c>
      <c r="I40" s="26" t="s">
        <v>12</v>
      </c>
      <c r="J40" s="26">
        <v>45</v>
      </c>
      <c r="K40" s="27">
        <v>9</v>
      </c>
      <c r="L40" s="43">
        <f t="shared" si="15"/>
        <v>919</v>
      </c>
      <c r="M40" s="4"/>
    </row>
    <row r="41" spans="1:13" ht="12" customHeight="1">
      <c r="A41" s="44"/>
      <c r="B41" s="22"/>
      <c r="C41" s="31"/>
      <c r="D41" s="28"/>
      <c r="E41" s="25"/>
      <c r="F41" s="29"/>
      <c r="G41" s="30"/>
      <c r="H41" s="28"/>
      <c r="I41" s="29"/>
      <c r="J41" s="29"/>
      <c r="K41" s="30"/>
      <c r="L41" s="45"/>
      <c r="M41" s="4"/>
    </row>
    <row r="42" spans="1:13" ht="12" customHeight="1">
      <c r="A42" s="42" t="s">
        <v>90</v>
      </c>
      <c r="B42" s="22"/>
      <c r="C42" s="23">
        <f>SUM(C43:C47)</f>
        <v>48852</v>
      </c>
      <c r="D42" s="24">
        <f>SUM(D43:D47)</f>
        <v>34449</v>
      </c>
      <c r="E42" s="25">
        <f aca="true" t="shared" si="16" ref="E42:E47">D42/C42</f>
        <v>0.7051707197248833</v>
      </c>
      <c r="F42" s="26">
        <f>SUM(F43:F47)</f>
        <v>8592</v>
      </c>
      <c r="G42" s="27">
        <f aca="true" t="shared" si="17" ref="G42:L42">SUM(G43:G47)</f>
        <v>25857</v>
      </c>
      <c r="H42" s="24">
        <f t="shared" si="17"/>
        <v>3165</v>
      </c>
      <c r="I42" s="26">
        <f t="shared" si="17"/>
        <v>802</v>
      </c>
      <c r="J42" s="26">
        <f t="shared" si="17"/>
        <v>1771</v>
      </c>
      <c r="K42" s="27">
        <f t="shared" si="17"/>
        <v>592</v>
      </c>
      <c r="L42" s="43">
        <f t="shared" si="17"/>
        <v>11238</v>
      </c>
      <c r="M42" s="4"/>
    </row>
    <row r="43" spans="1:13" ht="12" customHeight="1">
      <c r="A43" s="44" t="s">
        <v>40</v>
      </c>
      <c r="B43" s="21">
        <v>27</v>
      </c>
      <c r="C43" s="23">
        <v>9414</v>
      </c>
      <c r="D43" s="24">
        <f>F43+G43</f>
        <v>3346</v>
      </c>
      <c r="E43" s="25">
        <f t="shared" si="16"/>
        <v>0.3554280858296155</v>
      </c>
      <c r="F43" s="26">
        <v>395</v>
      </c>
      <c r="G43" s="27">
        <v>2951</v>
      </c>
      <c r="H43" s="24">
        <f>SUM(I43:K43)</f>
        <v>1492</v>
      </c>
      <c r="I43" s="26">
        <v>429</v>
      </c>
      <c r="J43" s="26">
        <v>811</v>
      </c>
      <c r="K43" s="27">
        <v>252</v>
      </c>
      <c r="L43" s="43">
        <f>C43-D43-H43</f>
        <v>4576</v>
      </c>
      <c r="M43" s="4"/>
    </row>
    <row r="44" spans="1:13" ht="12" customHeight="1">
      <c r="A44" s="44" t="s">
        <v>41</v>
      </c>
      <c r="B44" s="21">
        <v>28</v>
      </c>
      <c r="C44" s="23">
        <v>2876</v>
      </c>
      <c r="D44" s="24">
        <f>F44+G44</f>
        <v>1488</v>
      </c>
      <c r="E44" s="25">
        <f t="shared" si="16"/>
        <v>0.5173852573018081</v>
      </c>
      <c r="F44" s="26">
        <v>211</v>
      </c>
      <c r="G44" s="27">
        <v>1277</v>
      </c>
      <c r="H44" s="24">
        <f>SUM(I44:K44)</f>
        <v>475</v>
      </c>
      <c r="I44" s="26">
        <v>161</v>
      </c>
      <c r="J44" s="26">
        <v>245</v>
      </c>
      <c r="K44" s="27">
        <v>69</v>
      </c>
      <c r="L44" s="43">
        <f>C44-D44-H44</f>
        <v>913</v>
      </c>
      <c r="M44" s="4"/>
    </row>
    <row r="45" spans="1:13" ht="12" customHeight="1">
      <c r="A45" s="44" t="s">
        <v>42</v>
      </c>
      <c r="B45" s="21">
        <v>29</v>
      </c>
      <c r="C45" s="23">
        <v>18827</v>
      </c>
      <c r="D45" s="24">
        <f>F45+G45</f>
        <v>15989</v>
      </c>
      <c r="E45" s="25">
        <f t="shared" si="16"/>
        <v>0.8492590428639719</v>
      </c>
      <c r="F45" s="26">
        <v>3640</v>
      </c>
      <c r="G45" s="27">
        <v>12349</v>
      </c>
      <c r="H45" s="24">
        <f>SUM(I45:K45)</f>
        <v>369</v>
      </c>
      <c r="I45" s="26">
        <v>33</v>
      </c>
      <c r="J45" s="26">
        <v>310</v>
      </c>
      <c r="K45" s="27">
        <v>26</v>
      </c>
      <c r="L45" s="43">
        <f>C45-D45-H45</f>
        <v>2469</v>
      </c>
      <c r="M45" s="4"/>
    </row>
    <row r="46" spans="1:13" ht="12" customHeight="1">
      <c r="A46" s="44" t="s">
        <v>43</v>
      </c>
      <c r="B46" s="21">
        <v>30</v>
      </c>
      <c r="C46" s="23">
        <v>11878</v>
      </c>
      <c r="D46" s="24">
        <f>F46+G46</f>
        <v>10587</v>
      </c>
      <c r="E46" s="25">
        <f t="shared" si="16"/>
        <v>0.8913116686310827</v>
      </c>
      <c r="F46" s="26">
        <v>3736</v>
      </c>
      <c r="G46" s="27">
        <v>6851</v>
      </c>
      <c r="H46" s="24">
        <f>SUM(I46:K46)</f>
        <v>78</v>
      </c>
      <c r="I46" s="26">
        <v>1</v>
      </c>
      <c r="J46" s="26">
        <v>67</v>
      </c>
      <c r="K46" s="27">
        <v>10</v>
      </c>
      <c r="L46" s="43">
        <f>C46-D46-H46</f>
        <v>1213</v>
      </c>
      <c r="M46" s="4"/>
    </row>
    <row r="47" spans="1:13" ht="12" customHeight="1">
      <c r="A47" s="44" t="s">
        <v>44</v>
      </c>
      <c r="B47" s="21">
        <v>31</v>
      </c>
      <c r="C47" s="23">
        <v>5857</v>
      </c>
      <c r="D47" s="24">
        <f>F47+G47</f>
        <v>3039</v>
      </c>
      <c r="E47" s="25">
        <f t="shared" si="16"/>
        <v>0.518866313812532</v>
      </c>
      <c r="F47" s="26">
        <v>610</v>
      </c>
      <c r="G47" s="27">
        <v>2429</v>
      </c>
      <c r="H47" s="24">
        <f>SUM(I47:K47)</f>
        <v>751</v>
      </c>
      <c r="I47" s="26">
        <v>178</v>
      </c>
      <c r="J47" s="26">
        <v>338</v>
      </c>
      <c r="K47" s="27">
        <v>235</v>
      </c>
      <c r="L47" s="43">
        <f>C47-D47-H47</f>
        <v>2067</v>
      </c>
      <c r="M47" s="4"/>
    </row>
    <row r="48" spans="1:13" ht="12" customHeight="1">
      <c r="A48" s="44"/>
      <c r="B48" s="22"/>
      <c r="C48" s="31"/>
      <c r="D48" s="28"/>
      <c r="E48" s="25"/>
      <c r="F48" s="29"/>
      <c r="G48" s="30"/>
      <c r="H48" s="28"/>
      <c r="I48" s="29"/>
      <c r="J48" s="29"/>
      <c r="K48" s="30"/>
      <c r="L48" s="45"/>
      <c r="M48" s="4"/>
    </row>
    <row r="49" spans="1:13" ht="12" customHeight="1">
      <c r="A49" s="42" t="s">
        <v>91</v>
      </c>
      <c r="B49" s="22"/>
      <c r="C49" s="23">
        <f>SUM(C50:C56)</f>
        <v>67361</v>
      </c>
      <c r="D49" s="24">
        <f>SUM(D50:D56)</f>
        <v>36547</v>
      </c>
      <c r="E49" s="25">
        <f aca="true" t="shared" si="18" ref="E49:E56">D49/C49</f>
        <v>0.5425542969967786</v>
      </c>
      <c r="F49" s="26">
        <f>SUM(F50:F56)</f>
        <v>11378</v>
      </c>
      <c r="G49" s="27">
        <f aca="true" t="shared" si="19" ref="G49:L49">SUM(G50:G56)</f>
        <v>25169</v>
      </c>
      <c r="H49" s="24">
        <f t="shared" si="19"/>
        <v>8465</v>
      </c>
      <c r="I49" s="26">
        <f t="shared" si="19"/>
        <v>3687</v>
      </c>
      <c r="J49" s="26">
        <f t="shared" si="19"/>
        <v>2958</v>
      </c>
      <c r="K49" s="27">
        <f t="shared" si="19"/>
        <v>1820</v>
      </c>
      <c r="L49" s="43">
        <f t="shared" si="19"/>
        <v>22349</v>
      </c>
      <c r="M49" s="4"/>
    </row>
    <row r="50" spans="1:13" ht="12" customHeight="1">
      <c r="A50" s="44" t="s">
        <v>45</v>
      </c>
      <c r="B50" s="21">
        <v>32</v>
      </c>
      <c r="C50" s="23">
        <v>11072</v>
      </c>
      <c r="D50" s="24">
        <f aca="true" t="shared" si="20" ref="D50:D56">F50+G50</f>
        <v>907</v>
      </c>
      <c r="E50" s="25">
        <f t="shared" si="18"/>
        <v>0.08191835260115607</v>
      </c>
      <c r="F50" s="26">
        <v>222</v>
      </c>
      <c r="G50" s="27">
        <v>685</v>
      </c>
      <c r="H50" s="24">
        <f aca="true" t="shared" si="21" ref="H50:H56">SUM(I50:K50)</f>
        <v>2424</v>
      </c>
      <c r="I50" s="26">
        <v>1674</v>
      </c>
      <c r="J50" s="26">
        <v>598</v>
      </c>
      <c r="K50" s="27">
        <v>152</v>
      </c>
      <c r="L50" s="43">
        <f aca="true" t="shared" si="22" ref="L50:L56">C50-D50-H50</f>
        <v>7741</v>
      </c>
      <c r="M50" s="4"/>
    </row>
    <row r="51" spans="1:13" ht="12" customHeight="1">
      <c r="A51" s="44" t="s">
        <v>46</v>
      </c>
      <c r="B51" s="21">
        <v>33</v>
      </c>
      <c r="C51" s="23">
        <v>10129</v>
      </c>
      <c r="D51" s="24">
        <f t="shared" si="20"/>
        <v>3381</v>
      </c>
      <c r="E51" s="25">
        <f t="shared" si="18"/>
        <v>0.3337940566689703</v>
      </c>
      <c r="F51" s="26">
        <v>269</v>
      </c>
      <c r="G51" s="27">
        <v>3112</v>
      </c>
      <c r="H51" s="24">
        <f t="shared" si="21"/>
        <v>1860</v>
      </c>
      <c r="I51" s="26">
        <v>669</v>
      </c>
      <c r="J51" s="26">
        <v>670</v>
      </c>
      <c r="K51" s="27">
        <v>521</v>
      </c>
      <c r="L51" s="43">
        <f t="shared" si="22"/>
        <v>4888</v>
      </c>
      <c r="M51" s="4"/>
    </row>
    <row r="52" spans="1:13" ht="12" customHeight="1">
      <c r="A52" s="44" t="s">
        <v>47</v>
      </c>
      <c r="B52" s="21">
        <v>34</v>
      </c>
      <c r="C52" s="23">
        <v>9359</v>
      </c>
      <c r="D52" s="24">
        <f t="shared" si="20"/>
        <v>5314</v>
      </c>
      <c r="E52" s="25">
        <f t="shared" si="18"/>
        <v>0.5677957046693023</v>
      </c>
      <c r="F52" s="26">
        <v>100</v>
      </c>
      <c r="G52" s="27">
        <v>5214</v>
      </c>
      <c r="H52" s="24">
        <f t="shared" si="21"/>
        <v>1252</v>
      </c>
      <c r="I52" s="26">
        <v>365</v>
      </c>
      <c r="J52" s="26">
        <v>397</v>
      </c>
      <c r="K52" s="27">
        <v>490</v>
      </c>
      <c r="L52" s="43">
        <f t="shared" si="22"/>
        <v>2793</v>
      </c>
      <c r="M52" s="4"/>
    </row>
    <row r="53" spans="1:13" ht="12" customHeight="1">
      <c r="A53" s="44" t="s">
        <v>48</v>
      </c>
      <c r="B53" s="21">
        <v>35</v>
      </c>
      <c r="C53" s="23">
        <v>12726</v>
      </c>
      <c r="D53" s="24">
        <f t="shared" si="20"/>
        <v>11043</v>
      </c>
      <c r="E53" s="25">
        <f t="shared" si="18"/>
        <v>0.8677510608203678</v>
      </c>
      <c r="F53" s="26">
        <v>3289</v>
      </c>
      <c r="G53" s="27">
        <v>7754</v>
      </c>
      <c r="H53" s="24">
        <f t="shared" si="21"/>
        <v>500</v>
      </c>
      <c r="I53" s="26">
        <v>175</v>
      </c>
      <c r="J53" s="26">
        <v>306</v>
      </c>
      <c r="K53" s="27">
        <v>19</v>
      </c>
      <c r="L53" s="43">
        <f t="shared" si="22"/>
        <v>1183</v>
      </c>
      <c r="M53" s="4"/>
    </row>
    <row r="54" spans="1:13" ht="12" customHeight="1">
      <c r="A54" s="44" t="s">
        <v>49</v>
      </c>
      <c r="B54" s="21">
        <v>36</v>
      </c>
      <c r="C54" s="23">
        <v>4376</v>
      </c>
      <c r="D54" s="24">
        <f t="shared" si="20"/>
        <v>2246</v>
      </c>
      <c r="E54" s="25">
        <f t="shared" si="18"/>
        <v>0.5132541133455211</v>
      </c>
      <c r="F54" s="26">
        <v>339</v>
      </c>
      <c r="G54" s="27">
        <v>1907</v>
      </c>
      <c r="H54" s="24">
        <f t="shared" si="21"/>
        <v>822</v>
      </c>
      <c r="I54" s="26">
        <v>281</v>
      </c>
      <c r="J54" s="26">
        <v>234</v>
      </c>
      <c r="K54" s="27">
        <v>307</v>
      </c>
      <c r="L54" s="43">
        <f t="shared" si="22"/>
        <v>1308</v>
      </c>
      <c r="M54" s="4"/>
    </row>
    <row r="55" spans="1:13" ht="12" customHeight="1">
      <c r="A55" s="44" t="s">
        <v>50</v>
      </c>
      <c r="B55" s="21">
        <v>37</v>
      </c>
      <c r="C55" s="23">
        <v>2194</v>
      </c>
      <c r="D55" s="24">
        <f t="shared" si="20"/>
        <v>3</v>
      </c>
      <c r="E55" s="25">
        <f t="shared" si="18"/>
        <v>0.0013673655423883319</v>
      </c>
      <c r="F55" s="26"/>
      <c r="G55" s="27">
        <v>3</v>
      </c>
      <c r="H55" s="24">
        <f t="shared" si="21"/>
        <v>736</v>
      </c>
      <c r="I55" s="26">
        <v>269</v>
      </c>
      <c r="J55" s="26">
        <v>326</v>
      </c>
      <c r="K55" s="27">
        <v>141</v>
      </c>
      <c r="L55" s="43">
        <f t="shared" si="22"/>
        <v>1455</v>
      </c>
      <c r="M55" s="4"/>
    </row>
    <row r="56" spans="1:13" ht="12" customHeight="1">
      <c r="A56" s="44" t="s">
        <v>51</v>
      </c>
      <c r="B56" s="21">
        <v>38</v>
      </c>
      <c r="C56" s="23">
        <v>17505</v>
      </c>
      <c r="D56" s="24">
        <f t="shared" si="20"/>
        <v>13653</v>
      </c>
      <c r="E56" s="25">
        <f t="shared" si="18"/>
        <v>0.7799485861182519</v>
      </c>
      <c r="F56" s="26">
        <v>7159</v>
      </c>
      <c r="G56" s="27">
        <v>6494</v>
      </c>
      <c r="H56" s="24">
        <f t="shared" si="21"/>
        <v>871</v>
      </c>
      <c r="I56" s="26">
        <v>254</v>
      </c>
      <c r="J56" s="26">
        <v>427</v>
      </c>
      <c r="K56" s="27">
        <v>190</v>
      </c>
      <c r="L56" s="43">
        <f t="shared" si="22"/>
        <v>2981</v>
      </c>
      <c r="M56" s="4"/>
    </row>
    <row r="57" spans="1:13" ht="12" customHeight="1">
      <c r="A57" s="44"/>
      <c r="B57" s="22"/>
      <c r="C57" s="31"/>
      <c r="D57" s="28"/>
      <c r="E57" s="25"/>
      <c r="F57" s="29"/>
      <c r="G57" s="30"/>
      <c r="H57" s="28"/>
      <c r="I57" s="29"/>
      <c r="J57" s="29"/>
      <c r="K57" s="30"/>
      <c r="L57" s="45"/>
      <c r="M57" s="4"/>
    </row>
    <row r="58" spans="1:13" ht="12" customHeight="1">
      <c r="A58" s="42" t="s">
        <v>92</v>
      </c>
      <c r="B58" s="22"/>
      <c r="C58" s="23">
        <f>SUM(C59:C66)</f>
        <v>127827</v>
      </c>
      <c r="D58" s="24">
        <f>SUM(D59:D66)</f>
        <v>102546</v>
      </c>
      <c r="E58" s="25">
        <f aca="true" t="shared" si="23" ref="E58:E66">D58/C58</f>
        <v>0.8022248820671689</v>
      </c>
      <c r="F58" s="26">
        <f>SUM(F59:F66)</f>
        <v>58472</v>
      </c>
      <c r="G58" s="27">
        <f aca="true" t="shared" si="24" ref="G58:L58">SUM(G59:G66)</f>
        <v>44074</v>
      </c>
      <c r="H58" s="24">
        <f t="shared" si="24"/>
        <v>7178</v>
      </c>
      <c r="I58" s="26">
        <f t="shared" si="24"/>
        <v>990</v>
      </c>
      <c r="J58" s="26">
        <f t="shared" si="24"/>
        <v>5936</v>
      </c>
      <c r="K58" s="27">
        <f t="shared" si="24"/>
        <v>252</v>
      </c>
      <c r="L58" s="43">
        <f t="shared" si="24"/>
        <v>18103</v>
      </c>
      <c r="M58" s="4"/>
    </row>
    <row r="59" spans="1:13" ht="12" customHeight="1">
      <c r="A59" s="44" t="s">
        <v>52</v>
      </c>
      <c r="B59" s="21">
        <v>39</v>
      </c>
      <c r="C59" s="23">
        <v>23647</v>
      </c>
      <c r="D59" s="24">
        <f aca="true" t="shared" si="25" ref="D59:D66">F59+G59</f>
        <v>19508</v>
      </c>
      <c r="E59" s="25">
        <f t="shared" si="23"/>
        <v>0.8249672262866325</v>
      </c>
      <c r="F59" s="26">
        <v>13332</v>
      </c>
      <c r="G59" s="27">
        <v>6176</v>
      </c>
      <c r="H59" s="24">
        <f aca="true" t="shared" si="26" ref="H59:H66">SUM(I59:K59)</f>
        <v>935</v>
      </c>
      <c r="I59" s="26">
        <v>356</v>
      </c>
      <c r="J59" s="26">
        <v>489</v>
      </c>
      <c r="K59" s="27">
        <v>90</v>
      </c>
      <c r="L59" s="43">
        <f aca="true" t="shared" si="27" ref="L59:L66">C59-D59-H59</f>
        <v>3204</v>
      </c>
      <c r="M59" s="4"/>
    </row>
    <row r="60" spans="1:13" ht="12" customHeight="1">
      <c r="A60" s="44" t="s">
        <v>53</v>
      </c>
      <c r="B60" s="21">
        <v>40</v>
      </c>
      <c r="C60" s="23">
        <v>3345</v>
      </c>
      <c r="D60" s="24">
        <f t="shared" si="25"/>
        <v>2456</v>
      </c>
      <c r="E60" s="25">
        <f t="shared" si="23"/>
        <v>0.7342301943198805</v>
      </c>
      <c r="F60" s="26">
        <v>802</v>
      </c>
      <c r="G60" s="27">
        <v>1654</v>
      </c>
      <c r="H60" s="24">
        <f t="shared" si="26"/>
        <v>212</v>
      </c>
      <c r="I60" s="26">
        <v>89</v>
      </c>
      <c r="J60" s="26">
        <v>108</v>
      </c>
      <c r="K60" s="27">
        <v>15</v>
      </c>
      <c r="L60" s="43">
        <f t="shared" si="27"/>
        <v>677</v>
      </c>
      <c r="M60" s="4"/>
    </row>
    <row r="61" spans="1:13" ht="12" customHeight="1">
      <c r="A61" s="44" t="s">
        <v>54</v>
      </c>
      <c r="B61" s="21">
        <v>41</v>
      </c>
      <c r="C61" s="23">
        <v>22020</v>
      </c>
      <c r="D61" s="24">
        <f t="shared" si="25"/>
        <v>17279</v>
      </c>
      <c r="E61" s="25">
        <f t="shared" si="23"/>
        <v>0.7846957311534968</v>
      </c>
      <c r="F61" s="26">
        <v>6780</v>
      </c>
      <c r="G61" s="27">
        <v>10499</v>
      </c>
      <c r="H61" s="24">
        <f t="shared" si="26"/>
        <v>1349</v>
      </c>
      <c r="I61" s="26">
        <v>282</v>
      </c>
      <c r="J61" s="26">
        <v>988</v>
      </c>
      <c r="K61" s="27">
        <v>79</v>
      </c>
      <c r="L61" s="43">
        <f t="shared" si="27"/>
        <v>3392</v>
      </c>
      <c r="M61" s="4"/>
    </row>
    <row r="62" spans="1:13" ht="12" customHeight="1">
      <c r="A62" s="44" t="s">
        <v>55</v>
      </c>
      <c r="B62" s="21">
        <v>42</v>
      </c>
      <c r="C62" s="23">
        <v>13393</v>
      </c>
      <c r="D62" s="24">
        <f t="shared" si="25"/>
        <v>9687</v>
      </c>
      <c r="E62" s="25">
        <f t="shared" si="23"/>
        <v>0.7232882849249608</v>
      </c>
      <c r="F62" s="26">
        <v>2393</v>
      </c>
      <c r="G62" s="27">
        <v>7294</v>
      </c>
      <c r="H62" s="24">
        <f t="shared" si="26"/>
        <v>852</v>
      </c>
      <c r="I62" s="26">
        <v>34</v>
      </c>
      <c r="J62" s="26">
        <v>794</v>
      </c>
      <c r="K62" s="27">
        <v>24</v>
      </c>
      <c r="L62" s="43">
        <f t="shared" si="27"/>
        <v>2854</v>
      </c>
      <c r="M62" s="4"/>
    </row>
    <row r="63" spans="1:13" ht="12" customHeight="1">
      <c r="A63" s="44" t="s">
        <v>56</v>
      </c>
      <c r="B63" s="21">
        <v>43</v>
      </c>
      <c r="C63" s="23">
        <v>33751</v>
      </c>
      <c r="D63" s="24">
        <f t="shared" si="25"/>
        <v>25986</v>
      </c>
      <c r="E63" s="25">
        <f t="shared" si="23"/>
        <v>0.7699327427335486</v>
      </c>
      <c r="F63" s="26">
        <v>14564</v>
      </c>
      <c r="G63" s="27">
        <v>11422</v>
      </c>
      <c r="H63" s="24">
        <f t="shared" si="26"/>
        <v>3267</v>
      </c>
      <c r="I63" s="26">
        <v>82</v>
      </c>
      <c r="J63" s="26">
        <v>3154</v>
      </c>
      <c r="K63" s="27">
        <v>31</v>
      </c>
      <c r="L63" s="43">
        <f t="shared" si="27"/>
        <v>4498</v>
      </c>
      <c r="M63" s="4"/>
    </row>
    <row r="64" spans="1:13" ht="12" customHeight="1">
      <c r="A64" s="44" t="s">
        <v>57</v>
      </c>
      <c r="B64" s="21">
        <v>44</v>
      </c>
      <c r="C64" s="23">
        <v>4992</v>
      </c>
      <c r="D64" s="24">
        <f t="shared" si="25"/>
        <v>3922</v>
      </c>
      <c r="E64" s="25">
        <f t="shared" si="23"/>
        <v>0.7856570512820513</v>
      </c>
      <c r="F64" s="26">
        <v>3544</v>
      </c>
      <c r="G64" s="27">
        <v>378</v>
      </c>
      <c r="H64" s="24">
        <f t="shared" si="26"/>
        <v>27</v>
      </c>
      <c r="I64" s="26" t="s">
        <v>12</v>
      </c>
      <c r="J64" s="26">
        <v>27</v>
      </c>
      <c r="K64" s="27" t="s">
        <v>12</v>
      </c>
      <c r="L64" s="43">
        <f t="shared" si="27"/>
        <v>1043</v>
      </c>
      <c r="M64" s="4"/>
    </row>
    <row r="65" spans="1:13" ht="12" customHeight="1">
      <c r="A65" s="44" t="s">
        <v>58</v>
      </c>
      <c r="B65" s="21">
        <v>45</v>
      </c>
      <c r="C65" s="23">
        <v>20263</v>
      </c>
      <c r="D65" s="24">
        <f t="shared" si="25"/>
        <v>18786</v>
      </c>
      <c r="E65" s="25">
        <f t="shared" si="23"/>
        <v>0.9271085229235553</v>
      </c>
      <c r="F65" s="26">
        <v>16909</v>
      </c>
      <c r="G65" s="27">
        <v>1877</v>
      </c>
      <c r="H65" s="24">
        <f t="shared" si="26"/>
        <v>111</v>
      </c>
      <c r="I65" s="26">
        <v>5</v>
      </c>
      <c r="J65" s="26">
        <v>105</v>
      </c>
      <c r="K65" s="27">
        <v>1</v>
      </c>
      <c r="L65" s="43">
        <f t="shared" si="27"/>
        <v>1366</v>
      </c>
      <c r="M65" s="4"/>
    </row>
    <row r="66" spans="1:13" ht="12" customHeight="1">
      <c r="A66" s="44" t="s">
        <v>59</v>
      </c>
      <c r="B66" s="21">
        <v>46</v>
      </c>
      <c r="C66" s="23">
        <v>6416</v>
      </c>
      <c r="D66" s="24">
        <f t="shared" si="25"/>
        <v>4922</v>
      </c>
      <c r="E66" s="25">
        <f t="shared" si="23"/>
        <v>0.76714463840399</v>
      </c>
      <c r="F66" s="26">
        <v>148</v>
      </c>
      <c r="G66" s="27">
        <v>4774</v>
      </c>
      <c r="H66" s="24">
        <f t="shared" si="26"/>
        <v>425</v>
      </c>
      <c r="I66" s="26">
        <v>142</v>
      </c>
      <c r="J66" s="26">
        <v>271</v>
      </c>
      <c r="K66" s="27">
        <v>12</v>
      </c>
      <c r="L66" s="43">
        <f t="shared" si="27"/>
        <v>1069</v>
      </c>
      <c r="M66" s="4"/>
    </row>
    <row r="67" spans="1:13" ht="12" customHeight="1">
      <c r="A67" s="44"/>
      <c r="B67" s="22"/>
      <c r="C67" s="31"/>
      <c r="D67" s="28"/>
      <c r="E67" s="25"/>
      <c r="F67" s="29"/>
      <c r="G67" s="30"/>
      <c r="H67" s="28"/>
      <c r="I67" s="29"/>
      <c r="J67" s="29"/>
      <c r="K67" s="30"/>
      <c r="L67" s="45"/>
      <c r="M67" s="4"/>
    </row>
    <row r="68" spans="1:13" ht="12" customHeight="1">
      <c r="A68" s="42" t="s">
        <v>93</v>
      </c>
      <c r="B68" s="22"/>
      <c r="C68" s="23">
        <f>SUM(C69:C92)</f>
        <v>111168</v>
      </c>
      <c r="D68" s="24">
        <f>SUM(D69:D92)</f>
        <v>41160</v>
      </c>
      <c r="E68" s="25">
        <f aca="true" t="shared" si="28" ref="E68:E92">D68/C68</f>
        <v>0.3702504317789292</v>
      </c>
      <c r="F68" s="26">
        <f>SUM(F69:F92)</f>
        <v>8040</v>
      </c>
      <c r="G68" s="27">
        <f aca="true" t="shared" si="29" ref="G68:L68">SUM(G69:G92)</f>
        <v>33120</v>
      </c>
      <c r="H68" s="24">
        <f t="shared" si="29"/>
        <v>25420</v>
      </c>
      <c r="I68" s="26">
        <f t="shared" si="29"/>
        <v>13969</v>
      </c>
      <c r="J68" s="26">
        <f t="shared" si="29"/>
        <v>9887</v>
      </c>
      <c r="K68" s="27">
        <f t="shared" si="29"/>
        <v>1564</v>
      </c>
      <c r="L68" s="43">
        <f t="shared" si="29"/>
        <v>44588</v>
      </c>
      <c r="M68" s="4"/>
    </row>
    <row r="69" spans="1:13" ht="12" customHeight="1">
      <c r="A69" s="44" t="s">
        <v>60</v>
      </c>
      <c r="B69" s="21">
        <v>47</v>
      </c>
      <c r="C69" s="23">
        <v>13747</v>
      </c>
      <c r="D69" s="24">
        <f aca="true" t="shared" si="30" ref="D69:D92">F69+G69</f>
        <v>9775</v>
      </c>
      <c r="E69" s="25">
        <f t="shared" si="28"/>
        <v>0.7110642321961155</v>
      </c>
      <c r="F69" s="26">
        <v>1281</v>
      </c>
      <c r="G69" s="27">
        <v>8494</v>
      </c>
      <c r="H69" s="24">
        <f aca="true" t="shared" si="31" ref="H69:H92">SUM(I69:K69)</f>
        <v>308</v>
      </c>
      <c r="I69" s="26">
        <v>125</v>
      </c>
      <c r="J69" s="26">
        <v>137</v>
      </c>
      <c r="K69" s="27">
        <v>46</v>
      </c>
      <c r="L69" s="43">
        <f aca="true" t="shared" si="32" ref="L69:L92">C69-D69-H69</f>
        <v>3664</v>
      </c>
      <c r="M69" s="4"/>
    </row>
    <row r="70" spans="1:13" ht="12" customHeight="1">
      <c r="A70" s="44" t="s">
        <v>61</v>
      </c>
      <c r="B70" s="21">
        <v>48</v>
      </c>
      <c r="C70" s="23">
        <v>6517</v>
      </c>
      <c r="D70" s="24">
        <f t="shared" si="30"/>
        <v>5</v>
      </c>
      <c r="E70" s="25">
        <f t="shared" si="28"/>
        <v>0.0007672241829062452</v>
      </c>
      <c r="F70" s="26"/>
      <c r="G70" s="27">
        <v>5</v>
      </c>
      <c r="H70" s="24">
        <f t="shared" si="31"/>
        <v>1912</v>
      </c>
      <c r="I70" s="26">
        <v>1049</v>
      </c>
      <c r="J70" s="26">
        <v>787</v>
      </c>
      <c r="K70" s="27">
        <v>76</v>
      </c>
      <c r="L70" s="43">
        <f t="shared" si="32"/>
        <v>4600</v>
      </c>
      <c r="M70" s="4"/>
    </row>
    <row r="71" spans="1:13" ht="12" customHeight="1">
      <c r="A71" s="44" t="s">
        <v>62</v>
      </c>
      <c r="B71" s="21">
        <v>49</v>
      </c>
      <c r="C71" s="23">
        <v>9796</v>
      </c>
      <c r="D71" s="24">
        <f t="shared" si="30"/>
        <v>778</v>
      </c>
      <c r="E71" s="25">
        <f t="shared" si="28"/>
        <v>0.07942017149857085</v>
      </c>
      <c r="F71" s="26">
        <v>3</v>
      </c>
      <c r="G71" s="27">
        <v>775</v>
      </c>
      <c r="H71" s="24">
        <f t="shared" si="31"/>
        <v>2965</v>
      </c>
      <c r="I71" s="26">
        <v>2109</v>
      </c>
      <c r="J71" s="26">
        <v>646</v>
      </c>
      <c r="K71" s="27">
        <v>210</v>
      </c>
      <c r="L71" s="43">
        <f t="shared" si="32"/>
        <v>6053</v>
      </c>
      <c r="M71" s="4"/>
    </row>
    <row r="72" spans="1:13" ht="12" customHeight="1">
      <c r="A72" s="44" t="s">
        <v>63</v>
      </c>
      <c r="B72" s="21">
        <v>50</v>
      </c>
      <c r="C72" s="23">
        <v>6098</v>
      </c>
      <c r="D72" s="24">
        <f t="shared" si="30"/>
        <v>46</v>
      </c>
      <c r="E72" s="25">
        <f t="shared" si="28"/>
        <v>0.00754345687110528</v>
      </c>
      <c r="F72" s="26"/>
      <c r="G72" s="27">
        <v>46</v>
      </c>
      <c r="H72" s="24">
        <f t="shared" si="31"/>
        <v>2312</v>
      </c>
      <c r="I72" s="26">
        <v>1892</v>
      </c>
      <c r="J72" s="26">
        <v>401</v>
      </c>
      <c r="K72" s="27">
        <v>19</v>
      </c>
      <c r="L72" s="43">
        <f t="shared" si="32"/>
        <v>3740</v>
      </c>
      <c r="M72" s="4"/>
    </row>
    <row r="73" spans="1:13" ht="12" customHeight="1">
      <c r="A73" s="44" t="s">
        <v>64</v>
      </c>
      <c r="B73" s="21">
        <v>51</v>
      </c>
      <c r="C73" s="23">
        <v>1976</v>
      </c>
      <c r="D73" s="24">
        <f t="shared" si="30"/>
        <v>169</v>
      </c>
      <c r="E73" s="25">
        <f t="shared" si="28"/>
        <v>0.08552631578947369</v>
      </c>
      <c r="F73" s="26"/>
      <c r="G73" s="27">
        <v>169</v>
      </c>
      <c r="H73" s="24">
        <f t="shared" si="31"/>
        <v>721</v>
      </c>
      <c r="I73" s="26">
        <v>222</v>
      </c>
      <c r="J73" s="26">
        <v>370</v>
      </c>
      <c r="K73" s="27">
        <v>129</v>
      </c>
      <c r="L73" s="43">
        <f t="shared" si="32"/>
        <v>1086</v>
      </c>
      <c r="M73" s="4"/>
    </row>
    <row r="74" spans="1:13" ht="12" customHeight="1">
      <c r="A74" s="44" t="s">
        <v>65</v>
      </c>
      <c r="B74" s="21">
        <v>52</v>
      </c>
      <c r="C74" s="23">
        <v>4815</v>
      </c>
      <c r="D74" s="24">
        <f t="shared" si="30"/>
        <v>2557</v>
      </c>
      <c r="E74" s="25">
        <f t="shared" si="28"/>
        <v>0.531048805815161</v>
      </c>
      <c r="F74" s="26">
        <v>349</v>
      </c>
      <c r="G74" s="27">
        <v>2208</v>
      </c>
      <c r="H74" s="24">
        <f t="shared" si="31"/>
        <v>1057</v>
      </c>
      <c r="I74" s="26">
        <v>440</v>
      </c>
      <c r="J74" s="26">
        <v>424</v>
      </c>
      <c r="K74" s="27">
        <v>193</v>
      </c>
      <c r="L74" s="43">
        <f t="shared" si="32"/>
        <v>1201</v>
      </c>
      <c r="M74" s="4"/>
    </row>
    <row r="75" spans="1:13" ht="12" customHeight="1">
      <c r="A75" s="44" t="s">
        <v>66</v>
      </c>
      <c r="B75" s="21">
        <v>53</v>
      </c>
      <c r="C75" s="23">
        <v>2597</v>
      </c>
      <c r="D75" s="24">
        <f t="shared" si="30"/>
        <v>669</v>
      </c>
      <c r="E75" s="25">
        <f t="shared" si="28"/>
        <v>0.2576049287639584</v>
      </c>
      <c r="F75" s="26">
        <v>169</v>
      </c>
      <c r="G75" s="27">
        <v>500</v>
      </c>
      <c r="H75" s="24">
        <f t="shared" si="31"/>
        <v>894</v>
      </c>
      <c r="I75" s="26">
        <v>413</v>
      </c>
      <c r="J75" s="26">
        <v>341</v>
      </c>
      <c r="K75" s="27">
        <v>140</v>
      </c>
      <c r="L75" s="43">
        <f t="shared" si="32"/>
        <v>1034</v>
      </c>
      <c r="M75" s="4"/>
    </row>
    <row r="76" spans="1:13" ht="12" customHeight="1">
      <c r="A76" s="44" t="s">
        <v>67</v>
      </c>
      <c r="B76" s="21">
        <v>54</v>
      </c>
      <c r="C76" s="23">
        <v>3560</v>
      </c>
      <c r="D76" s="24">
        <f t="shared" si="30"/>
        <v>1084</v>
      </c>
      <c r="E76" s="25">
        <f t="shared" si="28"/>
        <v>0.3044943820224719</v>
      </c>
      <c r="F76" s="26">
        <v>46</v>
      </c>
      <c r="G76" s="27">
        <v>1038</v>
      </c>
      <c r="H76" s="24">
        <f t="shared" si="31"/>
        <v>893</v>
      </c>
      <c r="I76" s="26">
        <v>261</v>
      </c>
      <c r="J76" s="26">
        <v>472</v>
      </c>
      <c r="K76" s="27">
        <v>160</v>
      </c>
      <c r="L76" s="43">
        <f t="shared" si="32"/>
        <v>1583</v>
      </c>
      <c r="M76" s="4"/>
    </row>
    <row r="77" spans="1:13" ht="12" customHeight="1">
      <c r="A77" s="44" t="s">
        <v>68</v>
      </c>
      <c r="B77" s="21">
        <v>55</v>
      </c>
      <c r="C77" s="23">
        <v>10150</v>
      </c>
      <c r="D77" s="24">
        <f t="shared" si="30"/>
        <v>9077</v>
      </c>
      <c r="E77" s="25">
        <f t="shared" si="28"/>
        <v>0.8942857142857142</v>
      </c>
      <c r="F77" s="26">
        <v>4971</v>
      </c>
      <c r="G77" s="27">
        <v>4106</v>
      </c>
      <c r="H77" s="24">
        <f t="shared" si="31"/>
        <v>217</v>
      </c>
      <c r="I77" s="26">
        <v>72</v>
      </c>
      <c r="J77" s="26">
        <v>107</v>
      </c>
      <c r="K77" s="27">
        <v>38</v>
      </c>
      <c r="L77" s="43">
        <f t="shared" si="32"/>
        <v>856</v>
      </c>
      <c r="M77" s="4"/>
    </row>
    <row r="78" spans="1:13" ht="12" customHeight="1">
      <c r="A78" s="44" t="s">
        <v>69</v>
      </c>
      <c r="B78" s="21">
        <v>56</v>
      </c>
      <c r="C78" s="23">
        <v>14157</v>
      </c>
      <c r="D78" s="24">
        <f t="shared" si="30"/>
        <v>13215</v>
      </c>
      <c r="E78" s="25">
        <f t="shared" si="28"/>
        <v>0.9334604789150244</v>
      </c>
      <c r="F78" s="26">
        <v>1220</v>
      </c>
      <c r="G78" s="27">
        <v>11995</v>
      </c>
      <c r="H78" s="24">
        <f t="shared" si="31"/>
        <v>146</v>
      </c>
      <c r="I78" s="26">
        <v>52</v>
      </c>
      <c r="J78" s="26">
        <v>46</v>
      </c>
      <c r="K78" s="27">
        <v>48</v>
      </c>
      <c r="L78" s="43">
        <f t="shared" si="32"/>
        <v>796</v>
      </c>
      <c r="M78" s="4"/>
    </row>
    <row r="79" spans="1:13" ht="12" customHeight="1">
      <c r="A79" s="44" t="s">
        <v>70</v>
      </c>
      <c r="B79" s="21">
        <v>57</v>
      </c>
      <c r="C79" s="23">
        <v>2438</v>
      </c>
      <c r="D79" s="24">
        <f t="shared" si="30"/>
        <v>22</v>
      </c>
      <c r="E79" s="25">
        <f t="shared" si="28"/>
        <v>0.009023789991796555</v>
      </c>
      <c r="F79" s="26"/>
      <c r="G79" s="27">
        <v>22</v>
      </c>
      <c r="H79" s="24">
        <f t="shared" si="31"/>
        <v>955</v>
      </c>
      <c r="I79" s="26">
        <v>304</v>
      </c>
      <c r="J79" s="26">
        <v>599</v>
      </c>
      <c r="K79" s="27">
        <v>52</v>
      </c>
      <c r="L79" s="43">
        <f t="shared" si="32"/>
        <v>1461</v>
      </c>
      <c r="M79" s="4"/>
    </row>
    <row r="80" spans="1:13" ht="12" customHeight="1">
      <c r="A80" s="44" t="s">
        <v>71</v>
      </c>
      <c r="B80" s="21">
        <v>58</v>
      </c>
      <c r="C80" s="23">
        <v>1852</v>
      </c>
      <c r="D80" s="24">
        <f t="shared" si="30"/>
        <v>0</v>
      </c>
      <c r="E80" s="25">
        <f t="shared" si="28"/>
        <v>0</v>
      </c>
      <c r="F80" s="26"/>
      <c r="G80" s="27"/>
      <c r="H80" s="24">
        <f t="shared" si="31"/>
        <v>864</v>
      </c>
      <c r="I80" s="26">
        <v>262</v>
      </c>
      <c r="J80" s="26">
        <v>532</v>
      </c>
      <c r="K80" s="27">
        <v>70</v>
      </c>
      <c r="L80" s="43">
        <f t="shared" si="32"/>
        <v>988</v>
      </c>
      <c r="M80" s="4"/>
    </row>
    <row r="81" spans="1:13" ht="12" customHeight="1">
      <c r="A81" s="44" t="s">
        <v>72</v>
      </c>
      <c r="B81" s="21">
        <v>59</v>
      </c>
      <c r="C81" s="23">
        <v>3128</v>
      </c>
      <c r="D81" s="24">
        <f t="shared" si="30"/>
        <v>1</v>
      </c>
      <c r="E81" s="25">
        <f t="shared" si="28"/>
        <v>0.00031969309462915604</v>
      </c>
      <c r="F81" s="26"/>
      <c r="G81" s="27">
        <v>1</v>
      </c>
      <c r="H81" s="24">
        <f t="shared" si="31"/>
        <v>1198</v>
      </c>
      <c r="I81" s="26">
        <v>326</v>
      </c>
      <c r="J81" s="26">
        <v>869</v>
      </c>
      <c r="K81" s="27">
        <v>3</v>
      </c>
      <c r="L81" s="43">
        <f t="shared" si="32"/>
        <v>1929</v>
      </c>
      <c r="M81" s="4"/>
    </row>
    <row r="82" spans="1:13" ht="12" customHeight="1">
      <c r="A82" s="44" t="s">
        <v>73</v>
      </c>
      <c r="B82" s="21">
        <v>60</v>
      </c>
      <c r="C82" s="23">
        <v>2586</v>
      </c>
      <c r="D82" s="24">
        <f t="shared" si="30"/>
        <v>19</v>
      </c>
      <c r="E82" s="25">
        <f t="shared" si="28"/>
        <v>0.007347254447022429</v>
      </c>
      <c r="F82" s="26"/>
      <c r="G82" s="27">
        <v>19</v>
      </c>
      <c r="H82" s="24">
        <f t="shared" si="31"/>
        <v>943</v>
      </c>
      <c r="I82" s="26">
        <v>696</v>
      </c>
      <c r="J82" s="26">
        <v>227</v>
      </c>
      <c r="K82" s="27">
        <v>20</v>
      </c>
      <c r="L82" s="43">
        <f t="shared" si="32"/>
        <v>1624</v>
      </c>
      <c r="M82" s="4"/>
    </row>
    <row r="83" spans="1:13" ht="12" customHeight="1">
      <c r="A83" s="44" t="s">
        <v>74</v>
      </c>
      <c r="B83" s="21">
        <v>61</v>
      </c>
      <c r="C83" s="23">
        <v>1934</v>
      </c>
      <c r="D83" s="24">
        <f t="shared" si="30"/>
        <v>0</v>
      </c>
      <c r="E83" s="25">
        <f t="shared" si="28"/>
        <v>0</v>
      </c>
      <c r="F83" s="26"/>
      <c r="G83" s="27"/>
      <c r="H83" s="24">
        <f t="shared" si="31"/>
        <v>912</v>
      </c>
      <c r="I83" s="26">
        <v>133</v>
      </c>
      <c r="J83" s="26">
        <v>777</v>
      </c>
      <c r="K83" s="27">
        <v>2</v>
      </c>
      <c r="L83" s="43">
        <f t="shared" si="32"/>
        <v>1022</v>
      </c>
      <c r="M83" s="4"/>
    </row>
    <row r="84" spans="1:13" ht="12" customHeight="1">
      <c r="A84" s="44" t="s">
        <v>75</v>
      </c>
      <c r="B84" s="21">
        <v>62</v>
      </c>
      <c r="C84" s="23">
        <v>3822</v>
      </c>
      <c r="D84" s="24">
        <f t="shared" si="30"/>
        <v>10</v>
      </c>
      <c r="E84" s="25">
        <f t="shared" si="28"/>
        <v>0.0026164311878597592</v>
      </c>
      <c r="F84" s="26"/>
      <c r="G84" s="27">
        <v>10</v>
      </c>
      <c r="H84" s="24">
        <f t="shared" si="31"/>
        <v>1694</v>
      </c>
      <c r="I84" s="26">
        <v>714</v>
      </c>
      <c r="J84" s="26">
        <v>891</v>
      </c>
      <c r="K84" s="27">
        <v>89</v>
      </c>
      <c r="L84" s="43">
        <f t="shared" si="32"/>
        <v>2118</v>
      </c>
      <c r="M84" s="4"/>
    </row>
    <row r="85" spans="1:13" ht="12" customHeight="1">
      <c r="A85" s="44" t="s">
        <v>76</v>
      </c>
      <c r="B85" s="21">
        <v>63</v>
      </c>
      <c r="C85" s="23">
        <v>2097</v>
      </c>
      <c r="D85" s="24">
        <f t="shared" si="30"/>
        <v>132</v>
      </c>
      <c r="E85" s="25">
        <f t="shared" si="28"/>
        <v>0.06294706723891273</v>
      </c>
      <c r="F85" s="26"/>
      <c r="G85" s="27">
        <v>132</v>
      </c>
      <c r="H85" s="24">
        <f t="shared" si="31"/>
        <v>895</v>
      </c>
      <c r="I85" s="26">
        <v>93</v>
      </c>
      <c r="J85" s="26">
        <v>741</v>
      </c>
      <c r="K85" s="27">
        <v>61</v>
      </c>
      <c r="L85" s="43">
        <f t="shared" si="32"/>
        <v>1070</v>
      </c>
      <c r="M85" s="4"/>
    </row>
    <row r="86" spans="1:13" ht="12" customHeight="1">
      <c r="A86" s="44" t="s">
        <v>77</v>
      </c>
      <c r="B86" s="21">
        <v>64</v>
      </c>
      <c r="C86" s="23">
        <v>1861</v>
      </c>
      <c r="D86" s="24">
        <f t="shared" si="30"/>
        <v>145</v>
      </c>
      <c r="E86" s="25">
        <f t="shared" si="28"/>
        <v>0.07791509940891994</v>
      </c>
      <c r="F86" s="26"/>
      <c r="G86" s="27">
        <v>145</v>
      </c>
      <c r="H86" s="24">
        <f t="shared" si="31"/>
        <v>653</v>
      </c>
      <c r="I86" s="26">
        <v>92</v>
      </c>
      <c r="J86" s="26">
        <v>490</v>
      </c>
      <c r="K86" s="27">
        <v>71</v>
      </c>
      <c r="L86" s="43">
        <f t="shared" si="32"/>
        <v>1063</v>
      </c>
      <c r="M86" s="4"/>
    </row>
    <row r="87" spans="1:13" ht="12" customHeight="1">
      <c r="A87" s="44" t="s">
        <v>78</v>
      </c>
      <c r="B87" s="21">
        <v>65</v>
      </c>
      <c r="C87" s="23">
        <v>4805</v>
      </c>
      <c r="D87" s="24">
        <f t="shared" si="30"/>
        <v>3366</v>
      </c>
      <c r="E87" s="25">
        <f t="shared" si="28"/>
        <v>0.7005202913631634</v>
      </c>
      <c r="F87" s="26">
        <v>1</v>
      </c>
      <c r="G87" s="27">
        <v>3365</v>
      </c>
      <c r="H87" s="24">
        <f t="shared" si="31"/>
        <v>250</v>
      </c>
      <c r="I87" s="26">
        <v>62</v>
      </c>
      <c r="J87" s="26">
        <v>145</v>
      </c>
      <c r="K87" s="27">
        <v>43</v>
      </c>
      <c r="L87" s="43">
        <f t="shared" si="32"/>
        <v>1189</v>
      </c>
      <c r="M87" s="4"/>
    </row>
    <row r="88" spans="1:13" ht="12" customHeight="1">
      <c r="A88" s="44" t="s">
        <v>79</v>
      </c>
      <c r="B88" s="21">
        <v>66</v>
      </c>
      <c r="C88" s="23">
        <v>4184</v>
      </c>
      <c r="D88" s="24">
        <f t="shared" si="30"/>
        <v>7</v>
      </c>
      <c r="E88" s="25">
        <f t="shared" si="28"/>
        <v>0.0016730401529636712</v>
      </c>
      <c r="F88" s="26"/>
      <c r="G88" s="27">
        <v>7</v>
      </c>
      <c r="H88" s="24">
        <f t="shared" si="31"/>
        <v>2166</v>
      </c>
      <c r="I88" s="26">
        <v>1865</v>
      </c>
      <c r="J88" s="26">
        <v>297</v>
      </c>
      <c r="K88" s="27">
        <v>4</v>
      </c>
      <c r="L88" s="43">
        <f t="shared" si="32"/>
        <v>2011</v>
      </c>
      <c r="M88" s="4"/>
    </row>
    <row r="89" spans="1:13" ht="12" customHeight="1">
      <c r="A89" s="44" t="s">
        <v>80</v>
      </c>
      <c r="B89" s="21">
        <v>67</v>
      </c>
      <c r="C89" s="23">
        <v>1967</v>
      </c>
      <c r="D89" s="24">
        <f t="shared" si="30"/>
        <v>3</v>
      </c>
      <c r="E89" s="25">
        <f t="shared" si="28"/>
        <v>0.001525165226232842</v>
      </c>
      <c r="F89" s="26"/>
      <c r="G89" s="27">
        <v>3</v>
      </c>
      <c r="H89" s="24">
        <f t="shared" si="31"/>
        <v>786</v>
      </c>
      <c r="I89" s="26">
        <v>642</v>
      </c>
      <c r="J89" s="26">
        <v>111</v>
      </c>
      <c r="K89" s="27">
        <v>33</v>
      </c>
      <c r="L89" s="43">
        <f t="shared" si="32"/>
        <v>1178</v>
      </c>
      <c r="M89" s="4"/>
    </row>
    <row r="90" spans="1:13" ht="12" customHeight="1">
      <c r="A90" s="44" t="s">
        <v>81</v>
      </c>
      <c r="B90" s="21">
        <v>68</v>
      </c>
      <c r="C90" s="23">
        <v>2176</v>
      </c>
      <c r="D90" s="24">
        <f t="shared" si="30"/>
        <v>35</v>
      </c>
      <c r="E90" s="25">
        <f t="shared" si="28"/>
        <v>0.01608455882352941</v>
      </c>
      <c r="F90" s="26"/>
      <c r="G90" s="27">
        <v>35</v>
      </c>
      <c r="H90" s="24">
        <f t="shared" si="31"/>
        <v>891</v>
      </c>
      <c r="I90" s="26">
        <v>753</v>
      </c>
      <c r="J90" s="26">
        <v>97</v>
      </c>
      <c r="K90" s="27">
        <v>41</v>
      </c>
      <c r="L90" s="43">
        <f t="shared" si="32"/>
        <v>1250</v>
      </c>
      <c r="M90" s="4"/>
    </row>
    <row r="91" spans="1:13" ht="12" customHeight="1">
      <c r="A91" s="44" t="s">
        <v>82</v>
      </c>
      <c r="B91" s="21">
        <v>69</v>
      </c>
      <c r="C91" s="23">
        <v>1793</v>
      </c>
      <c r="D91" s="24">
        <f t="shared" si="30"/>
        <v>2</v>
      </c>
      <c r="E91" s="25">
        <f t="shared" si="28"/>
        <v>0.0011154489682097045</v>
      </c>
      <c r="F91" s="26"/>
      <c r="G91" s="27">
        <v>2</v>
      </c>
      <c r="H91" s="24">
        <f t="shared" si="31"/>
        <v>357</v>
      </c>
      <c r="I91" s="26">
        <v>267</v>
      </c>
      <c r="J91" s="26">
        <v>83</v>
      </c>
      <c r="K91" s="27">
        <v>7</v>
      </c>
      <c r="L91" s="43">
        <f t="shared" si="32"/>
        <v>1434</v>
      </c>
      <c r="M91" s="4"/>
    </row>
    <row r="92" spans="1:13" ht="12" customHeight="1">
      <c r="A92" s="44" t="s">
        <v>83</v>
      </c>
      <c r="B92" s="21">
        <v>70</v>
      </c>
      <c r="C92" s="23">
        <v>3112</v>
      </c>
      <c r="D92" s="24">
        <f t="shared" si="30"/>
        <v>43</v>
      </c>
      <c r="E92" s="25">
        <f t="shared" si="28"/>
        <v>0.013817480719794344</v>
      </c>
      <c r="F92" s="26"/>
      <c r="G92" s="27">
        <v>43</v>
      </c>
      <c r="H92" s="24">
        <f t="shared" si="31"/>
        <v>1431</v>
      </c>
      <c r="I92" s="26">
        <v>1125</v>
      </c>
      <c r="J92" s="26">
        <v>297</v>
      </c>
      <c r="K92" s="27">
        <v>9</v>
      </c>
      <c r="L92" s="43">
        <f t="shared" si="32"/>
        <v>1638</v>
      </c>
      <c r="M92" s="4"/>
    </row>
    <row r="93" spans="1:13" ht="12" customHeight="1" thickBot="1">
      <c r="A93" s="46"/>
      <c r="B93" s="47"/>
      <c r="C93" s="48"/>
      <c r="D93" s="49"/>
      <c r="E93" s="50"/>
      <c r="F93" s="51"/>
      <c r="G93" s="52"/>
      <c r="H93" s="49"/>
      <c r="I93" s="51"/>
      <c r="J93" s="51"/>
      <c r="K93" s="52"/>
      <c r="L93" s="53"/>
      <c r="M93" s="4"/>
    </row>
    <row r="94" spans="1:12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ht="11.25" customHeight="1">
      <c r="A95" s="3" t="s">
        <v>95</v>
      </c>
    </row>
    <row r="96" ht="11.25" customHeight="1">
      <c r="A96" s="3" t="s">
        <v>96</v>
      </c>
    </row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</sheetData>
  <printOptions/>
  <pageMargins left="0.5118110236220472" right="0.5118110236220472" top="0.5118110236220472" bottom="0.5118110236220472" header="0.5118110236220472" footer="0.5118110236220472"/>
  <pageSetup orientation="portrait" paperSize="9" scale="68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2000-01-05T09:41:10Z</cp:lastPrinted>
  <dcterms:created xsi:type="dcterms:W3CDTF">1999-11-02T01:05:38Z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