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240" windowHeight="6915" activeTab="0"/>
  </bookViews>
  <sheets>
    <sheet name="1-2土地利用" sheetId="1" r:id="rId1"/>
  </sheets>
  <definedNames>
    <definedName name="_xlnm.Print_Area" localSheetId="0">'1-2土地利用'!$A$6:$L$94</definedName>
    <definedName name="_xlnm.Print_Titles" localSheetId="0">'1-2土地利用'!$1:$5</definedName>
  </definedNames>
  <calcPr fullCalcOnLoad="1"/>
</workbook>
</file>

<file path=xl/sharedStrings.xml><?xml version="1.0" encoding="utf-8"?>
<sst xmlns="http://schemas.openxmlformats.org/spreadsheetml/2006/main" count="133" uniqueCount="97">
  <si>
    <t>市町村別</t>
  </si>
  <si>
    <t>　総　数</t>
  </si>
  <si>
    <t>　　　林              野</t>
  </si>
  <si>
    <t xml:space="preserve">      耕                      地</t>
  </si>
  <si>
    <t>　その他</t>
  </si>
  <si>
    <t>林 野 率</t>
  </si>
  <si>
    <t>国 有 林</t>
  </si>
  <si>
    <t>民 有 林</t>
  </si>
  <si>
    <t>田</t>
  </si>
  <si>
    <t>畑</t>
  </si>
  <si>
    <t>樹園地</t>
  </si>
  <si>
    <t>前橋市</t>
  </si>
  <si>
    <t>渋川市</t>
  </si>
  <si>
    <t>北橘村</t>
  </si>
  <si>
    <t>赤城村</t>
  </si>
  <si>
    <t>富士見村</t>
  </si>
  <si>
    <t>子持村</t>
  </si>
  <si>
    <t>小野上村</t>
  </si>
  <si>
    <t>伊香保町</t>
  </si>
  <si>
    <t>榛東村</t>
  </si>
  <si>
    <t>吉岡町</t>
  </si>
  <si>
    <t>沼田市</t>
  </si>
  <si>
    <t>白沢村</t>
  </si>
  <si>
    <t>利根村</t>
  </si>
  <si>
    <t>片品村</t>
  </si>
  <si>
    <t>川場村</t>
  </si>
  <si>
    <t>月夜野町</t>
  </si>
  <si>
    <t>水上町</t>
  </si>
  <si>
    <t>新治村</t>
  </si>
  <si>
    <t>昭和村</t>
  </si>
  <si>
    <t>藤岡市</t>
  </si>
  <si>
    <t>新町</t>
  </si>
  <si>
    <t>鬼石町</t>
  </si>
  <si>
    <t>吉井町</t>
  </si>
  <si>
    <t>万場町</t>
  </si>
  <si>
    <t>中里村</t>
  </si>
  <si>
    <t>上野村</t>
  </si>
  <si>
    <t>富岡市</t>
  </si>
  <si>
    <t>妙義町</t>
  </si>
  <si>
    <t>下仁田町</t>
  </si>
  <si>
    <t>南牧村</t>
  </si>
  <si>
    <t>甘楽町</t>
  </si>
  <si>
    <t>高崎市</t>
  </si>
  <si>
    <t>安中市</t>
  </si>
  <si>
    <t>榛名町</t>
  </si>
  <si>
    <t>倉渕村</t>
  </si>
  <si>
    <t>箕郷町</t>
  </si>
  <si>
    <t>群馬町</t>
  </si>
  <si>
    <t>松井田町</t>
  </si>
  <si>
    <t>中之条町</t>
  </si>
  <si>
    <t>吾妻町</t>
  </si>
  <si>
    <t>長野原町</t>
  </si>
  <si>
    <t>嬬恋村</t>
  </si>
  <si>
    <t>草津町</t>
  </si>
  <si>
    <t>六合村</t>
  </si>
  <si>
    <t>高山村</t>
  </si>
  <si>
    <t>桐生市</t>
  </si>
  <si>
    <t>伊勢崎市</t>
  </si>
  <si>
    <t>太田市</t>
  </si>
  <si>
    <t>館林市</t>
  </si>
  <si>
    <t>大胡町</t>
  </si>
  <si>
    <t>宮城村</t>
  </si>
  <si>
    <t>粕川村</t>
  </si>
  <si>
    <t>新里村</t>
  </si>
  <si>
    <t>黒保根村</t>
  </si>
  <si>
    <t>赤堀町</t>
  </si>
  <si>
    <t>境町</t>
  </si>
  <si>
    <t>玉村町</t>
  </si>
  <si>
    <t>尾島町</t>
  </si>
  <si>
    <t>新田町</t>
  </si>
  <si>
    <t>薮塚本町</t>
  </si>
  <si>
    <t>笠懸町</t>
  </si>
  <si>
    <t>大間々町</t>
  </si>
  <si>
    <t>板倉町</t>
  </si>
  <si>
    <t>明和村</t>
  </si>
  <si>
    <t>千代田町</t>
  </si>
  <si>
    <t>大泉町</t>
  </si>
  <si>
    <t>邑楽町</t>
  </si>
  <si>
    <t>（単位：ha）</t>
  </si>
  <si>
    <t>渋川林業事務所</t>
  </si>
  <si>
    <t>沼田林業事務所</t>
  </si>
  <si>
    <t>藤岡林業事務所</t>
  </si>
  <si>
    <t>富岡林業事務所</t>
  </si>
  <si>
    <t>高崎林業事務所</t>
  </si>
  <si>
    <t>吾妻林業事務所</t>
  </si>
  <si>
    <t>東部林業事務所</t>
  </si>
  <si>
    <t>第２表　土地利用</t>
  </si>
  <si>
    <t>昭和60年度</t>
  </si>
  <si>
    <t>平成２年度</t>
  </si>
  <si>
    <t>平成５年度</t>
  </si>
  <si>
    <t>〔資料〕　１総面積、耕地面積は群馬県統計年鑑（第４０回）</t>
  </si>
  <si>
    <t>　　　　　（総面積の変更は下仁田及び南牧村並びに長野県佐久市との境界が確定したことによる）</t>
  </si>
  <si>
    <t>　　　　　２国有林は営林局（事業統計書）及び1990年農林業センサス、民有林は林業経営課</t>
  </si>
  <si>
    <t>-</t>
  </si>
  <si>
    <t>東（吾）村</t>
  </si>
  <si>
    <t>東（勢）村</t>
  </si>
  <si>
    <t>東（佐）村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</si>
</sst>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ＭＳ Ｐゴシック"/>
      <family val="3"/>
    </font>
    <font>
      <b/>
      <sz val="10"/>
      <name val="Arial"/>
      <family val="2"/>
    </font>
    <font>
      <i/>
      <sz val="10"/>
      <name val="Arial"/>
      <family val="2"/>
    </font>
    <font>
      <b/>
      <i/>
      <sz val="10"/>
      <name val="Arial"/>
      <family val="2"/>
    </font>
    <font>
      <sz val="6"/>
      <name val="ＭＳ Ｐゴシック"/>
      <family val="3"/>
    </font>
    <font>
      <sz val="10"/>
      <name val="ＭＳ 明朝"/>
      <family val="1"/>
    </font>
    <font>
      <b/>
      <sz val="12"/>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5">
    <border>
      <left/>
      <right/>
      <top/>
      <bottom/>
      <diagonal/>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medium"/>
      <right>
        <color indexed="63"/>
      </right>
      <top>
        <color indexed="63"/>
      </top>
      <bottom>
        <color indexed="63"/>
      </bottom>
    </border>
    <border>
      <left style="thin">
        <color indexed="8"/>
      </left>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color indexed="8"/>
      </top>
      <bottom>
        <color indexed="63"/>
      </bottom>
    </border>
    <border>
      <left style="thin"/>
      <right style="medium"/>
      <top style="thin">
        <color indexed="8"/>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color indexed="8"/>
      </top>
      <bottom>
        <color indexed="63"/>
      </bottom>
    </border>
    <border>
      <left style="medium"/>
      <right>
        <color indexed="63"/>
      </right>
      <top>
        <color indexed="63"/>
      </top>
      <bottom style="mediu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s>
  <cellStyleXfs count="15">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cellStyleXfs>
  <cellXfs count="45">
    <xf numFmtId="3" fontId="0" fillId="0" borderId="0" xfId="0" applyNumberFormat="1" applyFont="1" applyAlignment="1">
      <alignment/>
    </xf>
    <xf numFmtId="3" fontId="5" fillId="0" borderId="0" xfId="0" applyFont="1" applyAlignment="1">
      <alignment vertical="center"/>
    </xf>
    <xf numFmtId="3" fontId="5" fillId="0" borderId="0" xfId="0" applyNumberFormat="1" applyFont="1" applyAlignment="1">
      <alignment vertical="center"/>
    </xf>
    <xf numFmtId="3" fontId="5" fillId="0" borderId="0" xfId="0" applyNumberFormat="1" applyFont="1" applyAlignment="1">
      <alignment/>
    </xf>
    <xf numFmtId="3" fontId="5" fillId="0" borderId="0" xfId="0" applyNumberFormat="1" applyFont="1" applyBorder="1" applyAlignment="1">
      <alignment/>
    </xf>
    <xf numFmtId="3" fontId="6" fillId="0" borderId="0" xfId="0" applyFont="1" applyAlignment="1">
      <alignment vertical="center"/>
    </xf>
    <xf numFmtId="3" fontId="5" fillId="2" borderId="1"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2" xfId="0" applyFont="1" applyFill="1" applyBorder="1" applyAlignment="1">
      <alignment vertical="center"/>
    </xf>
    <xf numFmtId="3" fontId="5" fillId="2" borderId="3" xfId="0" applyFont="1" applyFill="1" applyBorder="1" applyAlignment="1">
      <alignment vertical="center"/>
    </xf>
    <xf numFmtId="3" fontId="5" fillId="2" borderId="4" xfId="0" applyNumberFormat="1" applyFont="1" applyFill="1" applyBorder="1" applyAlignment="1">
      <alignment vertical="center"/>
    </xf>
    <xf numFmtId="3" fontId="5" fillId="2" borderId="5"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7" xfId="0" applyNumberFormat="1" applyFont="1" applyFill="1" applyBorder="1" applyAlignment="1">
      <alignment vertical="center"/>
    </xf>
    <xf numFmtId="3" fontId="5" fillId="2" borderId="8" xfId="0" applyNumberFormat="1" applyFont="1" applyFill="1" applyBorder="1" applyAlignment="1">
      <alignment vertical="center"/>
    </xf>
    <xf numFmtId="3" fontId="5" fillId="2" borderId="9" xfId="0" applyNumberFormat="1" applyFont="1" applyFill="1" applyBorder="1" applyAlignment="1">
      <alignment vertical="center"/>
    </xf>
    <xf numFmtId="3" fontId="5" fillId="2" borderId="10" xfId="0" applyFont="1" applyFill="1" applyBorder="1" applyAlignment="1">
      <alignment vertical="center"/>
    </xf>
    <xf numFmtId="3" fontId="5" fillId="2" borderId="11" xfId="0" applyFont="1" applyFill="1" applyBorder="1" applyAlignment="1">
      <alignment vertical="center"/>
    </xf>
    <xf numFmtId="3" fontId="5" fillId="2" borderId="10" xfId="0" applyNumberFormat="1" applyFont="1" applyFill="1" applyBorder="1" applyAlignment="1">
      <alignment vertical="center"/>
    </xf>
    <xf numFmtId="3" fontId="5" fillId="2" borderId="11" xfId="0" applyNumberFormat="1" applyFont="1" applyFill="1" applyBorder="1" applyAlignment="1">
      <alignment vertical="center"/>
    </xf>
    <xf numFmtId="3" fontId="5" fillId="0" borderId="12" xfId="0" applyFont="1" applyBorder="1" applyAlignment="1">
      <alignment vertical="center"/>
    </xf>
    <xf numFmtId="9" fontId="5" fillId="0" borderId="12" xfId="0" applyNumberFormat="1" applyFont="1" applyBorder="1" applyAlignment="1">
      <alignment vertical="center"/>
    </xf>
    <xf numFmtId="3" fontId="5" fillId="0" borderId="13" xfId="0" applyFont="1" applyBorder="1" applyAlignment="1">
      <alignment vertical="center"/>
    </xf>
    <xf numFmtId="3" fontId="5" fillId="0" borderId="14" xfId="0" applyFont="1" applyBorder="1" applyAlignment="1">
      <alignment horizontal="right" vertical="center"/>
    </xf>
    <xf numFmtId="9" fontId="5" fillId="0" borderId="14" xfId="0" applyNumberFormat="1" applyFont="1" applyBorder="1" applyAlignment="1">
      <alignment horizontal="right" vertical="center"/>
    </xf>
    <xf numFmtId="3" fontId="5" fillId="0" borderId="15" xfId="0" applyFont="1" applyBorder="1" applyAlignment="1">
      <alignment horizontal="right" vertical="center"/>
    </xf>
    <xf numFmtId="3" fontId="5" fillId="0" borderId="16" xfId="0" applyFont="1" applyBorder="1" applyAlignment="1">
      <alignment horizontal="right" vertical="center"/>
    </xf>
    <xf numFmtId="9" fontId="5" fillId="0" borderId="16" xfId="0" applyNumberFormat="1" applyFont="1" applyBorder="1" applyAlignment="1">
      <alignment horizontal="right" vertical="center"/>
    </xf>
    <xf numFmtId="3" fontId="5" fillId="0" borderId="17" xfId="0" applyFont="1" applyBorder="1" applyAlignment="1">
      <alignment horizontal="right" vertical="center"/>
    </xf>
    <xf numFmtId="3" fontId="5" fillId="0" borderId="16" xfId="0" applyNumberFormat="1" applyFont="1" applyBorder="1" applyAlignment="1">
      <alignment horizontal="right" vertical="center"/>
    </xf>
    <xf numFmtId="3" fontId="5" fillId="0" borderId="17" xfId="0" applyNumberFormat="1" applyFont="1" applyBorder="1" applyAlignment="1">
      <alignment horizontal="right" vertical="center"/>
    </xf>
    <xf numFmtId="3" fontId="5" fillId="0" borderId="16" xfId="0" applyNumberFormat="1" applyFont="1" applyBorder="1" applyAlignment="1">
      <alignment vertical="center"/>
    </xf>
    <xf numFmtId="9" fontId="5" fillId="0" borderId="16" xfId="0" applyNumberFormat="1" applyFont="1" applyBorder="1" applyAlignment="1">
      <alignment vertical="center"/>
    </xf>
    <xf numFmtId="3" fontId="5" fillId="0" borderId="17" xfId="0" applyNumberFormat="1" applyFont="1" applyBorder="1" applyAlignment="1">
      <alignment vertical="center"/>
    </xf>
    <xf numFmtId="3" fontId="5" fillId="3" borderId="18" xfId="0" applyNumberFormat="1" applyFont="1" applyFill="1" applyBorder="1" applyAlignment="1">
      <alignment vertical="center"/>
    </xf>
    <xf numFmtId="3" fontId="5" fillId="3" borderId="19" xfId="0" applyNumberFormat="1" applyFont="1" applyFill="1" applyBorder="1" applyAlignment="1">
      <alignment vertical="center"/>
    </xf>
    <xf numFmtId="3" fontId="5" fillId="3" borderId="19" xfId="0" applyFont="1" applyFill="1" applyBorder="1" applyAlignment="1">
      <alignment vertical="center"/>
    </xf>
    <xf numFmtId="3" fontId="5" fillId="3" borderId="20" xfId="0" applyFont="1" applyFill="1" applyBorder="1" applyAlignment="1">
      <alignment vertical="center"/>
    </xf>
    <xf numFmtId="3" fontId="5" fillId="3" borderId="21" xfId="0" applyFont="1" applyFill="1" applyBorder="1" applyAlignment="1">
      <alignment vertical="center"/>
    </xf>
    <xf numFmtId="3" fontId="5" fillId="3" borderId="10" xfId="0" applyFont="1" applyFill="1" applyBorder="1" applyAlignment="1">
      <alignment vertical="center"/>
    </xf>
    <xf numFmtId="3" fontId="5" fillId="3" borderId="10" xfId="0" applyNumberFormat="1" applyFont="1" applyFill="1" applyBorder="1" applyAlignment="1">
      <alignment vertical="center"/>
    </xf>
    <xf numFmtId="3" fontId="5" fillId="3" borderId="22" xfId="0" applyNumberFormat="1" applyFont="1" applyFill="1" applyBorder="1" applyAlignment="1">
      <alignment vertical="center"/>
    </xf>
    <xf numFmtId="3" fontId="5" fillId="2" borderId="23" xfId="0" applyFont="1" applyFill="1" applyBorder="1" applyAlignment="1">
      <alignment vertical="center"/>
    </xf>
    <xf numFmtId="3" fontId="5" fillId="2" borderId="23" xfId="0" applyFont="1" applyFill="1" applyBorder="1" applyAlignment="1">
      <alignment horizontal="center" vertical="center"/>
    </xf>
    <xf numFmtId="3" fontId="5" fillId="0" borderId="24" xfId="0" applyNumberFormat="1" applyFont="1" applyBorder="1" applyAlignment="1">
      <alignment horizontal="right"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7"/>
  <sheetViews>
    <sheetView tabSelected="1" showOutlineSymbols="0" zoomScaleSheetLayoutView="75" workbookViewId="0" topLeftCell="A1">
      <pane xSplit="2" ySplit="5" topLeftCell="C6" activePane="bottomRight" state="frozen"/>
      <selection pane="topLeft" activeCell="A1" sqref="A1"/>
      <selection pane="topRight" activeCell="C1" sqref="C1"/>
      <selection pane="bottomLeft" activeCell="A5" sqref="A5"/>
      <selection pane="bottomRight" activeCell="A7" sqref="A7"/>
    </sheetView>
  </sheetViews>
  <sheetFormatPr defaultColWidth="9.00390625" defaultRowHeight="14.25"/>
  <cols>
    <col min="1" max="1" width="11.50390625" style="3" customWidth="1"/>
    <col min="2" max="2" width="4.75390625" style="3" customWidth="1"/>
    <col min="3" max="12" width="8.625" style="3" customWidth="1"/>
    <col min="13" max="13" width="3.00390625" style="3" customWidth="1"/>
    <col min="14" max="16384" width="10.75390625" style="3" customWidth="1"/>
  </cols>
  <sheetData>
    <row r="1" spans="1:12" ht="14.25" customHeight="1">
      <c r="A1" s="5" t="s">
        <v>86</v>
      </c>
      <c r="B1" s="2"/>
      <c r="C1" s="2"/>
      <c r="D1" s="2"/>
      <c r="E1" s="2"/>
      <c r="F1" s="2"/>
      <c r="G1" s="2"/>
      <c r="H1" s="2"/>
      <c r="I1" s="2"/>
      <c r="J1" s="2"/>
      <c r="L1" s="2"/>
    </row>
    <row r="2" spans="1:12" ht="12" customHeight="1" thickBot="1">
      <c r="A2" s="1"/>
      <c r="B2" s="2"/>
      <c r="C2" s="2"/>
      <c r="D2" s="2"/>
      <c r="E2" s="2"/>
      <c r="F2" s="2"/>
      <c r="G2" s="2"/>
      <c r="H2" s="2"/>
      <c r="I2" s="2"/>
      <c r="J2" s="2"/>
      <c r="K2" s="44" t="s">
        <v>78</v>
      </c>
      <c r="L2" s="44"/>
    </row>
    <row r="3" spans="1:13" ht="12" customHeight="1">
      <c r="A3" s="12"/>
      <c r="B3" s="13"/>
      <c r="C3" s="14"/>
      <c r="D3" s="13"/>
      <c r="E3" s="13"/>
      <c r="F3" s="13"/>
      <c r="G3" s="13"/>
      <c r="H3" s="13"/>
      <c r="I3" s="13"/>
      <c r="J3" s="13"/>
      <c r="K3" s="13"/>
      <c r="L3" s="15"/>
      <c r="M3" s="4"/>
    </row>
    <row r="4" spans="1:13" ht="12" customHeight="1">
      <c r="A4" s="16" t="s">
        <v>0</v>
      </c>
      <c r="B4" s="7"/>
      <c r="C4" s="8" t="s">
        <v>1</v>
      </c>
      <c r="D4" s="9" t="s">
        <v>2</v>
      </c>
      <c r="E4" s="10"/>
      <c r="F4" s="10"/>
      <c r="G4" s="10"/>
      <c r="H4" s="8" t="s">
        <v>3</v>
      </c>
      <c r="I4" s="6"/>
      <c r="J4" s="6"/>
      <c r="K4" s="10"/>
      <c r="L4" s="17" t="s">
        <v>4</v>
      </c>
      <c r="M4" s="4"/>
    </row>
    <row r="5" spans="1:13" ht="12" customHeight="1">
      <c r="A5" s="18"/>
      <c r="B5" s="7"/>
      <c r="C5" s="11"/>
      <c r="D5" s="42" t="s">
        <v>1</v>
      </c>
      <c r="E5" s="43" t="s">
        <v>5</v>
      </c>
      <c r="F5" s="43" t="s">
        <v>6</v>
      </c>
      <c r="G5" s="43" t="s">
        <v>7</v>
      </c>
      <c r="H5" s="42" t="s">
        <v>1</v>
      </c>
      <c r="I5" s="43" t="s">
        <v>8</v>
      </c>
      <c r="J5" s="43" t="s">
        <v>9</v>
      </c>
      <c r="K5" s="43" t="s">
        <v>10</v>
      </c>
      <c r="L5" s="19"/>
      <c r="M5" s="4"/>
    </row>
    <row r="6" spans="1:13" ht="12" customHeight="1">
      <c r="A6" s="38" t="s">
        <v>87</v>
      </c>
      <c r="B6" s="34"/>
      <c r="C6" s="23">
        <v>635561</v>
      </c>
      <c r="D6" s="23">
        <f>F6+G6</f>
        <v>427679</v>
      </c>
      <c r="E6" s="24">
        <f>D6/C6</f>
        <v>0.6729157390085295</v>
      </c>
      <c r="F6" s="23">
        <v>198936</v>
      </c>
      <c r="G6" s="23">
        <v>228743</v>
      </c>
      <c r="H6" s="23">
        <f>SUM(I6:K6)</f>
        <v>78230</v>
      </c>
      <c r="I6" s="23">
        <v>30500</v>
      </c>
      <c r="J6" s="23">
        <v>28877</v>
      </c>
      <c r="K6" s="23">
        <v>18853</v>
      </c>
      <c r="L6" s="25">
        <f>C6-D6-H6</f>
        <v>129652</v>
      </c>
      <c r="M6" s="4"/>
    </row>
    <row r="7" spans="1:13" ht="12" customHeight="1">
      <c r="A7" s="39" t="s">
        <v>88</v>
      </c>
      <c r="B7" s="35"/>
      <c r="C7" s="26">
        <v>635561</v>
      </c>
      <c r="D7" s="26">
        <f>F7+G7</f>
        <v>426077</v>
      </c>
      <c r="E7" s="27">
        <f>D7/C7</f>
        <v>0.6703951312305192</v>
      </c>
      <c r="F7" s="26">
        <v>198201</v>
      </c>
      <c r="G7" s="26">
        <v>227876</v>
      </c>
      <c r="H7" s="26">
        <f>SUM(I7:K7)</f>
        <v>71999</v>
      </c>
      <c r="I7" s="26">
        <v>29126</v>
      </c>
      <c r="J7" s="26">
        <v>31029</v>
      </c>
      <c r="K7" s="26">
        <v>11844</v>
      </c>
      <c r="L7" s="28">
        <f>C7-D7-H7</f>
        <v>137485</v>
      </c>
      <c r="M7" s="4"/>
    </row>
    <row r="8" spans="1:13" ht="12" customHeight="1">
      <c r="A8" s="39" t="s">
        <v>89</v>
      </c>
      <c r="B8" s="35"/>
      <c r="C8" s="26">
        <v>636318</v>
      </c>
      <c r="D8" s="26">
        <f>F8+G8</f>
        <v>426216</v>
      </c>
      <c r="E8" s="27">
        <f>D8/C8</f>
        <v>0.6698160353785372</v>
      </c>
      <c r="F8" s="26">
        <v>197955</v>
      </c>
      <c r="G8" s="26">
        <v>228261</v>
      </c>
      <c r="H8" s="26">
        <v>71999</v>
      </c>
      <c r="I8" s="26">
        <f>I10+I22+I33+I42+I49+I58+I68</f>
        <v>29126</v>
      </c>
      <c r="J8" s="26">
        <f>J10+J22+J33+J42+J49+J58+J68</f>
        <v>31029</v>
      </c>
      <c r="K8" s="26">
        <f>K10+K22+K33+K42+K49+K58+K68</f>
        <v>11844</v>
      </c>
      <c r="L8" s="28">
        <f>C8-D8-H8</f>
        <v>138103</v>
      </c>
      <c r="M8" s="4"/>
    </row>
    <row r="9" spans="1:13" ht="12" customHeight="1">
      <c r="A9" s="40"/>
      <c r="B9" s="35"/>
      <c r="C9" s="26"/>
      <c r="D9" s="29"/>
      <c r="E9" s="29"/>
      <c r="F9" s="29"/>
      <c r="G9" s="29"/>
      <c r="H9" s="29"/>
      <c r="I9" s="29"/>
      <c r="J9" s="29"/>
      <c r="K9" s="29"/>
      <c r="L9" s="30"/>
      <c r="M9" s="4"/>
    </row>
    <row r="10" spans="1:13" ht="12" customHeight="1">
      <c r="A10" s="39" t="s">
        <v>79</v>
      </c>
      <c r="B10" s="35"/>
      <c r="C10" s="26">
        <f>SUM(C11:C20)</f>
        <v>50635</v>
      </c>
      <c r="D10" s="26">
        <f>F10+G10</f>
        <v>18767</v>
      </c>
      <c r="E10" s="27">
        <f aca="true" t="shared" si="0" ref="E10:E20">D10/C10</f>
        <v>0.37063296139034263</v>
      </c>
      <c r="F10" s="26">
        <v>3690</v>
      </c>
      <c r="G10" s="26">
        <v>15077</v>
      </c>
      <c r="H10" s="26">
        <v>11773</v>
      </c>
      <c r="I10" s="26">
        <v>4439</v>
      </c>
      <c r="J10" s="26">
        <v>4803</v>
      </c>
      <c r="K10" s="26">
        <v>2531</v>
      </c>
      <c r="L10" s="28">
        <v>20095</v>
      </c>
      <c r="M10" s="4"/>
    </row>
    <row r="11" spans="1:13" ht="12" customHeight="1">
      <c r="A11" s="40" t="s">
        <v>11</v>
      </c>
      <c r="B11" s="36">
        <v>1</v>
      </c>
      <c r="C11" s="26">
        <v>14735</v>
      </c>
      <c r="D11" s="26">
        <v>282</v>
      </c>
      <c r="E11" s="27">
        <f t="shared" si="0"/>
        <v>0.019138106549032915</v>
      </c>
      <c r="F11" s="29" t="s">
        <v>93</v>
      </c>
      <c r="G11" s="26">
        <v>282</v>
      </c>
      <c r="H11" s="26">
        <f aca="true" t="shared" si="1" ref="H11:H18">SUM(I11:K11)</f>
        <v>5239</v>
      </c>
      <c r="I11" s="26">
        <v>2773</v>
      </c>
      <c r="J11" s="26">
        <v>1582</v>
      </c>
      <c r="K11" s="26">
        <v>884</v>
      </c>
      <c r="L11" s="28">
        <v>9214</v>
      </c>
      <c r="M11" s="4">
        <v>1</v>
      </c>
    </row>
    <row r="12" spans="1:13" ht="12" customHeight="1">
      <c r="A12" s="40" t="s">
        <v>12</v>
      </c>
      <c r="B12" s="36">
        <v>2</v>
      </c>
      <c r="C12" s="26">
        <v>5159</v>
      </c>
      <c r="D12" s="26">
        <f aca="true" t="shared" si="2" ref="D12:D19">F12+G12</f>
        <v>1931</v>
      </c>
      <c r="E12" s="27">
        <f t="shared" si="0"/>
        <v>0.3742973444465982</v>
      </c>
      <c r="F12" s="29">
        <v>15</v>
      </c>
      <c r="G12" s="26">
        <v>1916</v>
      </c>
      <c r="H12" s="26">
        <f t="shared" si="1"/>
        <v>798</v>
      </c>
      <c r="I12" s="26">
        <v>253</v>
      </c>
      <c r="J12" s="26">
        <v>336</v>
      </c>
      <c r="K12" s="26">
        <v>209</v>
      </c>
      <c r="L12" s="28">
        <f aca="true" t="shared" si="3" ref="L12:L19">C12-D12-H12</f>
        <v>2430</v>
      </c>
      <c r="M12" s="4">
        <v>2</v>
      </c>
    </row>
    <row r="13" spans="1:13" ht="12" customHeight="1">
      <c r="A13" s="40" t="s">
        <v>13</v>
      </c>
      <c r="B13" s="36">
        <v>3</v>
      </c>
      <c r="C13" s="26">
        <v>1889</v>
      </c>
      <c r="D13" s="26">
        <v>232</v>
      </c>
      <c r="E13" s="27">
        <f t="shared" si="0"/>
        <v>0.1228163049232398</v>
      </c>
      <c r="F13" s="29" t="s">
        <v>93</v>
      </c>
      <c r="G13" s="26">
        <v>232</v>
      </c>
      <c r="H13" s="26">
        <f t="shared" si="1"/>
        <v>772</v>
      </c>
      <c r="I13" s="26">
        <v>179</v>
      </c>
      <c r="J13" s="26">
        <v>316</v>
      </c>
      <c r="K13" s="26">
        <v>277</v>
      </c>
      <c r="L13" s="28">
        <v>885</v>
      </c>
      <c r="M13" s="4">
        <v>3</v>
      </c>
    </row>
    <row r="14" spans="1:13" ht="12" customHeight="1">
      <c r="A14" s="40" t="s">
        <v>14</v>
      </c>
      <c r="B14" s="36">
        <v>4</v>
      </c>
      <c r="C14" s="26">
        <v>7829</v>
      </c>
      <c r="D14" s="26">
        <v>4464</v>
      </c>
      <c r="E14" s="27">
        <f t="shared" si="0"/>
        <v>0.5701877634436071</v>
      </c>
      <c r="F14" s="26">
        <v>1170</v>
      </c>
      <c r="G14" s="26">
        <v>3924</v>
      </c>
      <c r="H14" s="26">
        <f t="shared" si="1"/>
        <v>1221</v>
      </c>
      <c r="I14" s="26">
        <v>196</v>
      </c>
      <c r="J14" s="26">
        <v>707</v>
      </c>
      <c r="K14" s="26">
        <v>318</v>
      </c>
      <c r="L14" s="28">
        <f t="shared" si="3"/>
        <v>2144</v>
      </c>
      <c r="M14" s="4">
        <v>4</v>
      </c>
    </row>
    <row r="15" spans="1:13" ht="12" customHeight="1">
      <c r="A15" s="40" t="s">
        <v>15</v>
      </c>
      <c r="B15" s="36">
        <v>5</v>
      </c>
      <c r="C15" s="26">
        <v>7042</v>
      </c>
      <c r="D15" s="26">
        <f t="shared" si="2"/>
        <v>3798</v>
      </c>
      <c r="E15" s="27">
        <f t="shared" si="0"/>
        <v>0.5393354160749787</v>
      </c>
      <c r="F15" s="26">
        <v>475</v>
      </c>
      <c r="G15" s="26">
        <v>3323</v>
      </c>
      <c r="H15" s="26">
        <v>1420</v>
      </c>
      <c r="I15" s="26">
        <v>428</v>
      </c>
      <c r="J15" s="26">
        <v>630</v>
      </c>
      <c r="K15" s="26">
        <v>363</v>
      </c>
      <c r="L15" s="28">
        <f t="shared" si="3"/>
        <v>1824</v>
      </c>
      <c r="M15" s="4">
        <v>5</v>
      </c>
    </row>
    <row r="16" spans="1:13" ht="12" customHeight="1">
      <c r="A16" s="40" t="s">
        <v>16</v>
      </c>
      <c r="B16" s="36">
        <v>6</v>
      </c>
      <c r="C16" s="26">
        <v>4097</v>
      </c>
      <c r="D16" s="26">
        <f t="shared" si="2"/>
        <v>2276</v>
      </c>
      <c r="E16" s="27">
        <f t="shared" si="0"/>
        <v>0.5555284354405663</v>
      </c>
      <c r="F16" s="26">
        <v>596</v>
      </c>
      <c r="G16" s="26">
        <v>1680</v>
      </c>
      <c r="H16" s="26">
        <f t="shared" si="1"/>
        <v>816</v>
      </c>
      <c r="I16" s="26">
        <v>163</v>
      </c>
      <c r="J16" s="26">
        <v>619</v>
      </c>
      <c r="K16" s="26">
        <v>34</v>
      </c>
      <c r="L16" s="28">
        <f t="shared" si="3"/>
        <v>1005</v>
      </c>
      <c r="M16" s="4">
        <v>6</v>
      </c>
    </row>
    <row r="17" spans="1:13" ht="12" customHeight="1">
      <c r="A17" s="40" t="s">
        <v>17</v>
      </c>
      <c r="B17" s="36">
        <v>7</v>
      </c>
      <c r="C17" s="26">
        <v>2836</v>
      </c>
      <c r="D17" s="26">
        <f t="shared" si="2"/>
        <v>2215</v>
      </c>
      <c r="E17" s="27">
        <f t="shared" si="0"/>
        <v>0.7810296191819464</v>
      </c>
      <c r="F17" s="26">
        <v>804</v>
      </c>
      <c r="G17" s="26">
        <v>1411</v>
      </c>
      <c r="H17" s="26">
        <f t="shared" si="1"/>
        <v>186</v>
      </c>
      <c r="I17" s="26">
        <v>36</v>
      </c>
      <c r="J17" s="26">
        <v>104</v>
      </c>
      <c r="K17" s="26">
        <v>46</v>
      </c>
      <c r="L17" s="28">
        <f t="shared" si="3"/>
        <v>435</v>
      </c>
      <c r="M17" s="4">
        <v>7</v>
      </c>
    </row>
    <row r="18" spans="1:13" ht="12" customHeight="1">
      <c r="A18" s="40" t="s">
        <v>18</v>
      </c>
      <c r="B18" s="36">
        <v>8</v>
      </c>
      <c r="C18" s="26">
        <v>2232</v>
      </c>
      <c r="D18" s="26">
        <f t="shared" si="2"/>
        <v>1796</v>
      </c>
      <c r="E18" s="27">
        <f t="shared" si="0"/>
        <v>0.8046594982078853</v>
      </c>
      <c r="F18" s="26">
        <v>104</v>
      </c>
      <c r="G18" s="26">
        <v>1692</v>
      </c>
      <c r="H18" s="26">
        <f t="shared" si="1"/>
        <v>24</v>
      </c>
      <c r="I18" s="26">
        <v>8</v>
      </c>
      <c r="J18" s="26">
        <v>14</v>
      </c>
      <c r="K18" s="26">
        <v>2</v>
      </c>
      <c r="L18" s="28">
        <f t="shared" si="3"/>
        <v>412</v>
      </c>
      <c r="M18" s="4">
        <v>8</v>
      </c>
    </row>
    <row r="19" spans="1:13" ht="12" customHeight="1">
      <c r="A19" s="40" t="s">
        <v>19</v>
      </c>
      <c r="B19" s="36">
        <v>9</v>
      </c>
      <c r="C19" s="26">
        <v>2766</v>
      </c>
      <c r="D19" s="26">
        <f t="shared" si="2"/>
        <v>1393</v>
      </c>
      <c r="E19" s="27">
        <f t="shared" si="0"/>
        <v>0.5036153289949385</v>
      </c>
      <c r="F19" s="29">
        <v>525</v>
      </c>
      <c r="G19" s="26">
        <v>868</v>
      </c>
      <c r="H19" s="26">
        <v>671</v>
      </c>
      <c r="I19" s="26">
        <v>188</v>
      </c>
      <c r="J19" s="26">
        <v>257</v>
      </c>
      <c r="K19" s="26">
        <v>227</v>
      </c>
      <c r="L19" s="28">
        <f t="shared" si="3"/>
        <v>702</v>
      </c>
      <c r="M19" s="4">
        <v>9</v>
      </c>
    </row>
    <row r="20" spans="1:13" ht="12" customHeight="1">
      <c r="A20" s="40" t="s">
        <v>20</v>
      </c>
      <c r="B20" s="36">
        <v>10</v>
      </c>
      <c r="C20" s="26">
        <v>2050</v>
      </c>
      <c r="D20" s="26">
        <v>378</v>
      </c>
      <c r="E20" s="27">
        <f t="shared" si="0"/>
        <v>0.18439024390243902</v>
      </c>
      <c r="F20" s="29" t="s">
        <v>93</v>
      </c>
      <c r="G20" s="26">
        <v>378</v>
      </c>
      <c r="H20" s="26">
        <v>628</v>
      </c>
      <c r="I20" s="26">
        <v>216</v>
      </c>
      <c r="J20" s="26">
        <v>239</v>
      </c>
      <c r="K20" s="26">
        <v>172</v>
      </c>
      <c r="L20" s="28">
        <v>1044</v>
      </c>
      <c r="M20" s="4">
        <v>10</v>
      </c>
    </row>
    <row r="21" spans="1:13" ht="12" customHeight="1">
      <c r="A21" s="40"/>
      <c r="B21" s="35"/>
      <c r="C21" s="29"/>
      <c r="D21" s="29"/>
      <c r="E21" s="27"/>
      <c r="F21" s="29"/>
      <c r="G21" s="29"/>
      <c r="H21" s="29"/>
      <c r="I21" s="29"/>
      <c r="J21" s="29"/>
      <c r="K21" s="29"/>
      <c r="L21" s="30"/>
      <c r="M21" s="4"/>
    </row>
    <row r="22" spans="1:13" ht="12" customHeight="1">
      <c r="A22" s="39" t="s">
        <v>80</v>
      </c>
      <c r="B22" s="35"/>
      <c r="C22" s="26">
        <f>SUM(C23:C31)</f>
        <v>176575</v>
      </c>
      <c r="D22" s="26">
        <v>151902</v>
      </c>
      <c r="E22" s="27">
        <v>0.86</v>
      </c>
      <c r="F22" s="26">
        <v>97888</v>
      </c>
      <c r="G22" s="26">
        <f>SUM(G23:G31)</f>
        <v>54014</v>
      </c>
      <c r="H22" s="26">
        <v>7384</v>
      </c>
      <c r="I22" s="26">
        <v>1730</v>
      </c>
      <c r="J22" s="26">
        <v>4364</v>
      </c>
      <c r="K22" s="26">
        <v>1290</v>
      </c>
      <c r="L22" s="28">
        <f>SUM(L23:L31)</f>
        <v>17289</v>
      </c>
      <c r="M22" s="4"/>
    </row>
    <row r="23" spans="1:13" ht="12" customHeight="1">
      <c r="A23" s="40" t="s">
        <v>21</v>
      </c>
      <c r="B23" s="36">
        <v>11</v>
      </c>
      <c r="C23" s="26">
        <v>13631</v>
      </c>
      <c r="D23" s="26">
        <v>8506</v>
      </c>
      <c r="E23" s="27">
        <f aca="true" t="shared" si="4" ref="E23:E31">D23/C23</f>
        <v>0.6240187807204167</v>
      </c>
      <c r="F23" s="26">
        <v>4691</v>
      </c>
      <c r="G23" s="26">
        <v>3815</v>
      </c>
      <c r="H23" s="26">
        <f aca="true" t="shared" si="5" ref="H23:H31">SUM(I23:K23)</f>
        <v>1659</v>
      </c>
      <c r="I23" s="26">
        <v>561</v>
      </c>
      <c r="J23" s="26">
        <v>675</v>
      </c>
      <c r="K23" s="26">
        <v>423</v>
      </c>
      <c r="L23" s="28">
        <f aca="true" t="shared" si="6" ref="L23:L31">C23-D23-H23</f>
        <v>3466</v>
      </c>
      <c r="M23" s="4">
        <v>11</v>
      </c>
    </row>
    <row r="24" spans="1:13" ht="12" customHeight="1">
      <c r="A24" s="40" t="s">
        <v>22</v>
      </c>
      <c r="B24" s="36">
        <v>12</v>
      </c>
      <c r="C24" s="26">
        <v>2816</v>
      </c>
      <c r="D24" s="26">
        <v>1690</v>
      </c>
      <c r="E24" s="27">
        <f t="shared" si="4"/>
        <v>0.6001420454545454</v>
      </c>
      <c r="F24" s="26">
        <v>325</v>
      </c>
      <c r="G24" s="26">
        <v>1365</v>
      </c>
      <c r="H24" s="26">
        <f t="shared" si="5"/>
        <v>391</v>
      </c>
      <c r="I24" s="26">
        <v>127</v>
      </c>
      <c r="J24" s="26">
        <v>203</v>
      </c>
      <c r="K24" s="26">
        <v>61</v>
      </c>
      <c r="L24" s="28">
        <f t="shared" si="6"/>
        <v>735</v>
      </c>
      <c r="M24" s="4">
        <v>12</v>
      </c>
    </row>
    <row r="25" spans="1:13" ht="12" customHeight="1">
      <c r="A25" s="40" t="s">
        <v>23</v>
      </c>
      <c r="B25" s="36">
        <v>13</v>
      </c>
      <c r="C25" s="26">
        <v>27855</v>
      </c>
      <c r="D25" s="26">
        <v>25351</v>
      </c>
      <c r="E25" s="27">
        <f t="shared" si="4"/>
        <v>0.9101059055824807</v>
      </c>
      <c r="F25" s="26">
        <v>20931</v>
      </c>
      <c r="G25" s="26">
        <v>4420</v>
      </c>
      <c r="H25" s="26">
        <f t="shared" si="5"/>
        <v>729</v>
      </c>
      <c r="I25" s="26">
        <v>68</v>
      </c>
      <c r="J25" s="26">
        <v>627</v>
      </c>
      <c r="K25" s="26">
        <v>34</v>
      </c>
      <c r="L25" s="28">
        <f t="shared" si="6"/>
        <v>1775</v>
      </c>
      <c r="M25" s="4">
        <v>13</v>
      </c>
    </row>
    <row r="26" spans="1:13" ht="12" customHeight="1">
      <c r="A26" s="40" t="s">
        <v>24</v>
      </c>
      <c r="B26" s="36">
        <v>14</v>
      </c>
      <c r="C26" s="26">
        <v>39201</v>
      </c>
      <c r="D26" s="26">
        <v>35961</v>
      </c>
      <c r="E26" s="27">
        <f t="shared" si="4"/>
        <v>0.9173490472181832</v>
      </c>
      <c r="F26" s="26">
        <v>9424</v>
      </c>
      <c r="G26" s="26">
        <v>26537</v>
      </c>
      <c r="H26" s="26">
        <v>447</v>
      </c>
      <c r="I26" s="26">
        <v>120</v>
      </c>
      <c r="J26" s="26">
        <v>308</v>
      </c>
      <c r="K26" s="26">
        <v>20</v>
      </c>
      <c r="L26" s="28">
        <f t="shared" si="6"/>
        <v>2793</v>
      </c>
      <c r="M26" s="4">
        <v>14</v>
      </c>
    </row>
    <row r="27" spans="1:13" ht="12" customHeight="1">
      <c r="A27" s="40" t="s">
        <v>25</v>
      </c>
      <c r="B27" s="36">
        <v>15</v>
      </c>
      <c r="C27" s="26">
        <v>8529</v>
      </c>
      <c r="D27" s="26">
        <v>7443</v>
      </c>
      <c r="E27" s="27">
        <f t="shared" si="4"/>
        <v>0.8726697150896939</v>
      </c>
      <c r="F27" s="26">
        <v>4411</v>
      </c>
      <c r="G27" s="26">
        <v>3032</v>
      </c>
      <c r="H27" s="26">
        <f t="shared" si="5"/>
        <v>527</v>
      </c>
      <c r="I27" s="26">
        <v>191</v>
      </c>
      <c r="J27" s="26">
        <v>251</v>
      </c>
      <c r="K27" s="26">
        <v>85</v>
      </c>
      <c r="L27" s="28">
        <f t="shared" si="6"/>
        <v>559</v>
      </c>
      <c r="M27" s="4">
        <v>15</v>
      </c>
    </row>
    <row r="28" spans="1:13" ht="12" customHeight="1">
      <c r="A28" s="40" t="s">
        <v>26</v>
      </c>
      <c r="B28" s="36">
        <v>16</v>
      </c>
      <c r="C28" s="26">
        <v>7076</v>
      </c>
      <c r="D28" s="26">
        <v>4772</v>
      </c>
      <c r="E28" s="27">
        <f t="shared" si="4"/>
        <v>0.6743923120407009</v>
      </c>
      <c r="F28" s="26">
        <v>1405</v>
      </c>
      <c r="G28" s="26">
        <v>3367</v>
      </c>
      <c r="H28" s="26">
        <v>810</v>
      </c>
      <c r="I28" s="26">
        <v>298</v>
      </c>
      <c r="J28" s="26">
        <v>179</v>
      </c>
      <c r="K28" s="26">
        <v>334</v>
      </c>
      <c r="L28" s="28">
        <f t="shared" si="6"/>
        <v>1494</v>
      </c>
      <c r="M28" s="4">
        <v>16</v>
      </c>
    </row>
    <row r="29" spans="1:13" ht="12" customHeight="1">
      <c r="A29" s="40" t="s">
        <v>27</v>
      </c>
      <c r="B29" s="36">
        <v>17</v>
      </c>
      <c r="C29" s="26">
        <v>52772</v>
      </c>
      <c r="D29" s="26">
        <v>49934</v>
      </c>
      <c r="E29" s="27">
        <f t="shared" si="4"/>
        <v>0.946221481088456</v>
      </c>
      <c r="F29" s="26">
        <v>43479</v>
      </c>
      <c r="G29" s="26">
        <v>6455</v>
      </c>
      <c r="H29" s="26">
        <v>103</v>
      </c>
      <c r="I29" s="26">
        <v>55</v>
      </c>
      <c r="J29" s="26">
        <v>33</v>
      </c>
      <c r="K29" s="26">
        <v>16</v>
      </c>
      <c r="L29" s="28">
        <f t="shared" si="6"/>
        <v>2735</v>
      </c>
      <c r="M29" s="4">
        <v>17</v>
      </c>
    </row>
    <row r="30" spans="1:13" ht="12" customHeight="1">
      <c r="A30" s="40" t="s">
        <v>28</v>
      </c>
      <c r="B30" s="36">
        <v>18</v>
      </c>
      <c r="C30" s="26">
        <v>18243</v>
      </c>
      <c r="D30" s="26">
        <v>15542</v>
      </c>
      <c r="E30" s="27">
        <f t="shared" si="4"/>
        <v>0.8519432110946664</v>
      </c>
      <c r="F30" s="26">
        <v>12035</v>
      </c>
      <c r="G30" s="26">
        <v>3507</v>
      </c>
      <c r="H30" s="26">
        <f t="shared" si="5"/>
        <v>722</v>
      </c>
      <c r="I30" s="26">
        <v>256</v>
      </c>
      <c r="J30" s="26">
        <v>199</v>
      </c>
      <c r="K30" s="26">
        <v>267</v>
      </c>
      <c r="L30" s="28">
        <f t="shared" si="6"/>
        <v>1979</v>
      </c>
      <c r="M30" s="4">
        <v>18</v>
      </c>
    </row>
    <row r="31" spans="1:13" ht="12" customHeight="1">
      <c r="A31" s="40" t="s">
        <v>29</v>
      </c>
      <c r="B31" s="36">
        <v>19</v>
      </c>
      <c r="C31" s="26">
        <v>6452</v>
      </c>
      <c r="D31" s="26">
        <v>2702</v>
      </c>
      <c r="E31" s="27">
        <f t="shared" si="4"/>
        <v>0.41878487290762556</v>
      </c>
      <c r="F31" s="26">
        <v>1186</v>
      </c>
      <c r="G31" s="26">
        <v>1516</v>
      </c>
      <c r="H31" s="26">
        <f t="shared" si="5"/>
        <v>1997</v>
      </c>
      <c r="I31" s="26">
        <v>56</v>
      </c>
      <c r="J31" s="26">
        <v>1890</v>
      </c>
      <c r="K31" s="26">
        <v>51</v>
      </c>
      <c r="L31" s="28">
        <f t="shared" si="6"/>
        <v>1753</v>
      </c>
      <c r="M31" s="4">
        <v>19</v>
      </c>
    </row>
    <row r="32" spans="1:13" ht="12" customHeight="1">
      <c r="A32" s="40"/>
      <c r="B32" s="35"/>
      <c r="C32" s="29"/>
      <c r="D32" s="29"/>
      <c r="E32" s="27"/>
      <c r="F32" s="29"/>
      <c r="G32" s="29"/>
      <c r="H32" s="29"/>
      <c r="I32" s="29"/>
      <c r="J32" s="29"/>
      <c r="K32" s="29"/>
      <c r="L32" s="30"/>
      <c r="M32" s="4"/>
    </row>
    <row r="33" spans="1:13" ht="12" customHeight="1">
      <c r="A33" s="39" t="s">
        <v>81</v>
      </c>
      <c r="B33" s="35"/>
      <c r="C33" s="26">
        <f>SUM(C34:C40)</f>
        <v>53881</v>
      </c>
      <c r="D33" s="26">
        <v>39906</v>
      </c>
      <c r="E33" s="27">
        <f aca="true" t="shared" si="7" ref="E33:E40">D33/C33</f>
        <v>0.7406321337762848</v>
      </c>
      <c r="F33" s="26">
        <f>SUM(F34:F40)</f>
        <v>9620</v>
      </c>
      <c r="G33" s="26">
        <v>30286</v>
      </c>
      <c r="H33" s="26">
        <v>3582</v>
      </c>
      <c r="I33" s="26">
        <v>1508</v>
      </c>
      <c r="J33" s="26">
        <f>SUM(J34:J40)</f>
        <v>1039</v>
      </c>
      <c r="K33" s="26">
        <f>SUM(K34:K40)</f>
        <v>1034</v>
      </c>
      <c r="L33" s="28">
        <v>10393</v>
      </c>
      <c r="M33" s="4"/>
    </row>
    <row r="34" spans="1:13" ht="12" customHeight="1">
      <c r="A34" s="40" t="s">
        <v>30</v>
      </c>
      <c r="B34" s="36">
        <v>20</v>
      </c>
      <c r="C34" s="26">
        <v>12772</v>
      </c>
      <c r="D34" s="26">
        <v>6424</v>
      </c>
      <c r="E34" s="27">
        <f t="shared" si="7"/>
        <v>0.5029752583777012</v>
      </c>
      <c r="F34" s="26" t="s">
        <v>93</v>
      </c>
      <c r="G34" s="26">
        <v>6424</v>
      </c>
      <c r="H34" s="26">
        <v>1928</v>
      </c>
      <c r="I34" s="26">
        <v>1010</v>
      </c>
      <c r="J34" s="26">
        <v>577</v>
      </c>
      <c r="K34" s="26">
        <v>342</v>
      </c>
      <c r="L34" s="28">
        <f aca="true" t="shared" si="8" ref="L34:L40">C34-D34-H34</f>
        <v>4420</v>
      </c>
      <c r="M34" s="4">
        <v>20</v>
      </c>
    </row>
    <row r="35" spans="1:13" ht="12" customHeight="1">
      <c r="A35" s="40" t="s">
        <v>31</v>
      </c>
      <c r="B35" s="36">
        <v>21</v>
      </c>
      <c r="C35" s="26">
        <v>374</v>
      </c>
      <c r="D35" s="26" t="s">
        <v>93</v>
      </c>
      <c r="E35" s="27" t="s">
        <v>93</v>
      </c>
      <c r="F35" s="26" t="s">
        <v>93</v>
      </c>
      <c r="G35" s="26" t="s">
        <v>93</v>
      </c>
      <c r="H35" s="26">
        <v>42</v>
      </c>
      <c r="I35" s="26">
        <v>17</v>
      </c>
      <c r="J35" s="26">
        <v>19</v>
      </c>
      <c r="K35" s="26">
        <v>7</v>
      </c>
      <c r="L35" s="28">
        <v>332</v>
      </c>
      <c r="M35" s="4">
        <v>21</v>
      </c>
    </row>
    <row r="36" spans="1:13" ht="12" customHeight="1">
      <c r="A36" s="40" t="s">
        <v>32</v>
      </c>
      <c r="B36" s="36">
        <v>22</v>
      </c>
      <c r="C36" s="26">
        <v>5245</v>
      </c>
      <c r="D36" s="26">
        <v>4132</v>
      </c>
      <c r="E36" s="27">
        <f t="shared" si="7"/>
        <v>0.7877979027645376</v>
      </c>
      <c r="F36" s="26">
        <v>228</v>
      </c>
      <c r="G36" s="26">
        <v>3904</v>
      </c>
      <c r="H36" s="26">
        <f>SUM(I36:K36)</f>
        <v>130</v>
      </c>
      <c r="I36" s="26">
        <v>27</v>
      </c>
      <c r="J36" s="26">
        <v>91</v>
      </c>
      <c r="K36" s="26">
        <v>12</v>
      </c>
      <c r="L36" s="28">
        <f t="shared" si="8"/>
        <v>983</v>
      </c>
      <c r="M36" s="4">
        <v>22</v>
      </c>
    </row>
    <row r="37" spans="1:13" ht="12" customHeight="1">
      <c r="A37" s="40" t="s">
        <v>33</v>
      </c>
      <c r="B37" s="36">
        <v>23</v>
      </c>
      <c r="C37" s="26">
        <v>5835</v>
      </c>
      <c r="D37" s="26">
        <v>2146</v>
      </c>
      <c r="E37" s="27">
        <f t="shared" si="7"/>
        <v>0.36778063410454154</v>
      </c>
      <c r="F37" s="26">
        <v>56</v>
      </c>
      <c r="G37" s="26">
        <v>2090</v>
      </c>
      <c r="H37" s="26">
        <f>SUM(I37:K37)</f>
        <v>1279</v>
      </c>
      <c r="I37" s="26">
        <v>455</v>
      </c>
      <c r="J37" s="26">
        <v>216</v>
      </c>
      <c r="K37" s="26">
        <v>608</v>
      </c>
      <c r="L37" s="28">
        <f t="shared" si="8"/>
        <v>2410</v>
      </c>
      <c r="M37" s="4">
        <v>23</v>
      </c>
    </row>
    <row r="38" spans="1:13" ht="12" customHeight="1">
      <c r="A38" s="40" t="s">
        <v>34</v>
      </c>
      <c r="B38" s="36">
        <v>24</v>
      </c>
      <c r="C38" s="26">
        <v>6261</v>
      </c>
      <c r="D38" s="26">
        <v>5193</v>
      </c>
      <c r="E38" s="27">
        <f t="shared" si="7"/>
        <v>0.8294202204120747</v>
      </c>
      <c r="F38" s="26">
        <v>636</v>
      </c>
      <c r="G38" s="26">
        <v>4557</v>
      </c>
      <c r="H38" s="26">
        <f>SUM(I38:K38)</f>
        <v>92</v>
      </c>
      <c r="I38" s="26" t="s">
        <v>93</v>
      </c>
      <c r="J38" s="26">
        <v>59</v>
      </c>
      <c r="K38" s="26">
        <v>33</v>
      </c>
      <c r="L38" s="28">
        <f t="shared" si="8"/>
        <v>976</v>
      </c>
      <c r="M38" s="4">
        <v>24</v>
      </c>
    </row>
    <row r="39" spans="1:13" ht="12" customHeight="1">
      <c r="A39" s="40" t="s">
        <v>35</v>
      </c>
      <c r="B39" s="36">
        <v>25</v>
      </c>
      <c r="C39" s="26">
        <v>5208</v>
      </c>
      <c r="D39" s="26">
        <v>4792</v>
      </c>
      <c r="E39" s="27">
        <f t="shared" si="7"/>
        <v>0.9201228878648233</v>
      </c>
      <c r="F39" s="26">
        <v>1226</v>
      </c>
      <c r="G39" s="26">
        <v>3566</v>
      </c>
      <c r="H39" s="26">
        <v>46</v>
      </c>
      <c r="I39" s="26" t="s">
        <v>93</v>
      </c>
      <c r="J39" s="26">
        <v>23</v>
      </c>
      <c r="K39" s="26">
        <v>22</v>
      </c>
      <c r="L39" s="28">
        <f t="shared" si="8"/>
        <v>370</v>
      </c>
      <c r="M39" s="4">
        <v>25</v>
      </c>
    </row>
    <row r="40" spans="1:13" ht="12" customHeight="1">
      <c r="A40" s="40" t="s">
        <v>36</v>
      </c>
      <c r="B40" s="36">
        <v>26</v>
      </c>
      <c r="C40" s="26">
        <v>18186</v>
      </c>
      <c r="D40" s="26">
        <v>17220</v>
      </c>
      <c r="E40" s="27">
        <f t="shared" si="7"/>
        <v>0.9468822170900693</v>
      </c>
      <c r="F40" s="26">
        <v>7474</v>
      </c>
      <c r="G40" s="26">
        <v>9746</v>
      </c>
      <c r="H40" s="26">
        <f>SUM(I40:K40)</f>
        <v>64</v>
      </c>
      <c r="I40" s="26" t="s">
        <v>93</v>
      </c>
      <c r="J40" s="26">
        <v>54</v>
      </c>
      <c r="K40" s="26">
        <v>10</v>
      </c>
      <c r="L40" s="28">
        <f t="shared" si="8"/>
        <v>902</v>
      </c>
      <c r="M40" s="4">
        <v>26</v>
      </c>
    </row>
    <row r="41" spans="1:13" ht="12" customHeight="1">
      <c r="A41" s="40"/>
      <c r="B41" s="35"/>
      <c r="C41" s="29"/>
      <c r="D41" s="29"/>
      <c r="E41" s="27"/>
      <c r="F41" s="29"/>
      <c r="G41" s="29"/>
      <c r="H41" s="29"/>
      <c r="I41" s="29"/>
      <c r="J41" s="29"/>
      <c r="K41" s="29"/>
      <c r="L41" s="30"/>
      <c r="M41" s="4"/>
    </row>
    <row r="42" spans="1:13" ht="12" customHeight="1">
      <c r="A42" s="39" t="s">
        <v>82</v>
      </c>
      <c r="B42" s="35"/>
      <c r="C42" s="26">
        <f>SUM(C43:C47)</f>
        <v>48852</v>
      </c>
      <c r="D42" s="26">
        <f>SUM(D43:D47)</f>
        <v>34759</v>
      </c>
      <c r="E42" s="27">
        <f aca="true" t="shared" si="9" ref="E42:E47">D42/C42</f>
        <v>0.7115164169327766</v>
      </c>
      <c r="F42" s="26">
        <f>SUM(F43:F47)</f>
        <v>8594</v>
      </c>
      <c r="G42" s="26">
        <f aca="true" t="shared" si="10" ref="G42:L42">SUM(G43:G47)</f>
        <v>26165</v>
      </c>
      <c r="H42" s="26">
        <v>3895</v>
      </c>
      <c r="I42" s="26">
        <f t="shared" si="10"/>
        <v>923</v>
      </c>
      <c r="J42" s="26">
        <f t="shared" si="10"/>
        <v>1868</v>
      </c>
      <c r="K42" s="26">
        <f t="shared" si="10"/>
        <v>1103</v>
      </c>
      <c r="L42" s="28">
        <f t="shared" si="10"/>
        <v>10198</v>
      </c>
      <c r="M42" s="4"/>
    </row>
    <row r="43" spans="1:13" ht="12" customHeight="1">
      <c r="A43" s="40" t="s">
        <v>37</v>
      </c>
      <c r="B43" s="36">
        <v>27</v>
      </c>
      <c r="C43" s="26">
        <v>9424</v>
      </c>
      <c r="D43" s="26">
        <v>3522</v>
      </c>
      <c r="E43" s="27">
        <f t="shared" si="9"/>
        <v>0.37372665534804755</v>
      </c>
      <c r="F43" s="26">
        <v>395</v>
      </c>
      <c r="G43" s="26">
        <v>3127</v>
      </c>
      <c r="H43" s="26">
        <f>SUM(I43:K43)</f>
        <v>1921</v>
      </c>
      <c r="I43" s="26">
        <v>512</v>
      </c>
      <c r="J43" s="26">
        <v>866</v>
      </c>
      <c r="K43" s="26">
        <v>543</v>
      </c>
      <c r="L43" s="28">
        <f>C43-D43-H43</f>
        <v>3981</v>
      </c>
      <c r="M43" s="4">
        <v>27</v>
      </c>
    </row>
    <row r="44" spans="1:13" ht="12" customHeight="1">
      <c r="A44" s="40" t="s">
        <v>38</v>
      </c>
      <c r="B44" s="36">
        <v>28</v>
      </c>
      <c r="C44" s="26">
        <v>2876</v>
      </c>
      <c r="D44" s="26">
        <v>1500</v>
      </c>
      <c r="E44" s="27">
        <f t="shared" si="9"/>
        <v>0.521557719054242</v>
      </c>
      <c r="F44" s="26">
        <v>211</v>
      </c>
      <c r="G44" s="26">
        <v>1289</v>
      </c>
      <c r="H44" s="26">
        <v>501</v>
      </c>
      <c r="I44" s="26">
        <v>168</v>
      </c>
      <c r="J44" s="26">
        <v>226</v>
      </c>
      <c r="K44" s="26">
        <v>108</v>
      </c>
      <c r="L44" s="28">
        <f>C44-D44-H44</f>
        <v>875</v>
      </c>
      <c r="M44" s="4">
        <v>28</v>
      </c>
    </row>
    <row r="45" spans="1:13" ht="12" customHeight="1">
      <c r="A45" s="40" t="s">
        <v>39</v>
      </c>
      <c r="B45" s="36">
        <v>29</v>
      </c>
      <c r="C45" s="26">
        <v>18827</v>
      </c>
      <c r="D45" s="26">
        <v>16098</v>
      </c>
      <c r="E45" s="27">
        <f t="shared" si="9"/>
        <v>0.8550486004142986</v>
      </c>
      <c r="F45" s="26">
        <v>3642</v>
      </c>
      <c r="G45" s="26">
        <v>12456</v>
      </c>
      <c r="H45" s="26">
        <f>SUM(I45:K45)</f>
        <v>440</v>
      </c>
      <c r="I45" s="26">
        <v>37</v>
      </c>
      <c r="J45" s="26">
        <v>338</v>
      </c>
      <c r="K45" s="26">
        <v>65</v>
      </c>
      <c r="L45" s="28">
        <f>C45-D45-H45</f>
        <v>2289</v>
      </c>
      <c r="M45" s="4">
        <v>29</v>
      </c>
    </row>
    <row r="46" spans="1:13" ht="12" customHeight="1">
      <c r="A46" s="40" t="s">
        <v>40</v>
      </c>
      <c r="B46" s="36">
        <v>30</v>
      </c>
      <c r="C46" s="26">
        <v>11878</v>
      </c>
      <c r="D46" s="26">
        <v>10558</v>
      </c>
      <c r="E46" s="27">
        <f t="shared" si="9"/>
        <v>0.888870180165011</v>
      </c>
      <c r="F46" s="26">
        <v>3736</v>
      </c>
      <c r="G46" s="26">
        <v>6822</v>
      </c>
      <c r="H46" s="26">
        <v>105</v>
      </c>
      <c r="I46" s="26">
        <v>0</v>
      </c>
      <c r="J46" s="26">
        <v>83</v>
      </c>
      <c r="K46" s="26">
        <v>21</v>
      </c>
      <c r="L46" s="28">
        <f>C46-D46-H46</f>
        <v>1215</v>
      </c>
      <c r="M46" s="4">
        <v>30</v>
      </c>
    </row>
    <row r="47" spans="1:13" ht="12" customHeight="1">
      <c r="A47" s="40" t="s">
        <v>41</v>
      </c>
      <c r="B47" s="36">
        <v>31</v>
      </c>
      <c r="C47" s="26">
        <v>5847</v>
      </c>
      <c r="D47" s="26">
        <v>3081</v>
      </c>
      <c r="E47" s="27">
        <f t="shared" si="9"/>
        <v>0.5269368907131863</v>
      </c>
      <c r="F47" s="26">
        <v>610</v>
      </c>
      <c r="G47" s="26">
        <v>2471</v>
      </c>
      <c r="H47" s="26">
        <v>928</v>
      </c>
      <c r="I47" s="26">
        <v>206</v>
      </c>
      <c r="J47" s="26">
        <v>355</v>
      </c>
      <c r="K47" s="26">
        <v>366</v>
      </c>
      <c r="L47" s="28">
        <f>C47-D47-H47</f>
        <v>1838</v>
      </c>
      <c r="M47" s="4">
        <v>31</v>
      </c>
    </row>
    <row r="48" spans="1:13" ht="12" customHeight="1">
      <c r="A48" s="40"/>
      <c r="B48" s="35"/>
      <c r="C48" s="31"/>
      <c r="D48" s="31"/>
      <c r="E48" s="32"/>
      <c r="F48" s="31"/>
      <c r="G48" s="31"/>
      <c r="H48" s="31"/>
      <c r="I48" s="31"/>
      <c r="J48" s="31"/>
      <c r="K48" s="31"/>
      <c r="L48" s="33"/>
      <c r="M48" s="4"/>
    </row>
    <row r="49" spans="1:13" ht="12" customHeight="1">
      <c r="A49" s="39" t="s">
        <v>83</v>
      </c>
      <c r="B49" s="35"/>
      <c r="C49" s="26">
        <v>67319</v>
      </c>
      <c r="D49" s="26">
        <v>36802</v>
      </c>
      <c r="E49" s="27">
        <f aca="true" t="shared" si="11" ref="E49:E55">D49/C49</f>
        <v>0.5466807290660883</v>
      </c>
      <c r="F49" s="26">
        <f>SUM(F50:F56)</f>
        <v>11426</v>
      </c>
      <c r="G49" s="26">
        <v>25376</v>
      </c>
      <c r="H49" s="26">
        <v>9530</v>
      </c>
      <c r="I49" s="26">
        <v>4028</v>
      </c>
      <c r="J49" s="26">
        <v>2936</v>
      </c>
      <c r="K49" s="26">
        <f>SUM(K50:K56)</f>
        <v>2566</v>
      </c>
      <c r="L49" s="28">
        <v>20987</v>
      </c>
      <c r="M49" s="4"/>
    </row>
    <row r="50" spans="1:13" ht="12" customHeight="1">
      <c r="A50" s="40" t="s">
        <v>42</v>
      </c>
      <c r="B50" s="36">
        <v>32</v>
      </c>
      <c r="C50" s="26">
        <v>110073</v>
      </c>
      <c r="D50" s="26">
        <f aca="true" t="shared" si="12" ref="D50:D56">F50+G50</f>
        <v>955</v>
      </c>
      <c r="E50" s="27">
        <v>0.09</v>
      </c>
      <c r="F50" s="26">
        <v>267</v>
      </c>
      <c r="G50" s="26">
        <v>688</v>
      </c>
      <c r="H50" s="26">
        <f aca="true" t="shared" si="13" ref="H50:H56">SUM(I50:K50)</f>
        <v>2689</v>
      </c>
      <c r="I50" s="26">
        <v>1826</v>
      </c>
      <c r="J50" s="26">
        <v>588</v>
      </c>
      <c r="K50" s="26">
        <v>275</v>
      </c>
      <c r="L50" s="28">
        <v>7429</v>
      </c>
      <c r="M50" s="4">
        <v>32</v>
      </c>
    </row>
    <row r="51" spans="1:13" ht="12" customHeight="1">
      <c r="A51" s="40" t="s">
        <v>43</v>
      </c>
      <c r="B51" s="36">
        <v>33</v>
      </c>
      <c r="C51" s="26">
        <v>10129</v>
      </c>
      <c r="D51" s="26">
        <f t="shared" si="12"/>
        <v>3507</v>
      </c>
      <c r="E51" s="27">
        <f t="shared" si="11"/>
        <v>0.34623358673116794</v>
      </c>
      <c r="F51" s="26">
        <v>269</v>
      </c>
      <c r="G51" s="26">
        <v>3238</v>
      </c>
      <c r="H51" s="26">
        <f t="shared" si="13"/>
        <v>2142</v>
      </c>
      <c r="I51" s="26">
        <v>708</v>
      </c>
      <c r="J51" s="26">
        <v>507</v>
      </c>
      <c r="K51" s="26">
        <v>927</v>
      </c>
      <c r="L51" s="28">
        <f>C51-D51-H51</f>
        <v>4480</v>
      </c>
      <c r="M51" s="4">
        <v>33</v>
      </c>
    </row>
    <row r="52" spans="1:13" ht="12" customHeight="1">
      <c r="A52" s="40" t="s">
        <v>44</v>
      </c>
      <c r="B52" s="36">
        <v>34</v>
      </c>
      <c r="C52" s="26">
        <v>9359</v>
      </c>
      <c r="D52" s="26">
        <f t="shared" si="12"/>
        <v>5303</v>
      </c>
      <c r="E52" s="27">
        <f t="shared" si="11"/>
        <v>0.5666203654236563</v>
      </c>
      <c r="F52" s="26">
        <v>101</v>
      </c>
      <c r="G52" s="26">
        <v>5202</v>
      </c>
      <c r="H52" s="26">
        <f t="shared" si="13"/>
        <v>1350</v>
      </c>
      <c r="I52" s="26">
        <v>412</v>
      </c>
      <c r="J52" s="26">
        <v>475</v>
      </c>
      <c r="K52" s="26">
        <v>463</v>
      </c>
      <c r="L52" s="28">
        <f>C52-D52-H52</f>
        <v>2706</v>
      </c>
      <c r="M52" s="4">
        <v>34</v>
      </c>
    </row>
    <row r="53" spans="1:13" ht="12" customHeight="1">
      <c r="A53" s="40" t="s">
        <v>45</v>
      </c>
      <c r="B53" s="36">
        <v>35</v>
      </c>
      <c r="C53" s="26">
        <v>12726</v>
      </c>
      <c r="D53" s="26">
        <f t="shared" si="12"/>
        <v>11033</v>
      </c>
      <c r="E53" s="27">
        <f t="shared" si="11"/>
        <v>0.866965267955367</v>
      </c>
      <c r="F53" s="26">
        <v>3290</v>
      </c>
      <c r="G53" s="26">
        <v>7743</v>
      </c>
      <c r="H53" s="26">
        <f t="shared" si="13"/>
        <v>588</v>
      </c>
      <c r="I53" s="26">
        <v>190</v>
      </c>
      <c r="J53" s="26">
        <v>376</v>
      </c>
      <c r="K53" s="26">
        <v>22</v>
      </c>
      <c r="L53" s="28">
        <f>C53-D53-H53</f>
        <v>1105</v>
      </c>
      <c r="M53" s="4">
        <v>35</v>
      </c>
    </row>
    <row r="54" spans="1:13" ht="12" customHeight="1">
      <c r="A54" s="40" t="s">
        <v>46</v>
      </c>
      <c r="B54" s="36">
        <v>36</v>
      </c>
      <c r="C54" s="26">
        <v>4333</v>
      </c>
      <c r="D54" s="26">
        <f t="shared" si="12"/>
        <v>2274</v>
      </c>
      <c r="E54" s="27">
        <f t="shared" si="11"/>
        <v>0.5248096007385183</v>
      </c>
      <c r="F54" s="26">
        <v>339</v>
      </c>
      <c r="G54" s="26">
        <v>1935</v>
      </c>
      <c r="H54" s="26">
        <f t="shared" si="13"/>
        <v>909</v>
      </c>
      <c r="I54" s="26">
        <v>305</v>
      </c>
      <c r="J54" s="26">
        <v>245</v>
      </c>
      <c r="K54" s="26">
        <v>359</v>
      </c>
      <c r="L54" s="28">
        <f>C54-D54-H54</f>
        <v>1150</v>
      </c>
      <c r="M54" s="4">
        <v>36</v>
      </c>
    </row>
    <row r="55" spans="1:13" ht="12" customHeight="1">
      <c r="A55" s="40" t="s">
        <v>47</v>
      </c>
      <c r="B55" s="36">
        <v>37</v>
      </c>
      <c r="C55" s="26">
        <v>2194</v>
      </c>
      <c r="D55" s="26">
        <v>3</v>
      </c>
      <c r="E55" s="27">
        <f t="shared" si="11"/>
        <v>0.0013673655423883319</v>
      </c>
      <c r="F55" s="26" t="s">
        <v>93</v>
      </c>
      <c r="G55" s="26">
        <v>3</v>
      </c>
      <c r="H55" s="26">
        <v>860</v>
      </c>
      <c r="I55" s="26">
        <v>300</v>
      </c>
      <c r="J55" s="26">
        <v>315</v>
      </c>
      <c r="K55" s="26">
        <v>244</v>
      </c>
      <c r="L55" s="28">
        <v>1331</v>
      </c>
      <c r="M55" s="4">
        <v>37</v>
      </c>
    </row>
    <row r="56" spans="1:13" ht="12" customHeight="1">
      <c r="A56" s="40" t="s">
        <v>48</v>
      </c>
      <c r="B56" s="36">
        <v>38</v>
      </c>
      <c r="C56" s="26">
        <v>17005</v>
      </c>
      <c r="D56" s="26">
        <f t="shared" si="12"/>
        <v>13728</v>
      </c>
      <c r="E56" s="27">
        <v>0.78</v>
      </c>
      <c r="F56" s="26">
        <v>7160</v>
      </c>
      <c r="G56" s="26">
        <v>6568</v>
      </c>
      <c r="H56" s="26">
        <f t="shared" si="13"/>
        <v>994</v>
      </c>
      <c r="I56" s="26">
        <v>286</v>
      </c>
      <c r="J56" s="26">
        <v>432</v>
      </c>
      <c r="K56" s="26">
        <v>276</v>
      </c>
      <c r="L56" s="28">
        <v>2783</v>
      </c>
      <c r="M56" s="4">
        <v>38</v>
      </c>
    </row>
    <row r="57" spans="1:13" ht="12" customHeight="1">
      <c r="A57" s="40"/>
      <c r="B57" s="35"/>
      <c r="C57" s="29"/>
      <c r="D57" s="29"/>
      <c r="E57" s="27"/>
      <c r="F57" s="29"/>
      <c r="G57" s="29"/>
      <c r="H57" s="29"/>
      <c r="I57" s="29"/>
      <c r="J57" s="29"/>
      <c r="K57" s="29"/>
      <c r="L57" s="30"/>
      <c r="M57" s="4"/>
    </row>
    <row r="58" spans="1:13" ht="12" customHeight="1">
      <c r="A58" s="39" t="s">
        <v>84</v>
      </c>
      <c r="B58" s="35"/>
      <c r="C58" s="26">
        <f>SUM(C59:C66)</f>
        <v>127659</v>
      </c>
      <c r="D58" s="26">
        <v>102873</v>
      </c>
      <c r="E58" s="27">
        <f aca="true" t="shared" si="14" ref="E58:E65">D58/C58</f>
        <v>0.8058421262895683</v>
      </c>
      <c r="F58" s="26">
        <v>58687</v>
      </c>
      <c r="G58" s="26">
        <v>44186</v>
      </c>
      <c r="H58" s="26">
        <v>7679</v>
      </c>
      <c r="I58" s="26">
        <f>SUM(I59:I66)</f>
        <v>1107</v>
      </c>
      <c r="J58" s="26">
        <f>SUM(J59:J66)</f>
        <v>6240</v>
      </c>
      <c r="K58" s="26">
        <v>332</v>
      </c>
      <c r="L58" s="28">
        <v>17107</v>
      </c>
      <c r="M58" s="4"/>
    </row>
    <row r="59" spans="1:13" ht="12" customHeight="1">
      <c r="A59" s="40" t="s">
        <v>49</v>
      </c>
      <c r="B59" s="36">
        <v>39</v>
      </c>
      <c r="C59" s="26">
        <v>23647</v>
      </c>
      <c r="D59" s="26">
        <v>19536</v>
      </c>
      <c r="E59" s="27">
        <f t="shared" si="14"/>
        <v>0.8261513088341016</v>
      </c>
      <c r="F59" s="26">
        <v>13364</v>
      </c>
      <c r="G59" s="26">
        <v>6176</v>
      </c>
      <c r="H59" s="26">
        <f aca="true" t="shared" si="15" ref="H59:H66">SUM(I59:K59)</f>
        <v>1068</v>
      </c>
      <c r="I59" s="26">
        <v>393</v>
      </c>
      <c r="J59" s="26">
        <v>536</v>
      </c>
      <c r="K59" s="26">
        <v>139</v>
      </c>
      <c r="L59" s="28">
        <f aca="true" t="shared" si="16" ref="L59:L66">C59-D59-H59</f>
        <v>3043</v>
      </c>
      <c r="M59" s="4">
        <v>39</v>
      </c>
    </row>
    <row r="60" spans="1:13" ht="12" customHeight="1">
      <c r="A60" s="40" t="s">
        <v>94</v>
      </c>
      <c r="B60" s="36">
        <v>40</v>
      </c>
      <c r="C60" s="26">
        <v>3345</v>
      </c>
      <c r="D60" s="26">
        <f aca="true" t="shared" si="17" ref="D60:D66">F60+G60</f>
        <v>2462</v>
      </c>
      <c r="E60" s="27">
        <f t="shared" si="14"/>
        <v>0.7360239162929746</v>
      </c>
      <c r="F60" s="26">
        <v>803</v>
      </c>
      <c r="G60" s="26">
        <v>1659</v>
      </c>
      <c r="H60" s="26">
        <f t="shared" si="15"/>
        <v>232</v>
      </c>
      <c r="I60" s="26">
        <v>94</v>
      </c>
      <c r="J60" s="26">
        <v>114</v>
      </c>
      <c r="K60" s="26">
        <v>24</v>
      </c>
      <c r="L60" s="28">
        <f t="shared" si="16"/>
        <v>651</v>
      </c>
      <c r="M60" s="4">
        <v>40</v>
      </c>
    </row>
    <row r="61" spans="1:13" ht="12" customHeight="1">
      <c r="A61" s="40" t="s">
        <v>50</v>
      </c>
      <c r="B61" s="36">
        <v>41</v>
      </c>
      <c r="C61" s="26">
        <v>22020</v>
      </c>
      <c r="D61" s="26">
        <f t="shared" si="17"/>
        <v>17388</v>
      </c>
      <c r="E61" s="27">
        <f t="shared" si="14"/>
        <v>0.7896457765667575</v>
      </c>
      <c r="F61" s="26">
        <v>6884</v>
      </c>
      <c r="G61" s="26">
        <v>10504</v>
      </c>
      <c r="H61" s="26">
        <f t="shared" si="15"/>
        <v>1486</v>
      </c>
      <c r="I61" s="26">
        <v>315</v>
      </c>
      <c r="J61" s="26">
        <v>1082</v>
      </c>
      <c r="K61" s="26">
        <v>89</v>
      </c>
      <c r="L61" s="28">
        <f t="shared" si="16"/>
        <v>3146</v>
      </c>
      <c r="M61" s="4">
        <v>41</v>
      </c>
    </row>
    <row r="62" spans="1:13" ht="12" customHeight="1">
      <c r="A62" s="40" t="s">
        <v>51</v>
      </c>
      <c r="B62" s="36">
        <v>42</v>
      </c>
      <c r="C62" s="26">
        <v>13393</v>
      </c>
      <c r="D62" s="26">
        <f t="shared" si="17"/>
        <v>9748</v>
      </c>
      <c r="E62" s="27">
        <f t="shared" si="14"/>
        <v>0.7278429030090345</v>
      </c>
      <c r="F62" s="26">
        <v>2393</v>
      </c>
      <c r="G62" s="26">
        <v>7355</v>
      </c>
      <c r="H62" s="26">
        <f t="shared" si="15"/>
        <v>932</v>
      </c>
      <c r="I62" s="26">
        <v>44</v>
      </c>
      <c r="J62" s="26">
        <v>864</v>
      </c>
      <c r="K62" s="26">
        <v>24</v>
      </c>
      <c r="L62" s="28">
        <f t="shared" si="16"/>
        <v>2713</v>
      </c>
      <c r="M62" s="4">
        <v>42</v>
      </c>
    </row>
    <row r="63" spans="1:13" ht="12" customHeight="1">
      <c r="A63" s="40" t="s">
        <v>52</v>
      </c>
      <c r="B63" s="36">
        <v>43</v>
      </c>
      <c r="C63" s="26">
        <v>33605</v>
      </c>
      <c r="D63" s="26">
        <f t="shared" si="17"/>
        <v>26018</v>
      </c>
      <c r="E63" s="27">
        <f t="shared" si="14"/>
        <v>0.7742300252938551</v>
      </c>
      <c r="F63" s="26">
        <v>14574</v>
      </c>
      <c r="G63" s="26">
        <v>11444</v>
      </c>
      <c r="H63" s="26">
        <f t="shared" si="15"/>
        <v>3283</v>
      </c>
      <c r="I63" s="26">
        <v>101</v>
      </c>
      <c r="J63" s="26">
        <v>3149</v>
      </c>
      <c r="K63" s="26">
        <v>33</v>
      </c>
      <c r="L63" s="28">
        <f t="shared" si="16"/>
        <v>4304</v>
      </c>
      <c r="M63" s="4">
        <v>43</v>
      </c>
    </row>
    <row r="64" spans="1:13" ht="12" customHeight="1">
      <c r="A64" s="40" t="s">
        <v>53</v>
      </c>
      <c r="B64" s="36">
        <v>44</v>
      </c>
      <c r="C64" s="26">
        <v>4970</v>
      </c>
      <c r="D64" s="26">
        <f t="shared" si="17"/>
        <v>3939</v>
      </c>
      <c r="E64" s="27">
        <f t="shared" si="14"/>
        <v>0.7925553319919517</v>
      </c>
      <c r="F64" s="26">
        <v>3558</v>
      </c>
      <c r="G64" s="26">
        <v>381</v>
      </c>
      <c r="H64" s="26">
        <v>42</v>
      </c>
      <c r="I64" s="26">
        <v>0</v>
      </c>
      <c r="J64" s="26">
        <v>41</v>
      </c>
      <c r="K64" s="26">
        <v>0</v>
      </c>
      <c r="L64" s="28">
        <v>650</v>
      </c>
      <c r="M64" s="4">
        <v>44</v>
      </c>
    </row>
    <row r="65" spans="1:13" ht="12" customHeight="1">
      <c r="A65" s="40" t="s">
        <v>54</v>
      </c>
      <c r="B65" s="36">
        <v>45</v>
      </c>
      <c r="C65" s="26">
        <v>20263</v>
      </c>
      <c r="D65" s="26">
        <f t="shared" si="17"/>
        <v>18851</v>
      </c>
      <c r="E65" s="27">
        <f t="shared" si="14"/>
        <v>0.9303163401273257</v>
      </c>
      <c r="F65" s="26">
        <v>16962</v>
      </c>
      <c r="G65" s="26">
        <v>1889</v>
      </c>
      <c r="H65" s="26">
        <v>146</v>
      </c>
      <c r="I65" s="26">
        <v>6</v>
      </c>
      <c r="J65" s="26">
        <v>140</v>
      </c>
      <c r="K65" s="26">
        <v>1</v>
      </c>
      <c r="L65" s="28">
        <f t="shared" si="16"/>
        <v>1266</v>
      </c>
      <c r="M65" s="4">
        <v>45</v>
      </c>
    </row>
    <row r="66" spans="1:13" ht="12" customHeight="1">
      <c r="A66" s="40" t="s">
        <v>55</v>
      </c>
      <c r="B66" s="36">
        <v>46</v>
      </c>
      <c r="C66" s="26">
        <v>6416</v>
      </c>
      <c r="D66" s="26">
        <f t="shared" si="17"/>
        <v>4933</v>
      </c>
      <c r="E66" s="27">
        <v>0.79</v>
      </c>
      <c r="F66" s="26">
        <v>150</v>
      </c>
      <c r="G66" s="26">
        <v>4783</v>
      </c>
      <c r="H66" s="26">
        <f t="shared" si="15"/>
        <v>491</v>
      </c>
      <c r="I66" s="26">
        <v>154</v>
      </c>
      <c r="J66" s="26">
        <v>314</v>
      </c>
      <c r="K66" s="26">
        <v>23</v>
      </c>
      <c r="L66" s="28">
        <f t="shared" si="16"/>
        <v>992</v>
      </c>
      <c r="M66" s="4">
        <v>46</v>
      </c>
    </row>
    <row r="67" spans="1:13" ht="12" customHeight="1">
      <c r="A67" s="40"/>
      <c r="B67" s="35"/>
      <c r="C67" s="29"/>
      <c r="D67" s="29"/>
      <c r="E67" s="27"/>
      <c r="F67" s="29"/>
      <c r="G67" s="29"/>
      <c r="H67" s="29"/>
      <c r="I67" s="29"/>
      <c r="J67" s="29"/>
      <c r="K67" s="29"/>
      <c r="L67" s="30"/>
      <c r="M67" s="4"/>
    </row>
    <row r="68" spans="1:13" ht="12" customHeight="1">
      <c r="A68" s="39" t="s">
        <v>85</v>
      </c>
      <c r="B68" s="35"/>
      <c r="C68" s="26">
        <f>SUM(C69:C92)</f>
        <v>111158</v>
      </c>
      <c r="D68" s="26">
        <v>41207</v>
      </c>
      <c r="E68" s="27">
        <f aca="true" t="shared" si="18" ref="E68:E92">D68/C68</f>
        <v>0.37070656183090733</v>
      </c>
      <c r="F68" s="26">
        <v>8051</v>
      </c>
      <c r="G68" s="26">
        <v>33156</v>
      </c>
      <c r="H68" s="26">
        <v>28158</v>
      </c>
      <c r="I68" s="26">
        <v>15391</v>
      </c>
      <c r="J68" s="26">
        <f>SUM(J69:J92)</f>
        <v>9779</v>
      </c>
      <c r="K68" s="26">
        <v>2988</v>
      </c>
      <c r="L68" s="28">
        <v>41793</v>
      </c>
      <c r="M68" s="4"/>
    </row>
    <row r="69" spans="1:13" ht="12" customHeight="1">
      <c r="A69" s="40" t="s">
        <v>56</v>
      </c>
      <c r="B69" s="36">
        <v>47</v>
      </c>
      <c r="C69" s="26">
        <v>13747</v>
      </c>
      <c r="D69" s="26">
        <f>F69+G69</f>
        <v>9805</v>
      </c>
      <c r="E69" s="27">
        <f t="shared" si="18"/>
        <v>0.713246526514876</v>
      </c>
      <c r="F69" s="26">
        <v>1281</v>
      </c>
      <c r="G69" s="26">
        <v>8524</v>
      </c>
      <c r="H69" s="26">
        <f aca="true" t="shared" si="19" ref="H69:H92">SUM(I69:K69)</f>
        <v>410</v>
      </c>
      <c r="I69" s="26">
        <v>172</v>
      </c>
      <c r="J69" s="26">
        <v>172</v>
      </c>
      <c r="K69" s="26">
        <v>66</v>
      </c>
      <c r="L69" s="28">
        <f>C69-D69-H69</f>
        <v>3532</v>
      </c>
      <c r="M69" s="4">
        <v>47</v>
      </c>
    </row>
    <row r="70" spans="1:13" ht="12" customHeight="1">
      <c r="A70" s="40" t="s">
        <v>57</v>
      </c>
      <c r="B70" s="36">
        <v>48</v>
      </c>
      <c r="C70" s="26">
        <v>6516</v>
      </c>
      <c r="D70" s="26">
        <v>5</v>
      </c>
      <c r="E70" s="27">
        <f t="shared" si="18"/>
        <v>0.000767341927562922</v>
      </c>
      <c r="F70" s="26" t="s">
        <v>93</v>
      </c>
      <c r="G70" s="26">
        <v>5</v>
      </c>
      <c r="H70" s="26">
        <v>2147</v>
      </c>
      <c r="I70" s="26">
        <v>1163</v>
      </c>
      <c r="J70" s="26">
        <v>770</v>
      </c>
      <c r="K70" s="26">
        <v>215</v>
      </c>
      <c r="L70" s="28">
        <v>4364</v>
      </c>
      <c r="M70" s="4">
        <v>48</v>
      </c>
    </row>
    <row r="71" spans="1:13" ht="12" customHeight="1">
      <c r="A71" s="40" t="s">
        <v>58</v>
      </c>
      <c r="B71" s="36">
        <v>49</v>
      </c>
      <c r="C71" s="26">
        <v>9796</v>
      </c>
      <c r="D71" s="26">
        <v>750</v>
      </c>
      <c r="E71" s="27">
        <f t="shared" si="18"/>
        <v>0.07656186198448346</v>
      </c>
      <c r="F71" s="26" t="s">
        <v>93</v>
      </c>
      <c r="G71" s="26">
        <v>747</v>
      </c>
      <c r="H71" s="26">
        <f t="shared" si="19"/>
        <v>3311</v>
      </c>
      <c r="I71" s="26">
        <v>2289</v>
      </c>
      <c r="J71" s="26">
        <v>535</v>
      </c>
      <c r="K71" s="26">
        <v>487</v>
      </c>
      <c r="L71" s="28">
        <f>C71-D71-H71</f>
        <v>5735</v>
      </c>
      <c r="M71" s="4">
        <v>49</v>
      </c>
    </row>
    <row r="72" spans="1:13" ht="12" customHeight="1">
      <c r="A72" s="40" t="s">
        <v>59</v>
      </c>
      <c r="B72" s="36">
        <v>50</v>
      </c>
      <c r="C72" s="26">
        <v>6098</v>
      </c>
      <c r="D72" s="26">
        <v>45</v>
      </c>
      <c r="E72" s="27">
        <f t="shared" si="18"/>
        <v>0.007379468678255166</v>
      </c>
      <c r="F72" s="26" t="s">
        <v>93</v>
      </c>
      <c r="G72" s="26">
        <v>45</v>
      </c>
      <c r="H72" s="26">
        <f t="shared" si="19"/>
        <v>2553</v>
      </c>
      <c r="I72" s="26">
        <v>2200</v>
      </c>
      <c r="J72" s="26">
        <v>342</v>
      </c>
      <c r="K72" s="26">
        <v>11</v>
      </c>
      <c r="L72" s="28">
        <v>3500</v>
      </c>
      <c r="M72" s="4">
        <v>50</v>
      </c>
    </row>
    <row r="73" spans="1:13" ht="12" customHeight="1">
      <c r="A73" s="40" t="s">
        <v>60</v>
      </c>
      <c r="B73" s="36">
        <v>51</v>
      </c>
      <c r="C73" s="26">
        <v>1976</v>
      </c>
      <c r="D73" s="26">
        <v>175</v>
      </c>
      <c r="E73" s="27">
        <f t="shared" si="18"/>
        <v>0.08856275303643725</v>
      </c>
      <c r="F73" s="26" t="s">
        <v>93</v>
      </c>
      <c r="G73" s="26">
        <v>175</v>
      </c>
      <c r="H73" s="26">
        <f t="shared" si="19"/>
        <v>793</v>
      </c>
      <c r="I73" s="26">
        <v>252</v>
      </c>
      <c r="J73" s="26">
        <v>331</v>
      </c>
      <c r="K73" s="26">
        <v>210</v>
      </c>
      <c r="L73" s="28">
        <v>1008</v>
      </c>
      <c r="M73" s="4">
        <v>51</v>
      </c>
    </row>
    <row r="74" spans="1:13" ht="12" customHeight="1">
      <c r="A74" s="40" t="s">
        <v>61</v>
      </c>
      <c r="B74" s="36">
        <v>52</v>
      </c>
      <c r="C74" s="26">
        <v>4815</v>
      </c>
      <c r="D74" s="26">
        <v>2563</v>
      </c>
      <c r="E74" s="27">
        <f t="shared" si="18"/>
        <v>0.5322949117341641</v>
      </c>
      <c r="F74" s="26">
        <v>349</v>
      </c>
      <c r="G74" s="26">
        <v>2214</v>
      </c>
      <c r="H74" s="26">
        <f t="shared" si="19"/>
        <v>1125</v>
      </c>
      <c r="I74" s="26">
        <v>450</v>
      </c>
      <c r="J74" s="26">
        <v>400</v>
      </c>
      <c r="K74" s="26">
        <v>275</v>
      </c>
      <c r="L74" s="28">
        <f>C74-D74-H74</f>
        <v>1127</v>
      </c>
      <c r="M74" s="4">
        <v>52</v>
      </c>
    </row>
    <row r="75" spans="1:13" ht="12" customHeight="1">
      <c r="A75" s="40" t="s">
        <v>62</v>
      </c>
      <c r="B75" s="36">
        <v>53</v>
      </c>
      <c r="C75" s="26">
        <v>2597</v>
      </c>
      <c r="D75" s="26">
        <f>F75+G75</f>
        <v>681</v>
      </c>
      <c r="E75" s="27">
        <f t="shared" si="18"/>
        <v>0.26222564497497114</v>
      </c>
      <c r="F75" s="26">
        <v>169</v>
      </c>
      <c r="G75" s="26">
        <v>512</v>
      </c>
      <c r="H75" s="26">
        <f t="shared" si="19"/>
        <v>979</v>
      </c>
      <c r="I75" s="26">
        <v>412</v>
      </c>
      <c r="J75" s="26">
        <v>300</v>
      </c>
      <c r="K75" s="26">
        <v>267</v>
      </c>
      <c r="L75" s="28">
        <f>C75-D75-H75</f>
        <v>937</v>
      </c>
      <c r="M75" s="4">
        <v>53</v>
      </c>
    </row>
    <row r="76" spans="1:13" ht="12" customHeight="1">
      <c r="A76" s="40" t="s">
        <v>63</v>
      </c>
      <c r="B76" s="36">
        <v>54</v>
      </c>
      <c r="C76" s="26">
        <v>3560</v>
      </c>
      <c r="D76" s="26">
        <f>F76+G76</f>
        <v>1121</v>
      </c>
      <c r="E76" s="27">
        <f t="shared" si="18"/>
        <v>0.3148876404494382</v>
      </c>
      <c r="F76" s="26">
        <v>46</v>
      </c>
      <c r="G76" s="26">
        <v>1075</v>
      </c>
      <c r="H76" s="26">
        <v>984</v>
      </c>
      <c r="I76" s="26">
        <v>271</v>
      </c>
      <c r="J76" s="26">
        <v>427</v>
      </c>
      <c r="K76" s="26">
        <v>287</v>
      </c>
      <c r="L76" s="28">
        <f>C76-D76-H76</f>
        <v>1455</v>
      </c>
      <c r="M76" s="4">
        <v>54</v>
      </c>
    </row>
    <row r="77" spans="1:13" ht="12" customHeight="1">
      <c r="A77" s="40" t="s">
        <v>64</v>
      </c>
      <c r="B77" s="36">
        <v>55</v>
      </c>
      <c r="C77" s="26">
        <v>10150</v>
      </c>
      <c r="D77" s="26">
        <f>F77+G77</f>
        <v>9082</v>
      </c>
      <c r="E77" s="27">
        <f t="shared" si="18"/>
        <v>0.8947783251231527</v>
      </c>
      <c r="F77" s="26">
        <v>4981</v>
      </c>
      <c r="G77" s="26">
        <v>4101</v>
      </c>
      <c r="H77" s="26">
        <f t="shared" si="19"/>
        <v>260</v>
      </c>
      <c r="I77" s="26">
        <v>75</v>
      </c>
      <c r="J77" s="26">
        <v>111</v>
      </c>
      <c r="K77" s="26">
        <v>74</v>
      </c>
      <c r="L77" s="28">
        <f>C77-D77-H77</f>
        <v>808</v>
      </c>
      <c r="M77" s="4">
        <v>55</v>
      </c>
    </row>
    <row r="78" spans="1:13" ht="12" customHeight="1">
      <c r="A78" s="40" t="s">
        <v>95</v>
      </c>
      <c r="B78" s="36">
        <v>56</v>
      </c>
      <c r="C78" s="26">
        <v>14157</v>
      </c>
      <c r="D78" s="26">
        <f>F78+G78</f>
        <v>13194</v>
      </c>
      <c r="E78" s="27">
        <f t="shared" si="18"/>
        <v>0.9319771137952956</v>
      </c>
      <c r="F78" s="26">
        <v>1220</v>
      </c>
      <c r="G78" s="26">
        <v>11974</v>
      </c>
      <c r="H78" s="26">
        <v>159</v>
      </c>
      <c r="I78" s="26">
        <v>54</v>
      </c>
      <c r="J78" s="26">
        <v>51</v>
      </c>
      <c r="K78" s="26">
        <v>53</v>
      </c>
      <c r="L78" s="28">
        <f>C78-D78-H78</f>
        <v>804</v>
      </c>
      <c r="M78" s="4">
        <v>56</v>
      </c>
    </row>
    <row r="79" spans="1:13" ht="12" customHeight="1">
      <c r="A79" s="40" t="s">
        <v>65</v>
      </c>
      <c r="B79" s="36">
        <v>57</v>
      </c>
      <c r="C79" s="26">
        <v>2438</v>
      </c>
      <c r="D79" s="26">
        <v>23</v>
      </c>
      <c r="E79" s="27">
        <f t="shared" si="18"/>
        <v>0.009433962264150943</v>
      </c>
      <c r="F79" s="26" t="s">
        <v>93</v>
      </c>
      <c r="G79" s="26">
        <v>23</v>
      </c>
      <c r="H79" s="26">
        <f t="shared" si="19"/>
        <v>1058</v>
      </c>
      <c r="I79" s="26">
        <v>322</v>
      </c>
      <c r="J79" s="26">
        <v>587</v>
      </c>
      <c r="K79" s="26">
        <v>149</v>
      </c>
      <c r="L79" s="28">
        <v>1357</v>
      </c>
      <c r="M79" s="4">
        <v>57</v>
      </c>
    </row>
    <row r="80" spans="1:13" ht="12" customHeight="1">
      <c r="A80" s="40" t="s">
        <v>96</v>
      </c>
      <c r="B80" s="36">
        <v>58</v>
      </c>
      <c r="C80" s="26">
        <v>1852</v>
      </c>
      <c r="D80" s="26" t="s">
        <v>93</v>
      </c>
      <c r="E80" s="27" t="s">
        <v>93</v>
      </c>
      <c r="F80" s="26" t="s">
        <v>93</v>
      </c>
      <c r="G80" s="26" t="s">
        <v>93</v>
      </c>
      <c r="H80" s="26">
        <f t="shared" si="19"/>
        <v>933</v>
      </c>
      <c r="I80" s="26">
        <v>276</v>
      </c>
      <c r="J80" s="26">
        <v>521</v>
      </c>
      <c r="K80" s="26">
        <v>136</v>
      </c>
      <c r="L80" s="28">
        <v>919</v>
      </c>
      <c r="M80" s="4">
        <v>58</v>
      </c>
    </row>
    <row r="81" spans="1:13" ht="12" customHeight="1">
      <c r="A81" s="40" t="s">
        <v>66</v>
      </c>
      <c r="B81" s="36">
        <v>59</v>
      </c>
      <c r="C81" s="26">
        <v>3128</v>
      </c>
      <c r="D81" s="26">
        <v>1</v>
      </c>
      <c r="E81" s="27">
        <f t="shared" si="18"/>
        <v>0.00031969309462915604</v>
      </c>
      <c r="F81" s="26" t="s">
        <v>93</v>
      </c>
      <c r="G81" s="26">
        <v>1</v>
      </c>
      <c r="H81" s="26">
        <f t="shared" si="19"/>
        <v>1273</v>
      </c>
      <c r="I81" s="26">
        <v>337</v>
      </c>
      <c r="J81" s="26">
        <v>909</v>
      </c>
      <c r="K81" s="26">
        <v>27</v>
      </c>
      <c r="L81" s="28">
        <v>1854</v>
      </c>
      <c r="M81" s="4">
        <v>59</v>
      </c>
    </row>
    <row r="82" spans="1:13" ht="12" customHeight="1">
      <c r="A82" s="40" t="s">
        <v>67</v>
      </c>
      <c r="B82" s="36">
        <v>60</v>
      </c>
      <c r="C82" s="26">
        <v>2577</v>
      </c>
      <c r="D82" s="26">
        <v>19</v>
      </c>
      <c r="E82" s="27">
        <f t="shared" si="18"/>
        <v>0.007372914241365929</v>
      </c>
      <c r="F82" s="26" t="s">
        <v>93</v>
      </c>
      <c r="G82" s="26">
        <v>19</v>
      </c>
      <c r="H82" s="26">
        <v>1068</v>
      </c>
      <c r="I82" s="26">
        <v>728</v>
      </c>
      <c r="J82" s="26">
        <v>270</v>
      </c>
      <c r="K82" s="26">
        <v>69</v>
      </c>
      <c r="L82" s="28">
        <v>1490</v>
      </c>
      <c r="M82" s="4">
        <v>60</v>
      </c>
    </row>
    <row r="83" spans="1:13" ht="12" customHeight="1">
      <c r="A83" s="40" t="s">
        <v>68</v>
      </c>
      <c r="B83" s="36">
        <v>61</v>
      </c>
      <c r="C83" s="26">
        <v>1934</v>
      </c>
      <c r="D83" s="26" t="s">
        <v>93</v>
      </c>
      <c r="E83" s="27" t="s">
        <v>93</v>
      </c>
      <c r="F83" s="26" t="s">
        <v>93</v>
      </c>
      <c r="G83" s="26" t="s">
        <v>93</v>
      </c>
      <c r="H83" s="26">
        <f t="shared" si="19"/>
        <v>945</v>
      </c>
      <c r="I83" s="26">
        <v>155</v>
      </c>
      <c r="J83" s="26">
        <v>787</v>
      </c>
      <c r="K83" s="26">
        <v>3</v>
      </c>
      <c r="L83" s="28">
        <v>989</v>
      </c>
      <c r="M83" s="4">
        <v>61</v>
      </c>
    </row>
    <row r="84" spans="1:13" ht="12" customHeight="1">
      <c r="A84" s="40" t="s">
        <v>69</v>
      </c>
      <c r="B84" s="36">
        <v>62</v>
      </c>
      <c r="C84" s="26">
        <v>3822</v>
      </c>
      <c r="D84" s="26">
        <v>10</v>
      </c>
      <c r="E84" s="27">
        <f t="shared" si="18"/>
        <v>0.0026164311878597592</v>
      </c>
      <c r="F84" s="26" t="s">
        <v>93</v>
      </c>
      <c r="G84" s="26">
        <v>10</v>
      </c>
      <c r="H84" s="26">
        <v>1902</v>
      </c>
      <c r="I84" s="26">
        <v>786</v>
      </c>
      <c r="J84" s="26">
        <v>875</v>
      </c>
      <c r="K84" s="26">
        <v>238</v>
      </c>
      <c r="L84" s="28">
        <v>1910</v>
      </c>
      <c r="M84" s="4">
        <v>62</v>
      </c>
    </row>
    <row r="85" spans="1:13" ht="12" customHeight="1">
      <c r="A85" s="40" t="s">
        <v>70</v>
      </c>
      <c r="B85" s="36">
        <v>63</v>
      </c>
      <c r="C85" s="26">
        <v>2097</v>
      </c>
      <c r="D85" s="26">
        <v>132</v>
      </c>
      <c r="E85" s="27">
        <f t="shared" si="18"/>
        <v>0.06294706723891273</v>
      </c>
      <c r="F85" s="26" t="s">
        <v>93</v>
      </c>
      <c r="G85" s="26">
        <v>132</v>
      </c>
      <c r="H85" s="26">
        <v>996</v>
      </c>
      <c r="I85" s="26">
        <v>92</v>
      </c>
      <c r="J85" s="26">
        <v>787</v>
      </c>
      <c r="K85" s="26">
        <v>118</v>
      </c>
      <c r="L85" s="28">
        <v>969</v>
      </c>
      <c r="M85" s="4">
        <v>63</v>
      </c>
    </row>
    <row r="86" spans="1:13" ht="12" customHeight="1">
      <c r="A86" s="40" t="s">
        <v>71</v>
      </c>
      <c r="B86" s="36">
        <v>64</v>
      </c>
      <c r="C86" s="26">
        <v>1861</v>
      </c>
      <c r="D86" s="26">
        <v>145</v>
      </c>
      <c r="E86" s="27">
        <f t="shared" si="18"/>
        <v>0.07791509940891994</v>
      </c>
      <c r="F86" s="26" t="s">
        <v>93</v>
      </c>
      <c r="G86" s="26">
        <v>145</v>
      </c>
      <c r="H86" s="26">
        <v>765</v>
      </c>
      <c r="I86" s="26">
        <v>104</v>
      </c>
      <c r="J86" s="26">
        <v>519</v>
      </c>
      <c r="K86" s="26">
        <v>141</v>
      </c>
      <c r="L86" s="28">
        <v>951</v>
      </c>
      <c r="M86" s="4">
        <v>64</v>
      </c>
    </row>
    <row r="87" spans="1:13" ht="12" customHeight="1">
      <c r="A87" s="40" t="s">
        <v>72</v>
      </c>
      <c r="B87" s="36">
        <v>65</v>
      </c>
      <c r="C87" s="26">
        <v>4805</v>
      </c>
      <c r="D87" s="26">
        <f>F87+G87</f>
        <v>3363</v>
      </c>
      <c r="E87" s="27">
        <f t="shared" si="18"/>
        <v>0.6998959417273674</v>
      </c>
      <c r="F87" s="26">
        <v>1</v>
      </c>
      <c r="G87" s="26">
        <v>3362</v>
      </c>
      <c r="H87" s="26">
        <f t="shared" si="19"/>
        <v>277</v>
      </c>
      <c r="I87" s="26">
        <v>64</v>
      </c>
      <c r="J87" s="26">
        <v>148</v>
      </c>
      <c r="K87" s="26">
        <v>65</v>
      </c>
      <c r="L87" s="28">
        <f>C87-D87-H87</f>
        <v>1165</v>
      </c>
      <c r="M87" s="4">
        <v>65</v>
      </c>
    </row>
    <row r="88" spans="1:13" ht="12" customHeight="1">
      <c r="A88" s="40" t="s">
        <v>73</v>
      </c>
      <c r="B88" s="36">
        <v>66</v>
      </c>
      <c r="C88" s="26">
        <v>4184</v>
      </c>
      <c r="D88" s="26">
        <v>7</v>
      </c>
      <c r="E88" s="27">
        <f t="shared" si="18"/>
        <v>0.0016730401529636712</v>
      </c>
      <c r="F88" s="26" t="s">
        <v>93</v>
      </c>
      <c r="G88" s="26">
        <v>7</v>
      </c>
      <c r="H88" s="26">
        <v>2426</v>
      </c>
      <c r="I88" s="26">
        <v>2070</v>
      </c>
      <c r="J88" s="26">
        <v>354</v>
      </c>
      <c r="K88" s="26">
        <v>1</v>
      </c>
      <c r="L88" s="28">
        <v>1751</v>
      </c>
      <c r="M88" s="4">
        <v>66</v>
      </c>
    </row>
    <row r="89" spans="1:13" ht="12" customHeight="1">
      <c r="A89" s="40" t="s">
        <v>74</v>
      </c>
      <c r="B89" s="36">
        <v>67</v>
      </c>
      <c r="C89" s="26">
        <v>1967</v>
      </c>
      <c r="D89" s="26">
        <v>3</v>
      </c>
      <c r="E89" s="27">
        <f t="shared" si="18"/>
        <v>0.001525165226232842</v>
      </c>
      <c r="F89" s="26" t="s">
        <v>93</v>
      </c>
      <c r="G89" s="26">
        <v>3</v>
      </c>
      <c r="H89" s="26">
        <f t="shared" si="19"/>
        <v>855</v>
      </c>
      <c r="I89" s="26">
        <v>743</v>
      </c>
      <c r="J89" s="26">
        <v>76</v>
      </c>
      <c r="K89" s="26">
        <v>36</v>
      </c>
      <c r="L89" s="28">
        <v>1109</v>
      </c>
      <c r="M89" s="4">
        <v>67</v>
      </c>
    </row>
    <row r="90" spans="1:13" ht="12" customHeight="1">
      <c r="A90" s="40" t="s">
        <v>75</v>
      </c>
      <c r="B90" s="36">
        <v>68</v>
      </c>
      <c r="C90" s="26">
        <v>2176</v>
      </c>
      <c r="D90" s="26">
        <v>36</v>
      </c>
      <c r="E90" s="27">
        <f t="shared" si="18"/>
        <v>0.016544117647058824</v>
      </c>
      <c r="F90" s="26" t="s">
        <v>93</v>
      </c>
      <c r="G90" s="26">
        <v>36</v>
      </c>
      <c r="H90" s="26">
        <f t="shared" si="19"/>
        <v>970</v>
      </c>
      <c r="I90" s="26">
        <v>830</v>
      </c>
      <c r="J90" s="26">
        <v>104</v>
      </c>
      <c r="K90" s="26">
        <v>36</v>
      </c>
      <c r="L90" s="28">
        <v>1170</v>
      </c>
      <c r="M90" s="4">
        <v>68</v>
      </c>
    </row>
    <row r="91" spans="1:13" ht="12" customHeight="1">
      <c r="A91" s="40" t="s">
        <v>76</v>
      </c>
      <c r="B91" s="36">
        <v>69</v>
      </c>
      <c r="C91" s="26">
        <v>1793</v>
      </c>
      <c r="D91" s="26">
        <v>2</v>
      </c>
      <c r="E91" s="27">
        <f t="shared" si="18"/>
        <v>0.0011154489682097045</v>
      </c>
      <c r="F91" s="26" t="s">
        <v>93</v>
      </c>
      <c r="G91" s="26">
        <v>2</v>
      </c>
      <c r="H91" s="26">
        <v>405</v>
      </c>
      <c r="I91" s="26">
        <v>290</v>
      </c>
      <c r="J91" s="26">
        <v>103</v>
      </c>
      <c r="K91" s="26">
        <v>11</v>
      </c>
      <c r="L91" s="28">
        <v>1386</v>
      </c>
      <c r="M91" s="4">
        <v>69</v>
      </c>
    </row>
    <row r="92" spans="1:13" ht="12" customHeight="1">
      <c r="A92" s="40" t="s">
        <v>77</v>
      </c>
      <c r="B92" s="36">
        <v>70</v>
      </c>
      <c r="C92" s="26">
        <v>3112</v>
      </c>
      <c r="D92" s="26">
        <v>45</v>
      </c>
      <c r="E92" s="27">
        <f t="shared" si="18"/>
        <v>0.014460154241645245</v>
      </c>
      <c r="F92" s="26" t="s">
        <v>93</v>
      </c>
      <c r="G92" s="26">
        <v>45</v>
      </c>
      <c r="H92" s="26">
        <f t="shared" si="19"/>
        <v>1565</v>
      </c>
      <c r="I92" s="26">
        <v>1253</v>
      </c>
      <c r="J92" s="26">
        <v>300</v>
      </c>
      <c r="K92" s="26">
        <v>12</v>
      </c>
      <c r="L92" s="28">
        <v>1502</v>
      </c>
      <c r="M92" s="4">
        <v>70</v>
      </c>
    </row>
    <row r="93" spans="1:13" ht="12" customHeight="1" thickBot="1">
      <c r="A93" s="41"/>
      <c r="B93" s="37"/>
      <c r="C93" s="20"/>
      <c r="D93" s="20"/>
      <c r="E93" s="21"/>
      <c r="F93" s="20"/>
      <c r="G93" s="20"/>
      <c r="H93" s="20"/>
      <c r="I93" s="20"/>
      <c r="J93" s="20"/>
      <c r="K93" s="20"/>
      <c r="L93" s="22"/>
      <c r="M93" s="4"/>
    </row>
    <row r="94" spans="1:12" ht="11.25" customHeight="1">
      <c r="A94" s="4"/>
      <c r="B94" s="4"/>
      <c r="C94" s="4"/>
      <c r="D94" s="4"/>
      <c r="E94" s="4"/>
      <c r="F94" s="4"/>
      <c r="G94" s="4"/>
      <c r="H94" s="4"/>
      <c r="I94" s="4"/>
      <c r="J94" s="4"/>
      <c r="K94" s="4"/>
      <c r="L94" s="4"/>
    </row>
    <row r="95" ht="11.25" customHeight="1">
      <c r="A95" s="3" t="s">
        <v>90</v>
      </c>
    </row>
    <row r="96" ht="11.25" customHeight="1">
      <c r="A96" s="3" t="s">
        <v>91</v>
      </c>
    </row>
    <row r="97" ht="11.25" customHeight="1">
      <c r="A97" s="3" t="s">
        <v>92</v>
      </c>
    </row>
    <row r="98" ht="11.25" customHeight="1"/>
    <row r="99" ht="11.25" customHeight="1"/>
    <row r="100" ht="11.25" customHeight="1"/>
    <row r="101" ht="11.25" customHeight="1"/>
    <row r="102" ht="11.25" customHeight="1"/>
    <row r="103" ht="11.25" customHeight="1"/>
  </sheetData>
  <mergeCells count="1">
    <mergeCell ref="K2:L2"/>
  </mergeCells>
  <printOptions/>
  <pageMargins left="0.5118110236220472" right="0.5118110236220472" top="0.5118110236220472" bottom="0.5118110236220472" header="0.5118110236220472" footer="0.5118110236220472"/>
  <pageSetup orientation="portrait" paperSize="9" scale="68"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株式会社ナブ・アシスト</cp:lastModifiedBy>
  <cp:lastPrinted>2000-01-05T09:41:10Z</cp:lastPrinted>
  <dcterms:created xsi:type="dcterms:W3CDTF">1999-11-02T01:05:38Z</dcterms:created>
  <dcterms:modified xsi:type="dcterms:W3CDTF">2002-03-07T04:25:39Z</dcterms:modified>
  <cp:category/>
  <cp:version/>
  <cp:contentType/>
  <cp:contentStatus/>
</cp:coreProperties>
</file>