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19260" windowHeight="5775" tabRatio="678" activeTab="0"/>
  </bookViews>
  <sheets>
    <sheet name="1-1(1)土地利用・1-1(2)保有形態別面積" sheetId="1" r:id="rId1"/>
    <sheet name="1-1(3)樹種別・1-1(4)林種別" sheetId="2" r:id="rId2"/>
  </sheets>
  <definedNames>
    <definedName name="_xlnm.Print_Area" localSheetId="0">'1-1(1)土地利用・1-1(2)保有形態別面積'!$B$1:$L$63</definedName>
    <definedName name="_xlnm.Print_Area" localSheetId="1">'1-1(3)樹種別・1-1(4)林種別'!$B$1:$I$44</definedName>
  </definedNames>
  <calcPr fullCalcOnLoad="1"/>
</workbook>
</file>

<file path=xl/sharedStrings.xml><?xml version="1.0" encoding="utf-8"?>
<sst xmlns="http://schemas.openxmlformats.org/spreadsheetml/2006/main" count="120" uniqueCount="99">
  <si>
    <t>利用別</t>
  </si>
  <si>
    <t>面積</t>
  </si>
  <si>
    <t>構成比</t>
  </si>
  <si>
    <t>民有</t>
  </si>
  <si>
    <t>国有</t>
  </si>
  <si>
    <t>田</t>
  </si>
  <si>
    <t>畑</t>
  </si>
  <si>
    <t>樹園地</t>
  </si>
  <si>
    <t>その他</t>
  </si>
  <si>
    <t>総面積</t>
  </si>
  <si>
    <t>保有形態別</t>
  </si>
  <si>
    <t>私有</t>
  </si>
  <si>
    <t>市町村有</t>
  </si>
  <si>
    <t>県有</t>
  </si>
  <si>
    <t>林業公社</t>
  </si>
  <si>
    <t>林野庁所管</t>
  </si>
  <si>
    <t>第１表　森林資源の概要</t>
  </si>
  <si>
    <t>（１）土地利用</t>
  </si>
  <si>
    <t>（単位：ha）</t>
  </si>
  <si>
    <t>年度</t>
  </si>
  <si>
    <t>総面積</t>
  </si>
  <si>
    <t>耕　　　　　　地</t>
  </si>
  <si>
    <t>林　　　　　　野</t>
  </si>
  <si>
    <t>その他</t>
  </si>
  <si>
    <t>総　数</t>
  </si>
  <si>
    <t>田</t>
  </si>
  <si>
    <t>畑</t>
  </si>
  <si>
    <t>民　有</t>
  </si>
  <si>
    <t>国　有</t>
  </si>
  <si>
    <t>平成１２年度</t>
  </si>
  <si>
    <t>土地利用円グラフ</t>
  </si>
  <si>
    <t>林野</t>
  </si>
  <si>
    <t>耕地</t>
  </si>
  <si>
    <t>林野面積円グラフ</t>
  </si>
  <si>
    <t>民有林</t>
  </si>
  <si>
    <t>国有林</t>
  </si>
  <si>
    <t>（２）保有形態別面積</t>
  </si>
  <si>
    <t>年　度</t>
  </si>
  <si>
    <t>国　　有　　林</t>
  </si>
  <si>
    <t>民　　　　有　　　　林</t>
  </si>
  <si>
    <t>総　　数</t>
  </si>
  <si>
    <t>林野庁所管</t>
  </si>
  <si>
    <t>私　　有</t>
  </si>
  <si>
    <t>県　　有</t>
  </si>
  <si>
    <t>市町村有</t>
  </si>
  <si>
    <t>林業公社</t>
  </si>
  <si>
    <t>（注）　 １．国有林の「その他」は林野庁所管以外のもの</t>
  </si>
  <si>
    <t>　　 　　２．国有林には官行造林地を含む</t>
  </si>
  <si>
    <t>　　 　　３．民有林は地域森林計画対象区域である</t>
  </si>
  <si>
    <t>（３）樹種別面積・蓄積</t>
  </si>
  <si>
    <t>樹  種</t>
  </si>
  <si>
    <t>面　積</t>
  </si>
  <si>
    <t>蓄　積</t>
  </si>
  <si>
    <t>す　ぎ</t>
  </si>
  <si>
    <t>ひのき</t>
  </si>
  <si>
    <t>ま　つ</t>
  </si>
  <si>
    <t>からまつ</t>
  </si>
  <si>
    <t>未立木地</t>
  </si>
  <si>
    <t>（４）林種別面積・蓄積</t>
  </si>
  <si>
    <t>竹   　林</t>
  </si>
  <si>
    <t>伐 跡 地</t>
  </si>
  <si>
    <r>
      <t>（単位 : ha・m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）</t>
    </r>
  </si>
  <si>
    <t>総    　計</t>
  </si>
  <si>
    <t>針葉樹計</t>
  </si>
  <si>
    <t>その他</t>
  </si>
  <si>
    <t>〔資料〕国有林は森林管理局、民有林は林政課</t>
  </si>
  <si>
    <r>
      <t>（単位：ha・m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</si>
  <si>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t>林　　種</t>
  </si>
  <si>
    <t>総　　　　数</t>
  </si>
  <si>
    <t>国　有　林</t>
  </si>
  <si>
    <t>民　有　林</t>
  </si>
  <si>
    <t>面　　積</t>
  </si>
  <si>
    <t>蓄　　積</t>
  </si>
  <si>
    <t>面　　積　</t>
  </si>
  <si>
    <t>総      数</t>
  </si>
  <si>
    <t>　　　人　工　林</t>
  </si>
  <si>
    <t>　　　天　然　林</t>
  </si>
  <si>
    <t>　　　無立木地</t>
  </si>
  <si>
    <t>　　　そ　の　他</t>
  </si>
  <si>
    <t>〔資料〕国有林は森林管理局、民有林は林政課</t>
  </si>
  <si>
    <t>　　　　１．国有林のその他は林野庁所管以外のもの</t>
  </si>
  <si>
    <t>　　　　２．民有林の無立木地には竹林を含む</t>
  </si>
  <si>
    <t>平成１７年度</t>
  </si>
  <si>
    <t>　　　　２．国有林は森林管理局及び２００５年世界農林業センサス、民有林は林政課</t>
  </si>
  <si>
    <t>　　　　 　 ２．国有林の「その他」は２００５年世界農林業センサス</t>
  </si>
  <si>
    <t>総　　　　　数</t>
  </si>
  <si>
    <t>国　 　有　 　林</t>
  </si>
  <si>
    <t>民　　有　　林</t>
  </si>
  <si>
    <t>広 葉 樹</t>
  </si>
  <si>
    <t>平成１９年度</t>
  </si>
  <si>
    <t>樹園地ほか</t>
  </si>
  <si>
    <t>〔資料〕 　１．国有林は森林管理局、民有林は林政課（２０．４．１現在）</t>
  </si>
  <si>
    <t>森林総研</t>
  </si>
  <si>
    <t>　　 　　４．私有林は県有、市町村有、森林総研、林業公社以外の民有林</t>
  </si>
  <si>
    <t>　　 　　５．『森林総研』とは独立行政法人森林総合研究所森林農地整備センター前橋水源林整備事務所（旧 緑資源機構）である。</t>
  </si>
  <si>
    <t>〔資料〕１．総面積は群馬県統計年鑑、耕地面積は関東農政局群馬農政事務所｢第54次群馬農林水産統計年報｣(樹園地ほかには牧草地を含む｡)</t>
  </si>
  <si>
    <t>(注)１．伐跡地は無立木地の伐跡地を、未立木地は無立木地の改植予定地と未立木地(更新困難地含む)を合算した。</t>
  </si>
  <si>
    <t>　　２．まつには、アカマツ・クロマツ・リキダマツ・ストローブマツ・ヒメコマツを計上した。</t>
  </si>
  <si>
    <t>　　３．国有林のその他は林野庁所管以外のもの。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</si>
</sst>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\-#,##0;&quot;-&quot;"/>
    <numFmt numFmtId="179" formatCode="#,##0;[Red]#,##0"/>
    <numFmt numFmtId="180" formatCode="#,###"/>
    <numFmt numFmtId="181" formatCode="#,##0;\-#,##0;&quot;…&quot;"/>
    <numFmt numFmtId="182" formatCode="#,##0_);[Red]\(#,##0\)"/>
    <numFmt numFmtId="183" formatCode="0.0_ "/>
    <numFmt numFmtId="184" formatCode="#,###.0"/>
    <numFmt numFmtId="185" formatCode="#,###.00"/>
    <numFmt numFmtId="186" formatCode="0;[Red]0"/>
    <numFmt numFmtId="187" formatCode="0.0%"/>
    <numFmt numFmtId="188" formatCode="#,###;\-#,###;&quot;-&quot;"/>
    <numFmt numFmtId="189" formatCode="#,##0;\-#,##0;&quot;－&quot;"/>
    <numFmt numFmtId="190" formatCode="#,##0.00;\-#,##0.00;&quot;－&quot;"/>
    <numFmt numFmtId="191" formatCode="0.00_);[Red]\(0.00\)"/>
    <numFmt numFmtId="192" formatCode="#,##0.0;\-#,##0.0;&quot;－&quot;"/>
    <numFmt numFmtId="193" formatCode="#,##0.0;\-#,##0.0;&quot;-&quot;"/>
    <numFmt numFmtId="194" formatCode="#,##0.00;\-#,##0.00;&quot;-&quot;"/>
    <numFmt numFmtId="195" formatCode="0.0_);[Red]\(0.0\)"/>
    <numFmt numFmtId="196" formatCode="#,##0.000;\-#,##0.000;&quot;－&quot;"/>
    <numFmt numFmtId="197" formatCode="#,##0.0;[Red]\-#,##0.0"/>
    <numFmt numFmtId="198" formatCode="#,##0.0"/>
    <numFmt numFmtId="199" formatCode="#,##0.000"/>
    <numFmt numFmtId="200" formatCode="#,##0.0;[Red]#,##0.0"/>
    <numFmt numFmtId="201" formatCode="#,##0.00;[Red]#,##0.00"/>
    <numFmt numFmtId="202" formatCode="#,##0.00;\-#,##0.0;&quot;－&quot;"/>
    <numFmt numFmtId="203" formatCode="#,##0.;\-#,##0.0;&quot;－&quot;"/>
    <numFmt numFmtId="204" formatCode="##,#00.;\-#,##0.0;&quot;－&quot;"/>
    <numFmt numFmtId="205" formatCode="###,000.;\-#,##0.0;&quot;－&quot;"/>
    <numFmt numFmtId="206" formatCode="###,000.;\-##,#00&quot;－&quot;"/>
    <numFmt numFmtId="207" formatCode="#,##0.00_ ;[Red]\-#,##0.00\ "/>
    <numFmt numFmtId="208" formatCode="0_);[Red]\(0\)"/>
  </numFmts>
  <fonts count="41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0"/>
      <name val="ＭＳ Ｐ明朝"/>
      <family val="1"/>
    </font>
    <font>
      <b/>
      <sz val="9"/>
      <name val="ＭＳ ＰＲ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b/>
      <sz val="12"/>
      <name val="ＭＳ Ｐ明朝"/>
      <family val="1"/>
    </font>
    <font>
      <sz val="8"/>
      <name val="ＭＳ Ｐ明朝"/>
      <family val="1"/>
    </font>
    <font>
      <sz val="16"/>
      <name val="ＭＳ 明朝"/>
      <family val="1"/>
    </font>
    <font>
      <vertAlign val="superscript"/>
      <sz val="10"/>
      <name val="ＭＳ 明朝"/>
      <family val="1"/>
    </font>
    <font>
      <sz val="12"/>
      <name val="ＭＳ Ｐ明朝"/>
      <family val="1"/>
    </font>
    <font>
      <vertAlign val="superscript"/>
      <sz val="10"/>
      <name val="ＭＳ Ｐ明朝"/>
      <family val="1"/>
    </font>
    <font>
      <sz val="9"/>
      <name val="ＭＳ Ｐ明朝"/>
      <family val="1"/>
    </font>
    <font>
      <sz val="9"/>
      <color indexed="8"/>
      <name val="ＭＳ Ｐゴシック"/>
      <family val="3"/>
    </font>
    <font>
      <sz val="8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.25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ＭＳ 明朝"/>
      <family val="1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1" fillId="0" borderId="0">
      <alignment/>
      <protection/>
    </xf>
    <xf numFmtId="0" fontId="36" fillId="4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3" fillId="0" borderId="0" xfId="60" applyNumberFormat="1" applyFont="1" applyAlignment="1" applyProtection="1">
      <alignment vertical="center"/>
      <protection locked="0"/>
    </xf>
    <xf numFmtId="0" fontId="2" fillId="0" borderId="0" xfId="60" applyNumberFormat="1" applyFont="1" applyAlignment="1" applyProtection="1">
      <alignment vertical="center"/>
      <protection locked="0"/>
    </xf>
    <xf numFmtId="0" fontId="4" fillId="0" borderId="0" xfId="60" applyNumberFormat="1" applyFont="1" applyAlignment="1" applyProtection="1">
      <alignment vertical="center"/>
      <protection locked="0"/>
    </xf>
    <xf numFmtId="0" fontId="5" fillId="0" borderId="0" xfId="60" applyNumberFormat="1" applyFont="1" applyAlignment="1" applyProtection="1">
      <alignment vertical="center"/>
      <protection locked="0"/>
    </xf>
    <xf numFmtId="0" fontId="6" fillId="0" borderId="0" xfId="60" applyNumberFormat="1" applyFont="1" applyFill="1" applyAlignment="1" applyProtection="1">
      <alignment vertical="center"/>
      <protection locked="0"/>
    </xf>
    <xf numFmtId="0" fontId="2" fillId="0" borderId="0" xfId="60" applyNumberFormat="1" applyFont="1" applyFill="1" applyAlignment="1" applyProtection="1">
      <alignment vertical="center"/>
      <protection locked="0"/>
    </xf>
    <xf numFmtId="0" fontId="4" fillId="0" borderId="0" xfId="60" applyNumberFormat="1" applyFont="1" applyFill="1" applyAlignment="1" applyProtection="1">
      <alignment vertical="center"/>
      <protection locked="0"/>
    </xf>
    <xf numFmtId="0" fontId="4" fillId="0" borderId="0" xfId="60" applyNumberFormat="1" applyFont="1" applyFill="1" applyAlignment="1" applyProtection="1">
      <alignment horizontal="right" vertical="center"/>
      <protection locked="0"/>
    </xf>
    <xf numFmtId="189" fontId="7" fillId="0" borderId="10" xfId="60" applyNumberFormat="1" applyFont="1" applyFill="1" applyBorder="1" applyAlignment="1" applyProtection="1">
      <alignment vertical="center"/>
      <protection/>
    </xf>
    <xf numFmtId="189" fontId="7" fillId="0" borderId="11" xfId="60" applyNumberFormat="1" applyFont="1" applyFill="1" applyBorder="1" applyAlignment="1" applyProtection="1">
      <alignment vertical="center"/>
      <protection/>
    </xf>
    <xf numFmtId="189" fontId="8" fillId="0" borderId="12" xfId="60" applyNumberFormat="1" applyFont="1" applyFill="1" applyBorder="1" applyAlignment="1" applyProtection="1">
      <alignment vertical="center"/>
      <protection/>
    </xf>
    <xf numFmtId="189" fontId="8" fillId="0" borderId="12" xfId="60" applyNumberFormat="1" applyFont="1" applyFill="1" applyBorder="1" applyAlignment="1" applyProtection="1">
      <alignment vertical="center"/>
      <protection locked="0"/>
    </xf>
    <xf numFmtId="189" fontId="8" fillId="0" borderId="13" xfId="60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Alignment="1" applyProtection="1">
      <alignment vertical="center"/>
      <protection locked="0"/>
    </xf>
    <xf numFmtId="0" fontId="4" fillId="0" borderId="0" xfId="60" applyNumberFormat="1" applyFont="1" applyFill="1" applyAlignment="1" applyProtection="1">
      <alignment/>
      <protection locked="0"/>
    </xf>
    <xf numFmtId="0" fontId="4" fillId="0" borderId="14" xfId="60" applyNumberFormat="1" applyFont="1" applyFill="1" applyBorder="1" applyAlignment="1" applyProtection="1">
      <alignment horizontal="center" vertical="center"/>
      <protection locked="0"/>
    </xf>
    <xf numFmtId="0" fontId="4" fillId="0" borderId="15" xfId="60" applyNumberFormat="1" applyFont="1" applyFill="1" applyBorder="1" applyAlignment="1" applyProtection="1">
      <alignment horizontal="center"/>
      <protection locked="0"/>
    </xf>
    <xf numFmtId="0" fontId="4" fillId="0" borderId="16" xfId="60" applyNumberFormat="1" applyFont="1" applyFill="1" applyBorder="1" applyAlignment="1" applyProtection="1">
      <alignment horizontal="center" vertical="center"/>
      <protection locked="0"/>
    </xf>
    <xf numFmtId="190" fontId="4" fillId="0" borderId="10" xfId="60" applyNumberFormat="1" applyFont="1" applyFill="1" applyBorder="1" applyAlignment="1" applyProtection="1">
      <alignment/>
      <protection/>
    </xf>
    <xf numFmtId="190" fontId="4" fillId="0" borderId="17" xfId="60" applyNumberFormat="1" applyFont="1" applyFill="1" applyBorder="1" applyAlignment="1" applyProtection="1">
      <alignment/>
      <protection/>
    </xf>
    <xf numFmtId="183" fontId="4" fillId="0" borderId="11" xfId="60" applyNumberFormat="1" applyFont="1" applyFill="1" applyBorder="1" applyAlignment="1" applyProtection="1">
      <alignment/>
      <protection/>
    </xf>
    <xf numFmtId="0" fontId="4" fillId="0" borderId="18" xfId="60" applyNumberFormat="1" applyFont="1" applyFill="1" applyBorder="1" applyAlignment="1" applyProtection="1">
      <alignment horizontal="center" vertical="center"/>
      <protection locked="0"/>
    </xf>
    <xf numFmtId="190" fontId="4" fillId="0" borderId="12" xfId="60" applyNumberFormat="1" applyFont="1" applyFill="1" applyBorder="1" applyAlignment="1" applyProtection="1">
      <alignment/>
      <protection/>
    </xf>
    <xf numFmtId="190" fontId="4" fillId="0" borderId="19" xfId="60" applyNumberFormat="1" applyFont="1" applyFill="1" applyBorder="1" applyAlignment="1" applyProtection="1">
      <alignment/>
      <protection/>
    </xf>
    <xf numFmtId="183" fontId="4" fillId="0" borderId="13" xfId="60" applyNumberFormat="1" applyFont="1" applyFill="1" applyBorder="1" applyAlignment="1" applyProtection="1">
      <alignment/>
      <protection/>
    </xf>
    <xf numFmtId="0" fontId="10" fillId="0" borderId="0" xfId="60" applyNumberFormat="1" applyFont="1" applyFill="1" applyAlignment="1" applyProtection="1">
      <alignment/>
      <protection locked="0"/>
    </xf>
    <xf numFmtId="0" fontId="4" fillId="0" borderId="20" xfId="60" applyNumberFormat="1" applyFont="1" applyFill="1" applyBorder="1" applyAlignment="1" applyProtection="1">
      <alignment horizontal="center" vertical="center"/>
      <protection locked="0"/>
    </xf>
    <xf numFmtId="190" fontId="4" fillId="0" borderId="21" xfId="60" applyNumberFormat="1" applyFont="1" applyFill="1" applyBorder="1" applyAlignment="1" applyProtection="1">
      <alignment/>
      <protection/>
    </xf>
    <xf numFmtId="190" fontId="4" fillId="0" borderId="22" xfId="60" applyNumberFormat="1" applyFont="1" applyFill="1" applyBorder="1" applyAlignment="1" applyProtection="1">
      <alignment/>
      <protection/>
    </xf>
    <xf numFmtId="0" fontId="11" fillId="0" borderId="0" xfId="60" applyNumberFormat="1" applyFont="1" applyFill="1" applyAlignment="1" applyProtection="1">
      <alignment vertical="center"/>
      <protection locked="0"/>
    </xf>
    <xf numFmtId="0" fontId="7" fillId="0" borderId="0" xfId="60" applyNumberFormat="1" applyFont="1" applyFill="1" applyAlignment="1" applyProtection="1">
      <alignment vertical="center"/>
      <protection locked="0"/>
    </xf>
    <xf numFmtId="0" fontId="12" fillId="0" borderId="0" xfId="60" applyNumberFormat="1" applyFont="1" applyFill="1" applyAlignment="1" applyProtection="1">
      <alignment vertical="center"/>
      <protection locked="0"/>
    </xf>
    <xf numFmtId="0" fontId="13" fillId="0" borderId="0" xfId="60" applyNumberFormat="1" applyFont="1" applyFill="1" applyAlignment="1" applyProtection="1">
      <alignment vertical="center"/>
      <protection locked="0"/>
    </xf>
    <xf numFmtId="0" fontId="6" fillId="0" borderId="0" xfId="60" applyFont="1" applyAlignment="1">
      <alignment vertical="center"/>
      <protection/>
    </xf>
    <xf numFmtId="0" fontId="4" fillId="0" borderId="0" xfId="60" applyNumberFormat="1" applyFont="1" applyAlignment="1" applyProtection="1">
      <alignment/>
      <protection locked="0"/>
    </xf>
    <xf numFmtId="0" fontId="4" fillId="0" borderId="0" xfId="60" applyNumberFormat="1" applyFont="1" applyFill="1" applyBorder="1">
      <alignment/>
      <protection/>
    </xf>
    <xf numFmtId="179" fontId="8" fillId="0" borderId="23" xfId="60" applyNumberFormat="1" applyFont="1" applyFill="1" applyBorder="1" applyAlignment="1" applyProtection="1">
      <alignment vertical="center"/>
      <protection/>
    </xf>
    <xf numFmtId="179" fontId="8" fillId="0" borderId="24" xfId="60" applyNumberFormat="1" applyFont="1" applyFill="1" applyBorder="1" applyAlignment="1" applyProtection="1">
      <alignment vertical="center"/>
      <protection/>
    </xf>
    <xf numFmtId="179" fontId="8" fillId="0" borderId="25" xfId="60" applyNumberFormat="1" applyFont="1" applyFill="1" applyBorder="1" applyAlignment="1" applyProtection="1">
      <alignment vertical="center"/>
      <protection/>
    </xf>
    <xf numFmtId="176" fontId="4" fillId="0" borderId="26" xfId="60" applyNumberFormat="1" applyFont="1" applyFill="1" applyBorder="1" applyAlignment="1">
      <alignment vertical="center"/>
      <protection/>
    </xf>
    <xf numFmtId="176" fontId="4" fillId="0" borderId="27" xfId="60" applyNumberFormat="1" applyFont="1" applyFill="1" applyBorder="1" applyAlignment="1">
      <alignment vertical="center"/>
      <protection/>
    </xf>
    <xf numFmtId="176" fontId="4" fillId="0" borderId="28" xfId="60" applyNumberFormat="1" applyFont="1" applyFill="1" applyBorder="1" applyAlignment="1">
      <alignment vertical="center"/>
      <protection/>
    </xf>
    <xf numFmtId="179" fontId="8" fillId="0" borderId="26" xfId="60" applyNumberFormat="1" applyFont="1" applyFill="1" applyBorder="1" applyAlignment="1" applyProtection="1">
      <alignment vertical="center"/>
      <protection/>
    </xf>
    <xf numFmtId="179" fontId="8" fillId="0" borderId="27" xfId="60" applyNumberFormat="1" applyFont="1" applyFill="1" applyBorder="1" applyAlignment="1" applyProtection="1">
      <alignment vertical="center"/>
      <protection/>
    </xf>
    <xf numFmtId="179" fontId="8" fillId="0" borderId="28" xfId="60" applyNumberFormat="1" applyFont="1" applyFill="1" applyBorder="1" applyAlignment="1" applyProtection="1">
      <alignment vertical="center"/>
      <protection/>
    </xf>
    <xf numFmtId="179" fontId="7" fillId="0" borderId="26" xfId="60" applyNumberFormat="1" applyFont="1" applyFill="1" applyBorder="1" applyAlignment="1" applyProtection="1">
      <alignment vertical="center"/>
      <protection/>
    </xf>
    <xf numFmtId="179" fontId="7" fillId="0" borderId="27" xfId="60" applyNumberFormat="1" applyFont="1" applyFill="1" applyBorder="1" applyAlignment="1" applyProtection="1">
      <alignment vertical="center"/>
      <protection/>
    </xf>
    <xf numFmtId="176" fontId="4" fillId="0" borderId="26" xfId="60" applyNumberFormat="1" applyFont="1" applyFill="1" applyBorder="1" applyAlignment="1" applyProtection="1">
      <alignment vertical="center"/>
      <protection/>
    </xf>
    <xf numFmtId="176" fontId="4" fillId="0" borderId="27" xfId="60" applyNumberFormat="1" applyFont="1" applyFill="1" applyBorder="1" applyAlignment="1" applyProtection="1">
      <alignment vertical="center"/>
      <protection/>
    </xf>
    <xf numFmtId="179" fontId="8" fillId="0" borderId="26" xfId="60" applyNumberFormat="1" applyFont="1" applyFill="1" applyBorder="1" applyAlignment="1">
      <alignment vertical="center"/>
      <protection/>
    </xf>
    <xf numFmtId="176" fontId="8" fillId="0" borderId="26" xfId="60" applyNumberFormat="1" applyFont="1" applyFill="1" applyBorder="1" applyAlignment="1">
      <alignment vertical="center"/>
      <protection/>
    </xf>
    <xf numFmtId="176" fontId="8" fillId="0" borderId="27" xfId="60" applyNumberFormat="1" applyFont="1" applyFill="1" applyBorder="1" applyAlignment="1">
      <alignment vertical="center"/>
      <protection/>
    </xf>
    <xf numFmtId="176" fontId="8" fillId="0" borderId="28" xfId="60" applyNumberFormat="1" applyFont="1" applyFill="1" applyBorder="1" applyAlignment="1">
      <alignment vertical="center"/>
      <protection/>
    </xf>
    <xf numFmtId="178" fontId="7" fillId="0" borderId="27" xfId="60" applyNumberFormat="1" applyFont="1" applyFill="1" applyBorder="1" applyAlignment="1" applyProtection="1">
      <alignment vertical="center"/>
      <protection/>
    </xf>
    <xf numFmtId="179" fontId="7" fillId="0" borderId="29" xfId="60" applyNumberFormat="1" applyFont="1" applyFill="1" applyBorder="1" applyAlignment="1" applyProtection="1">
      <alignment vertical="center"/>
      <protection/>
    </xf>
    <xf numFmtId="179" fontId="7" fillId="0" borderId="30" xfId="60" applyNumberFormat="1" applyFont="1" applyFill="1" applyBorder="1" applyAlignment="1" applyProtection="1">
      <alignment vertical="center"/>
      <protection/>
    </xf>
    <xf numFmtId="178" fontId="7" fillId="0" borderId="31" xfId="60" applyNumberFormat="1" applyFont="1" applyFill="1" applyBorder="1" applyAlignment="1" applyProtection="1">
      <alignment vertical="center"/>
      <protection/>
    </xf>
    <xf numFmtId="178" fontId="7" fillId="0" borderId="32" xfId="60" applyNumberFormat="1" applyFont="1" applyFill="1" applyBorder="1" applyAlignment="1">
      <alignment vertical="center"/>
      <protection/>
    </xf>
    <xf numFmtId="178" fontId="7" fillId="0" borderId="33" xfId="60" applyNumberFormat="1" applyFont="1" applyFill="1" applyBorder="1" applyAlignment="1">
      <alignment vertical="center"/>
      <protection/>
    </xf>
    <xf numFmtId="178" fontId="7" fillId="0" borderId="0" xfId="60" applyNumberFormat="1" applyFont="1" applyFill="1" applyBorder="1" applyAlignment="1">
      <alignment vertical="center"/>
      <protection/>
    </xf>
    <xf numFmtId="0" fontId="4" fillId="0" borderId="0" xfId="60" applyFont="1" applyFill="1" applyBorder="1" applyAlignment="1">
      <alignment horizontal="left" vertical="center"/>
      <protection/>
    </xf>
    <xf numFmtId="3" fontId="4" fillId="0" borderId="0" xfId="60" applyNumberFormat="1" applyFont="1" applyFill="1" applyBorder="1" applyAlignment="1">
      <alignment vertical="center"/>
      <protection/>
    </xf>
    <xf numFmtId="3" fontId="9" fillId="0" borderId="0" xfId="60" applyNumberFormat="1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horizontal="right" vertical="center"/>
      <protection/>
    </xf>
    <xf numFmtId="0" fontId="4" fillId="0" borderId="0" xfId="60" applyNumberFormat="1" applyFont="1" applyFill="1" applyBorder="1" applyAlignment="1">
      <alignment vertical="center"/>
      <protection/>
    </xf>
    <xf numFmtId="0" fontId="9" fillId="0" borderId="0" xfId="60" applyNumberFormat="1" applyFont="1" applyFill="1" applyBorder="1" applyAlignment="1">
      <alignment vertical="center"/>
      <protection/>
    </xf>
    <xf numFmtId="0" fontId="9" fillId="0" borderId="0" xfId="60" applyNumberFormat="1" applyFont="1" applyFill="1" applyBorder="1" applyAlignment="1" quotePrefix="1">
      <alignment vertical="center"/>
      <protection/>
    </xf>
    <xf numFmtId="0" fontId="11" fillId="0" borderId="0" xfId="60" applyFont="1" applyFill="1" applyAlignment="1">
      <alignment vertical="center"/>
      <protection/>
    </xf>
    <xf numFmtId="0" fontId="15" fillId="0" borderId="0" xfId="60" applyNumberFormat="1" applyFont="1" applyFill="1" applyAlignment="1" applyProtection="1">
      <alignment vertical="center"/>
      <protection locked="0"/>
    </xf>
    <xf numFmtId="0" fontId="15" fillId="0" borderId="0" xfId="60" applyNumberFormat="1" applyFont="1" applyFill="1" applyAlignment="1" applyProtection="1">
      <alignment/>
      <protection locked="0"/>
    </xf>
    <xf numFmtId="0" fontId="7" fillId="0" borderId="0" xfId="60" applyNumberFormat="1" applyFont="1" applyFill="1" applyAlignment="1" applyProtection="1">
      <alignment/>
      <protection locked="0"/>
    </xf>
    <xf numFmtId="0" fontId="7" fillId="0" borderId="0" xfId="60" applyNumberFormat="1" applyFont="1" applyFill="1" applyAlignment="1" applyProtection="1">
      <alignment horizontal="right" vertical="center"/>
      <protection locked="0"/>
    </xf>
    <xf numFmtId="176" fontId="8" fillId="0" borderId="34" xfId="60" applyNumberFormat="1" applyFont="1" applyFill="1" applyBorder="1" applyAlignment="1" applyProtection="1">
      <alignment vertical="center"/>
      <protection/>
    </xf>
    <xf numFmtId="176" fontId="8" fillId="0" borderId="35" xfId="60" applyNumberFormat="1" applyFont="1" applyFill="1" applyBorder="1" applyAlignment="1" applyProtection="1">
      <alignment vertical="center"/>
      <protection/>
    </xf>
    <xf numFmtId="176" fontId="8" fillId="0" borderId="36" xfId="60" applyNumberFormat="1" applyFont="1" applyFill="1" applyBorder="1" applyAlignment="1" applyProtection="1">
      <alignment vertical="center"/>
      <protection/>
    </xf>
    <xf numFmtId="176" fontId="7" fillId="0" borderId="37" xfId="60" applyNumberFormat="1" applyFont="1" applyFill="1" applyBorder="1" applyAlignment="1" applyProtection="1">
      <alignment vertical="center"/>
      <protection locked="0"/>
    </xf>
    <xf numFmtId="176" fontId="7" fillId="0" borderId="38" xfId="60" applyNumberFormat="1" applyFont="1" applyFill="1" applyBorder="1" applyAlignment="1" applyProtection="1">
      <alignment vertical="center"/>
      <protection locked="0"/>
    </xf>
    <xf numFmtId="176" fontId="7" fillId="0" borderId="39" xfId="60" applyNumberFormat="1" applyFont="1" applyFill="1" applyBorder="1" applyAlignment="1" applyProtection="1">
      <alignment vertical="center"/>
      <protection locked="0"/>
    </xf>
    <xf numFmtId="176" fontId="7" fillId="0" borderId="37" xfId="60" applyNumberFormat="1" applyFont="1" applyFill="1" applyBorder="1" applyAlignment="1" applyProtection="1">
      <alignment vertical="center"/>
      <protection/>
    </xf>
    <xf numFmtId="176" fontId="7" fillId="0" borderId="38" xfId="60" applyNumberFormat="1" applyFont="1" applyFill="1" applyBorder="1" applyAlignment="1" applyProtection="1">
      <alignment vertical="center"/>
      <protection/>
    </xf>
    <xf numFmtId="176" fontId="7" fillId="0" borderId="40" xfId="60" applyNumberFormat="1" applyFont="1" applyFill="1" applyBorder="1" applyAlignment="1" applyProtection="1">
      <alignment vertical="center"/>
      <protection/>
    </xf>
    <xf numFmtId="178" fontId="7" fillId="0" borderId="41" xfId="60" applyNumberFormat="1" applyFont="1" applyFill="1" applyBorder="1" applyAlignment="1" applyProtection="1">
      <alignment horizontal="right" vertical="center"/>
      <protection/>
    </xf>
    <xf numFmtId="178" fontId="7" fillId="0" borderId="30" xfId="60" applyNumberFormat="1" applyFont="1" applyFill="1" applyBorder="1" applyAlignment="1">
      <alignment horizontal="right" vertical="center"/>
      <protection/>
    </xf>
    <xf numFmtId="178" fontId="7" fillId="0" borderId="26" xfId="60" applyNumberFormat="1" applyFont="1" applyFill="1" applyBorder="1" applyAlignment="1">
      <alignment vertical="center"/>
      <protection/>
    </xf>
    <xf numFmtId="178" fontId="7" fillId="0" borderId="27" xfId="60" applyNumberFormat="1" applyFont="1" applyFill="1" applyBorder="1" applyAlignment="1">
      <alignment vertical="center"/>
      <protection/>
    </xf>
    <xf numFmtId="176" fontId="8" fillId="0" borderId="42" xfId="60" applyNumberFormat="1" applyFont="1" applyFill="1" applyBorder="1" applyAlignment="1" applyProtection="1">
      <alignment vertical="center"/>
      <protection/>
    </xf>
    <xf numFmtId="176" fontId="8" fillId="0" borderId="43" xfId="60" applyNumberFormat="1" applyFont="1" applyFill="1" applyBorder="1" applyAlignment="1" applyProtection="1">
      <alignment vertical="center"/>
      <protection/>
    </xf>
    <xf numFmtId="189" fontId="7" fillId="0" borderId="0" xfId="60" applyNumberFormat="1" applyFont="1" applyFill="1" applyBorder="1" applyAlignment="1" applyProtection="1">
      <alignment vertical="center"/>
      <protection/>
    </xf>
    <xf numFmtId="178" fontId="7" fillId="0" borderId="44" xfId="60" applyNumberFormat="1" applyFont="1" applyFill="1" applyBorder="1" applyAlignment="1">
      <alignment horizontal="right" vertical="center"/>
      <protection/>
    </xf>
    <xf numFmtId="189" fontId="8" fillId="0" borderId="12" xfId="60" applyNumberFormat="1" applyFont="1" applyFill="1" applyBorder="1" applyAlignment="1">
      <alignment vertical="center"/>
      <protection/>
    </xf>
    <xf numFmtId="176" fontId="7" fillId="0" borderId="45" xfId="60" applyNumberFormat="1" applyFont="1" applyFill="1" applyBorder="1" applyAlignment="1">
      <alignment vertical="center"/>
      <protection/>
    </xf>
    <xf numFmtId="176" fontId="7" fillId="0" borderId="46" xfId="60" applyNumberFormat="1" applyFont="1" applyFill="1" applyBorder="1" applyAlignment="1">
      <alignment vertical="center"/>
      <protection/>
    </xf>
    <xf numFmtId="0" fontId="13" fillId="0" borderId="0" xfId="60" applyNumberFormat="1" applyFont="1" applyFill="1" applyAlignment="1" applyProtection="1">
      <alignment/>
      <protection locked="0"/>
    </xf>
    <xf numFmtId="0" fontId="4" fillId="0" borderId="0" xfId="60" applyNumberFormat="1" applyFont="1" applyFill="1" applyBorder="1" applyAlignment="1" applyProtection="1">
      <alignment horizontal="center" vertical="center"/>
      <protection locked="0"/>
    </xf>
    <xf numFmtId="189" fontId="8" fillId="0" borderId="0" xfId="60" applyNumberFormat="1" applyFont="1" applyFill="1" applyBorder="1" applyAlignment="1" applyProtection="1">
      <alignment vertical="center"/>
      <protection locked="0"/>
    </xf>
    <xf numFmtId="179" fontId="8" fillId="0" borderId="28" xfId="60" applyNumberFormat="1" applyFont="1" applyFill="1" applyBorder="1" applyAlignment="1">
      <alignment vertical="center"/>
      <protection/>
    </xf>
    <xf numFmtId="178" fontId="7" fillId="0" borderId="47" xfId="60" applyNumberFormat="1" applyFont="1" applyFill="1" applyBorder="1" applyAlignment="1">
      <alignment vertical="center"/>
      <protection/>
    </xf>
    <xf numFmtId="178" fontId="7" fillId="0" borderId="48" xfId="60" applyNumberFormat="1" applyFont="1" applyFill="1" applyBorder="1" applyAlignment="1">
      <alignment vertical="center"/>
      <protection/>
    </xf>
    <xf numFmtId="0" fontId="4" fillId="0" borderId="0" xfId="60" applyNumberFormat="1" applyFont="1" applyFill="1" applyAlignment="1" applyProtection="1" quotePrefix="1">
      <alignment/>
      <protection locked="0"/>
    </xf>
    <xf numFmtId="189" fontId="8" fillId="0" borderId="13" xfId="60" applyNumberFormat="1" applyFont="1" applyFill="1" applyBorder="1" applyAlignment="1">
      <alignment vertical="center"/>
      <protection/>
    </xf>
    <xf numFmtId="179" fontId="7" fillId="0" borderId="26" xfId="60" applyNumberFormat="1" applyFont="1" applyFill="1" applyBorder="1" applyAlignment="1">
      <alignment vertical="center"/>
      <protection/>
    </xf>
    <xf numFmtId="179" fontId="7" fillId="0" borderId="27" xfId="60" applyNumberFormat="1" applyFont="1" applyFill="1" applyBorder="1" applyAlignment="1">
      <alignment vertical="center"/>
      <protection/>
    </xf>
    <xf numFmtId="179" fontId="7" fillId="0" borderId="28" xfId="60" applyNumberFormat="1" applyFont="1" applyFill="1" applyBorder="1" applyAlignment="1">
      <alignment vertical="center"/>
      <protection/>
    </xf>
    <xf numFmtId="179" fontId="8" fillId="0" borderId="27" xfId="60" applyNumberFormat="1" applyFont="1" applyFill="1" applyBorder="1" applyAlignment="1">
      <alignment vertical="center"/>
      <protection/>
    </xf>
    <xf numFmtId="179" fontId="7" fillId="0" borderId="29" xfId="60" applyNumberFormat="1" applyFont="1" applyFill="1" applyBorder="1" applyAlignment="1">
      <alignment vertical="center"/>
      <protection/>
    </xf>
    <xf numFmtId="179" fontId="7" fillId="0" borderId="49" xfId="60" applyNumberFormat="1" applyFont="1" applyFill="1" applyBorder="1" applyAlignment="1">
      <alignment vertical="center"/>
      <protection/>
    </xf>
    <xf numFmtId="178" fontId="7" fillId="0" borderId="39" xfId="60" applyNumberFormat="1" applyFont="1" applyFill="1" applyBorder="1" applyAlignment="1">
      <alignment horizontal="right" vertical="center"/>
      <protection/>
    </xf>
    <xf numFmtId="176" fontId="7" fillId="0" borderId="50" xfId="60" applyNumberFormat="1" applyFont="1" applyFill="1" applyBorder="1" applyAlignment="1">
      <alignment vertical="center"/>
      <protection/>
    </xf>
    <xf numFmtId="176" fontId="7" fillId="0" borderId="41" xfId="60" applyNumberFormat="1" applyFont="1" applyFill="1" applyBorder="1" applyAlignment="1">
      <alignment horizontal="right" vertical="center"/>
      <protection/>
    </xf>
    <xf numFmtId="0" fontId="17" fillId="0" borderId="0" xfId="60" applyNumberFormat="1" applyFont="1" applyFill="1" applyAlignment="1" applyProtection="1">
      <alignment vertical="center"/>
      <protection locked="0"/>
    </xf>
    <xf numFmtId="3" fontId="39" fillId="0" borderId="0" xfId="60" applyNumberFormat="1" applyFont="1" applyFill="1" applyBorder="1" applyAlignment="1">
      <alignment vertical="center"/>
      <protection/>
    </xf>
    <xf numFmtId="0" fontId="39" fillId="0" borderId="0" xfId="60" applyNumberFormat="1" applyFont="1" applyFill="1" applyBorder="1" applyAlignment="1">
      <alignment vertical="center"/>
      <protection/>
    </xf>
    <xf numFmtId="0" fontId="39" fillId="0" borderId="0" xfId="60" applyNumberFormat="1" applyFont="1" applyFill="1" applyAlignment="1" applyProtection="1">
      <alignment/>
      <protection locked="0"/>
    </xf>
    <xf numFmtId="0" fontId="40" fillId="0" borderId="0" xfId="60" applyNumberFormat="1" applyFont="1" applyFill="1" applyAlignment="1" applyProtection="1">
      <alignment horizontal="center" vertical="center"/>
      <protection locked="0"/>
    </xf>
    <xf numFmtId="0" fontId="7" fillId="24" borderId="16" xfId="60" applyNumberFormat="1" applyFont="1" applyFill="1" applyBorder="1" applyAlignment="1" applyProtection="1">
      <alignment horizontal="distributed" vertical="center"/>
      <protection locked="0"/>
    </xf>
    <xf numFmtId="0" fontId="8" fillId="24" borderId="18" xfId="60" applyNumberFormat="1" applyFont="1" applyFill="1" applyBorder="1" applyAlignment="1" applyProtection="1">
      <alignment horizontal="distributed" vertical="center"/>
      <protection locked="0"/>
    </xf>
    <xf numFmtId="0" fontId="4" fillId="21" borderId="10" xfId="60" applyNumberFormat="1" applyFont="1" applyFill="1" applyBorder="1" applyAlignment="1" applyProtection="1">
      <alignment horizontal="center" vertical="center"/>
      <protection locked="0"/>
    </xf>
    <xf numFmtId="0" fontId="7" fillId="21" borderId="10" xfId="60" applyNumberFormat="1" applyFont="1" applyFill="1" applyBorder="1" applyAlignment="1" applyProtection="1">
      <alignment horizontal="center" vertical="center" wrapText="1"/>
      <protection locked="0"/>
    </xf>
    <xf numFmtId="0" fontId="7" fillId="21" borderId="11" xfId="60" applyNumberFormat="1" applyFont="1" applyFill="1" applyBorder="1" applyAlignment="1" applyProtection="1">
      <alignment horizontal="center" vertical="center" wrapText="1"/>
      <protection locked="0"/>
    </xf>
    <xf numFmtId="0" fontId="4" fillId="24" borderId="51" xfId="60" applyNumberFormat="1" applyFont="1" applyFill="1" applyBorder="1" applyAlignment="1">
      <alignment horizontal="left" vertical="center"/>
      <protection/>
    </xf>
    <xf numFmtId="0" fontId="4" fillId="24" borderId="52" xfId="60" applyNumberFormat="1" applyFont="1" applyFill="1" applyBorder="1" applyAlignment="1">
      <alignment horizontal="left" vertical="center"/>
      <protection/>
    </xf>
    <xf numFmtId="0" fontId="8" fillId="24" borderId="51" xfId="60" applyFont="1" applyFill="1" applyBorder="1" applyAlignment="1">
      <alignment horizontal="distributed" vertical="center"/>
      <protection/>
    </xf>
    <xf numFmtId="0" fontId="2" fillId="24" borderId="53" xfId="60" applyNumberFormat="1" applyFont="1" applyFill="1" applyBorder="1" applyAlignment="1" applyProtection="1">
      <alignment horizontal="distributed" vertical="center"/>
      <protection locked="0"/>
    </xf>
    <xf numFmtId="0" fontId="7" fillId="24" borderId="51" xfId="60" applyNumberFormat="1" applyFont="1" applyFill="1" applyBorder="1" applyAlignment="1" applyProtection="1">
      <alignment horizontal="left" vertical="center"/>
      <protection locked="0"/>
    </xf>
    <xf numFmtId="0" fontId="7" fillId="24" borderId="52" xfId="60" applyFont="1" applyFill="1" applyBorder="1" applyAlignment="1">
      <alignment horizontal="distributed" vertical="center"/>
      <protection/>
    </xf>
    <xf numFmtId="0" fontId="4" fillId="24" borderId="51" xfId="60" applyNumberFormat="1" applyFont="1" applyFill="1" applyBorder="1" applyAlignment="1" applyProtection="1">
      <alignment horizontal="left" vertical="center"/>
      <protection locked="0"/>
    </xf>
    <xf numFmtId="0" fontId="4" fillId="21" borderId="54" xfId="60" applyNumberFormat="1" applyFont="1" applyFill="1" applyBorder="1" applyAlignment="1" applyProtection="1">
      <alignment horizontal="center" vertical="center"/>
      <protection locked="0"/>
    </xf>
    <xf numFmtId="0" fontId="7" fillId="21" borderId="55" xfId="60" applyFont="1" applyFill="1" applyBorder="1" applyAlignment="1">
      <alignment horizontal="center" vertical="center"/>
      <protection/>
    </xf>
    <xf numFmtId="0" fontId="7" fillId="21" borderId="56" xfId="60" applyFont="1" applyFill="1" applyBorder="1" applyAlignment="1">
      <alignment horizontal="center" vertical="center"/>
      <protection/>
    </xf>
    <xf numFmtId="0" fontId="7" fillId="21" borderId="57" xfId="60" applyFont="1" applyFill="1" applyBorder="1" applyAlignment="1">
      <alignment horizontal="center" vertical="center"/>
      <protection/>
    </xf>
    <xf numFmtId="0" fontId="7" fillId="21" borderId="58" xfId="60" applyNumberFormat="1" applyFont="1" applyFill="1" applyBorder="1" applyAlignment="1" applyProtection="1">
      <alignment horizontal="center" vertical="center"/>
      <protection locked="0"/>
    </xf>
    <xf numFmtId="0" fontId="7" fillId="21" borderId="59" xfId="60" applyNumberFormat="1" applyFont="1" applyFill="1" applyBorder="1" applyAlignment="1" applyProtection="1">
      <alignment horizontal="center" vertical="center"/>
      <protection locked="0"/>
    </xf>
    <xf numFmtId="0" fontId="7" fillId="21" borderId="58" xfId="60" applyNumberFormat="1" applyFont="1" applyFill="1" applyBorder="1" applyAlignment="1">
      <alignment horizontal="center" vertical="center"/>
      <protection/>
    </xf>
    <xf numFmtId="0" fontId="7" fillId="21" borderId="59" xfId="60" applyNumberFormat="1" applyFont="1" applyFill="1" applyBorder="1" applyAlignment="1">
      <alignment horizontal="center" vertical="center"/>
      <protection/>
    </xf>
    <xf numFmtId="0" fontId="7" fillId="21" borderId="60" xfId="60" applyNumberFormat="1" applyFont="1" applyFill="1" applyBorder="1" applyAlignment="1" applyProtection="1">
      <alignment horizontal="center" vertical="center"/>
      <protection locked="0"/>
    </xf>
    <xf numFmtId="0" fontId="4" fillId="0" borderId="61" xfId="60" applyNumberFormat="1" applyFont="1" applyFill="1" applyBorder="1" applyAlignment="1" applyProtection="1">
      <alignment horizontal="center"/>
      <protection locked="0"/>
    </xf>
    <xf numFmtId="0" fontId="2" fillId="0" borderId="62" xfId="60" applyNumberFormat="1" applyFont="1" applyFill="1" applyBorder="1" applyAlignment="1" applyProtection="1">
      <alignment horizontal="center"/>
      <protection locked="0"/>
    </xf>
    <xf numFmtId="0" fontId="4" fillId="21" borderId="63" xfId="60" applyNumberFormat="1" applyFont="1" applyFill="1" applyBorder="1" applyAlignment="1" applyProtection="1">
      <alignment horizontal="center" vertical="center"/>
      <protection locked="0"/>
    </xf>
    <xf numFmtId="0" fontId="4" fillId="21" borderId="64" xfId="60" applyNumberFormat="1" applyFont="1" applyFill="1" applyBorder="1" applyAlignment="1" applyProtection="1">
      <alignment horizontal="center" vertical="center"/>
      <protection locked="0"/>
    </xf>
    <xf numFmtId="0" fontId="4" fillId="24" borderId="65" xfId="60" applyNumberFormat="1" applyFont="1" applyFill="1" applyBorder="1" applyAlignment="1" applyProtection="1">
      <alignment horizontal="center" vertical="center"/>
      <protection locked="0"/>
    </xf>
    <xf numFmtId="0" fontId="4" fillId="24" borderId="66" xfId="60" applyNumberFormat="1" applyFont="1" applyFill="1" applyBorder="1" applyAlignment="1" applyProtection="1">
      <alignment horizontal="center" vertical="center"/>
      <protection locked="0"/>
    </xf>
    <xf numFmtId="0" fontId="4" fillId="21" borderId="67" xfId="60" applyNumberFormat="1" applyFont="1" applyFill="1" applyBorder="1" applyAlignment="1" applyProtection="1">
      <alignment horizontal="center" vertical="center"/>
      <protection locked="0"/>
    </xf>
    <xf numFmtId="0" fontId="4" fillId="21" borderId="61" xfId="60" applyNumberFormat="1" applyFont="1" applyFill="1" applyBorder="1" applyAlignment="1" applyProtection="1">
      <alignment horizontal="center" vertical="center"/>
      <protection locked="0"/>
    </xf>
    <xf numFmtId="0" fontId="4" fillId="21" borderId="68" xfId="60" applyNumberFormat="1" applyFont="1" applyFill="1" applyBorder="1" applyAlignment="1" applyProtection="1">
      <alignment horizontal="center" vertical="center"/>
      <protection locked="0"/>
    </xf>
    <xf numFmtId="0" fontId="4" fillId="21" borderId="62" xfId="60" applyNumberFormat="1" applyFont="1" applyFill="1" applyBorder="1" applyAlignment="1" applyProtection="1">
      <alignment horizontal="center" vertical="center"/>
      <protection locked="0"/>
    </xf>
    <xf numFmtId="0" fontId="39" fillId="0" borderId="0" xfId="60" applyNumberFormat="1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24" borderId="65" xfId="60" applyNumberFormat="1" applyFont="1" applyFill="1" applyBorder="1" applyAlignment="1" applyProtection="1">
      <alignment horizontal="center" vertical="center"/>
      <protection locked="0"/>
    </xf>
    <xf numFmtId="0" fontId="2" fillId="24" borderId="66" xfId="60" applyNumberFormat="1" applyFont="1" applyFill="1" applyBorder="1" applyAlignment="1" applyProtection="1">
      <alignment horizontal="center" vertical="center"/>
      <protection locked="0"/>
    </xf>
    <xf numFmtId="0" fontId="7" fillId="21" borderId="67" xfId="60" applyNumberFormat="1" applyFont="1" applyFill="1" applyBorder="1" applyAlignment="1" applyProtection="1">
      <alignment horizontal="center" vertical="center"/>
      <protection locked="0"/>
    </xf>
    <xf numFmtId="0" fontId="2" fillId="21" borderId="54" xfId="60" applyNumberFormat="1" applyFont="1" applyFill="1" applyBorder="1" applyAlignment="1" applyProtection="1">
      <alignment horizontal="center" vertical="center"/>
      <protection locked="0"/>
    </xf>
    <xf numFmtId="0" fontId="7" fillId="21" borderId="61" xfId="60" applyNumberFormat="1" applyFont="1" applyFill="1" applyBorder="1" applyAlignment="1" applyProtection="1">
      <alignment horizontal="center" vertical="center"/>
      <protection locked="0"/>
    </xf>
    <xf numFmtId="0" fontId="7" fillId="21" borderId="68" xfId="60" applyNumberFormat="1" applyFont="1" applyFill="1" applyBorder="1" applyAlignment="1" applyProtection="1">
      <alignment horizontal="center" vertical="center"/>
      <protection locked="0"/>
    </xf>
    <xf numFmtId="0" fontId="7" fillId="21" borderId="62" xfId="60" applyNumberFormat="1" applyFont="1" applyFill="1" applyBorder="1" applyAlignment="1" applyProtection="1">
      <alignment horizontal="center" vertical="center"/>
      <protection locked="0"/>
    </xf>
    <xf numFmtId="0" fontId="7" fillId="21" borderId="69" xfId="60" applyNumberFormat="1" applyFont="1" applyFill="1" applyBorder="1" applyAlignment="1" applyProtection="1">
      <alignment horizontal="center" vertical="center"/>
      <protection locked="0"/>
    </xf>
    <xf numFmtId="0" fontId="7" fillId="24" borderId="51" xfId="60" applyFont="1" applyFill="1" applyBorder="1" applyAlignment="1">
      <alignment horizontal="distributed" vertical="center"/>
      <protection/>
    </xf>
    <xf numFmtId="0" fontId="2" fillId="24" borderId="53" xfId="60" applyNumberFormat="1" applyFont="1" applyFill="1" applyBorder="1" applyAlignment="1" applyProtection="1">
      <alignment horizontal="distributed" vertical="center"/>
      <protection locked="0"/>
    </xf>
    <xf numFmtId="0" fontId="7" fillId="21" borderId="70" xfId="60" applyFont="1" applyFill="1" applyBorder="1" applyAlignment="1">
      <alignment horizontal="center" vertical="center"/>
      <protection/>
    </xf>
    <xf numFmtId="0" fontId="7" fillId="24" borderId="71" xfId="60" applyFont="1" applyFill="1" applyBorder="1" applyAlignment="1">
      <alignment horizontal="distributed" vertical="center"/>
      <protection/>
    </xf>
    <xf numFmtId="0" fontId="2" fillId="24" borderId="72" xfId="60" applyNumberFormat="1" applyFont="1" applyFill="1" applyBorder="1" applyAlignment="1" applyProtection="1">
      <alignment horizontal="distributed" vertical="center"/>
      <protection locked="0"/>
    </xf>
    <xf numFmtId="0" fontId="8" fillId="24" borderId="51" xfId="60" applyFont="1" applyFill="1" applyBorder="1" applyAlignment="1">
      <alignment horizontal="distributed" vertical="center"/>
      <protection/>
    </xf>
    <xf numFmtId="0" fontId="7" fillId="21" borderId="73" xfId="60" applyNumberFormat="1" applyFont="1" applyFill="1" applyBorder="1" applyAlignment="1" applyProtection="1">
      <alignment horizontal="center" vertical="center"/>
      <protection locked="0"/>
    </xf>
    <xf numFmtId="0" fontId="7" fillId="21" borderId="74" xfId="60" applyNumberFormat="1" applyFont="1" applyFill="1" applyBorder="1" applyAlignment="1" applyProtection="1">
      <alignment horizontal="center" vertical="center"/>
      <protection locked="0"/>
    </xf>
    <xf numFmtId="0" fontId="7" fillId="21" borderId="75" xfId="60" applyNumberFormat="1" applyFont="1" applyFill="1" applyBorder="1" applyAlignment="1" applyProtection="1">
      <alignment horizontal="center" vertical="center"/>
      <protection locked="0"/>
    </xf>
    <xf numFmtId="0" fontId="2" fillId="21" borderId="76" xfId="60" applyNumberFormat="1" applyFont="1" applyFill="1" applyBorder="1" applyAlignment="1" applyProtection="1">
      <alignment horizontal="center" vertical="center"/>
      <protection locked="0"/>
    </xf>
    <xf numFmtId="0" fontId="7" fillId="24" borderId="77" xfId="60" applyNumberFormat="1" applyFont="1" applyFill="1" applyBorder="1" applyAlignment="1" applyProtection="1">
      <alignment horizontal="center" vertical="center"/>
      <protection locked="0"/>
    </xf>
    <xf numFmtId="0" fontId="2" fillId="24" borderId="78" xfId="60" applyNumberFormat="1" applyFont="1" applyFill="1" applyBorder="1" applyAlignment="1" applyProtection="1">
      <alignment vertical="center"/>
      <protection locked="0"/>
    </xf>
    <xf numFmtId="0" fontId="2" fillId="24" borderId="79" xfId="60" applyNumberFormat="1" applyFont="1" applyFill="1" applyBorder="1" applyAlignment="1" applyProtection="1">
      <alignment vertical="center"/>
      <protection locked="0"/>
    </xf>
    <xf numFmtId="0" fontId="2" fillId="24" borderId="80" xfId="60" applyNumberFormat="1" applyFont="1" applyFill="1" applyBorder="1" applyAlignment="1" applyProtection="1">
      <alignment vertical="center"/>
      <protection locked="0"/>
    </xf>
    <xf numFmtId="0" fontId="7" fillId="21" borderId="81" xfId="60" applyFont="1" applyFill="1" applyBorder="1" applyAlignment="1">
      <alignment horizontal="center" vertical="center"/>
      <protection/>
    </xf>
    <xf numFmtId="0" fontId="7" fillId="24" borderId="82" xfId="60" applyFont="1" applyFill="1" applyBorder="1" applyAlignment="1">
      <alignment horizontal="distributed" vertical="center"/>
      <protection/>
    </xf>
    <xf numFmtId="0" fontId="2" fillId="24" borderId="83" xfId="60" applyNumberFormat="1" applyFont="1" applyFill="1" applyBorder="1" applyAlignment="1" applyProtection="1">
      <alignment horizontal="distributed" vertical="center"/>
      <protection locked="0"/>
    </xf>
    <xf numFmtId="0" fontId="7" fillId="21" borderId="73" xfId="60" applyNumberFormat="1" applyFont="1" applyFill="1" applyBorder="1" applyAlignment="1">
      <alignment horizontal="center" vertical="center"/>
      <protection/>
    </xf>
    <xf numFmtId="0" fontId="7" fillId="21" borderId="78" xfId="60" applyNumberFormat="1" applyFont="1" applyFill="1" applyBorder="1" applyAlignment="1">
      <alignment horizontal="center" vertical="center"/>
      <protection/>
    </xf>
    <xf numFmtId="0" fontId="8" fillId="24" borderId="84" xfId="60" applyFont="1" applyFill="1" applyBorder="1" applyAlignment="1">
      <alignment horizontal="distributed" vertical="center"/>
      <protection/>
    </xf>
    <xf numFmtId="0" fontId="2" fillId="24" borderId="85" xfId="60" applyNumberFormat="1" applyFont="1" applyFill="1" applyBorder="1" applyAlignment="1" applyProtection="1">
      <alignment horizontal="distributed" vertical="center"/>
      <protection locked="0"/>
    </xf>
    <xf numFmtId="0" fontId="7" fillId="24" borderId="77" xfId="60" applyFont="1" applyFill="1" applyBorder="1" applyAlignment="1">
      <alignment horizontal="center" vertical="center"/>
      <protection/>
    </xf>
    <xf numFmtId="0" fontId="7" fillId="24" borderId="86" xfId="60" applyFont="1" applyFill="1" applyBorder="1" applyAlignment="1">
      <alignment horizontal="center" vertical="center"/>
      <protection/>
    </xf>
    <xf numFmtId="0" fontId="7" fillId="24" borderId="87" xfId="60" applyFont="1" applyFill="1" applyBorder="1" applyAlignment="1">
      <alignment horizontal="center" vertical="center"/>
      <protection/>
    </xf>
    <xf numFmtId="0" fontId="7" fillId="24" borderId="88" xfId="60" applyFont="1" applyFill="1" applyBorder="1" applyAlignment="1">
      <alignment horizontal="center" vertical="center"/>
      <protection/>
    </xf>
    <xf numFmtId="0" fontId="7" fillId="24" borderId="71" xfId="60" applyNumberFormat="1" applyFont="1" applyFill="1" applyBorder="1" applyAlignment="1" applyProtection="1">
      <alignment horizontal="distributed" vertical="center"/>
      <protection locked="0"/>
    </xf>
    <xf numFmtId="0" fontId="2" fillId="24" borderId="72" xfId="60" applyNumberFormat="1" applyFont="1" applyFill="1" applyBorder="1" applyAlignment="1" applyProtection="1">
      <alignment vertical="center"/>
      <protection locked="0"/>
    </xf>
    <xf numFmtId="0" fontId="8" fillId="24" borderId="89" xfId="60" applyNumberFormat="1" applyFont="1" applyFill="1" applyBorder="1" applyAlignment="1" applyProtection="1">
      <alignment horizontal="center" vertical="center"/>
      <protection locked="0"/>
    </xf>
    <xf numFmtId="0" fontId="2" fillId="24" borderId="90" xfId="60" applyNumberFormat="1" applyFont="1" applyFill="1" applyBorder="1" applyAlignment="1" applyProtection="1">
      <alignment vertical="center"/>
      <protection locked="0"/>
    </xf>
    <xf numFmtId="0" fontId="7" fillId="24" borderId="91" xfId="60" applyNumberFormat="1" applyFont="1" applyFill="1" applyBorder="1" applyAlignment="1" applyProtection="1">
      <alignment vertical="center"/>
      <protection locked="0"/>
    </xf>
    <xf numFmtId="0" fontId="2" fillId="24" borderId="92" xfId="60" applyNumberFormat="1" applyFont="1" applyFill="1" applyBorder="1" applyAlignment="1" applyProtection="1">
      <alignment vertical="center"/>
      <protection locked="0"/>
    </xf>
    <xf numFmtId="0" fontId="7" fillId="24" borderId="91" xfId="60" applyNumberFormat="1" applyFont="1" applyFill="1" applyBorder="1" applyAlignment="1" applyProtection="1">
      <alignment horizontal="distributed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Ⅰ_森林資源(１～３表-4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林野面積</a:t>
            </a:r>
          </a:p>
        </c:rich>
      </c:tx>
      <c:layout>
        <c:manualLayout>
          <c:xMode val="factor"/>
          <c:yMode val="factor"/>
          <c:x val="-0.384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2425"/>
          <c:w val="0.95175"/>
          <c:h val="0.91925"/>
        </c:manualLayout>
      </c:layout>
      <c:doughnutChart>
        <c:varyColors val="1"/>
        <c:ser>
          <c:idx val="0"/>
          <c:order val="0"/>
          <c:tx>
            <c:strRef>
              <c:f>'1-1(1)土地利用・1-1(2)保有形態別面積'!$O$30:$O$31</c:f>
              <c:strCache>
                <c:ptCount val="1"/>
                <c:pt idx="0">
                  <c:v>林野面積円グラフ 面積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森林総研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1.6%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'1-1(1)土地利用・1-1(2)保有形態別面積'!$N$32:$N$40</c:f>
              <c:strCache/>
            </c:strRef>
          </c:cat>
          <c:val>
            <c:numRef>
              <c:f>'1-1(1)土地利用・1-1(2)保有形態別面積'!$O$32:$O$40</c:f>
              <c:numCache/>
            </c:numRef>
          </c:val>
        </c:ser>
        <c:ser>
          <c:idx val="1"/>
          <c:order val="1"/>
          <c:tx>
            <c:strRef>
              <c:f>'1-1(1)土地利用・1-1(2)保有形態別面積'!$P$30:$P$31</c:f>
              <c:strCache>
                <c:ptCount val="1"/>
                <c:pt idx="0">
                  <c:v>林野面積円グラフ 面積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'1-1(1)土地利用・1-1(2)保有形態別面積'!$N$32:$N$40</c:f>
              <c:strCache/>
            </c:strRef>
          </c:cat>
          <c:val>
            <c:numRef>
              <c:f>'1-1(1)土地利用・1-1(2)保有形態別面積'!$P$32:$P$40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土地利用面積</a:t>
            </a:r>
          </a:p>
        </c:rich>
      </c:tx>
      <c:layout>
        <c:manualLayout>
          <c:xMode val="factor"/>
          <c:yMode val="factor"/>
          <c:x val="0.36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415"/>
          <c:w val="0.961"/>
          <c:h val="0.9045"/>
        </c:manualLayout>
      </c:layout>
      <c:doughnutChart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樹園地ほか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0.9%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'1-1(1)土地利用・1-1(2)保有形態別面積'!$N$19:$N$26</c:f>
              <c:strCache/>
            </c:strRef>
          </c:cat>
          <c:val>
            <c:numRef>
              <c:f>'1-1(1)土地利用・1-1(2)保有形態別面積'!$O$19:$O$26</c:f>
              <c:numCache/>
            </c:numRef>
          </c:val>
        </c:ser>
        <c:ser>
          <c:idx val="1"/>
          <c:order val="1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'1-1(1)土地利用・1-1(2)保有形態別面積'!$N$19:$N$26</c:f>
              <c:strCache/>
            </c:strRef>
          </c:cat>
          <c:val>
            <c:numRef>
              <c:f>'1-1(1)土地利用・1-1(2)保有形態別面積'!$P$19:$P$26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</cdr:x>
      <cdr:y>0.1395</cdr:y>
    </cdr:from>
    <cdr:to>
      <cdr:x>0.50625</cdr:x>
      <cdr:y>0.22025</cdr:y>
    </cdr:to>
    <cdr:sp>
      <cdr:nvSpPr>
        <cdr:cNvPr id="1" name="Line 6"/>
        <cdr:cNvSpPr>
          <a:spLocks/>
        </cdr:cNvSpPr>
      </cdr:nvSpPr>
      <cdr:spPr>
        <a:xfrm>
          <a:off x="1809750" y="552450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0.39275</cdr:x>
      <cdr:y>0.748</cdr:y>
    </cdr:from>
    <cdr:to>
      <cdr:x>0.4585</cdr:x>
      <cdr:y>0.7995</cdr:y>
    </cdr:to>
    <cdr:sp>
      <cdr:nvSpPr>
        <cdr:cNvPr id="2" name="Line 7"/>
        <cdr:cNvSpPr>
          <a:spLocks/>
        </cdr:cNvSpPr>
      </cdr:nvSpPr>
      <cdr:spPr>
        <a:xfrm flipV="1">
          <a:off x="1504950" y="2971800"/>
          <a:ext cx="2571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0.48325</cdr:x>
      <cdr:y>0.748</cdr:y>
    </cdr:from>
    <cdr:to>
      <cdr:x>0.48325</cdr:x>
      <cdr:y>0.851</cdr:y>
    </cdr:to>
    <cdr:sp>
      <cdr:nvSpPr>
        <cdr:cNvPr id="3" name="Line 8"/>
        <cdr:cNvSpPr>
          <a:spLocks/>
        </cdr:cNvSpPr>
      </cdr:nvSpPr>
      <cdr:spPr>
        <a:xfrm flipV="1">
          <a:off x="1857375" y="29718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0.50625</cdr:x>
      <cdr:y>0.76075</cdr:y>
    </cdr:from>
    <cdr:to>
      <cdr:x>0.607</cdr:x>
      <cdr:y>0.7995</cdr:y>
    </cdr:to>
    <cdr:sp>
      <cdr:nvSpPr>
        <cdr:cNvPr id="4" name="Line 9"/>
        <cdr:cNvSpPr>
          <a:spLocks/>
        </cdr:cNvSpPr>
      </cdr:nvSpPr>
      <cdr:spPr>
        <a:xfrm flipH="1" flipV="1">
          <a:off x="1943100" y="3019425"/>
          <a:ext cx="390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0.54125</cdr:x>
      <cdr:y>0.63125</cdr:y>
    </cdr:from>
    <cdr:to>
      <cdr:x>0.607</cdr:x>
      <cdr:y>0.67725</cdr:y>
    </cdr:to>
    <cdr:sp>
      <cdr:nvSpPr>
        <cdr:cNvPr id="5" name="Line 10"/>
        <cdr:cNvSpPr>
          <a:spLocks/>
        </cdr:cNvSpPr>
      </cdr:nvSpPr>
      <cdr:spPr>
        <a:xfrm flipH="1">
          <a:off x="2076450" y="2505075"/>
          <a:ext cx="2571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16</xdr:row>
      <xdr:rowOff>9525</xdr:rowOff>
    </xdr:from>
    <xdr:to>
      <xdr:col>11</xdr:col>
      <xdr:colOff>266700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3981450" y="3019425"/>
        <a:ext cx="38481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16</xdr:row>
      <xdr:rowOff>9525</xdr:rowOff>
    </xdr:from>
    <xdr:to>
      <xdr:col>5</xdr:col>
      <xdr:colOff>666750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228600" y="3019425"/>
        <a:ext cx="37528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180975</xdr:colOff>
      <xdr:row>27</xdr:row>
      <xdr:rowOff>66675</xdr:rowOff>
    </xdr:from>
    <xdr:to>
      <xdr:col>9</xdr:col>
      <xdr:colOff>219075</xdr:colOff>
      <xdr:row>30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581650" y="4762500"/>
          <a:ext cx="7334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総面積
424,132ha</a:t>
          </a:r>
        </a:p>
      </xdr:txBody>
    </xdr:sp>
    <xdr:clientData/>
  </xdr:twoCellAnchor>
  <xdr:twoCellAnchor>
    <xdr:from>
      <xdr:col>2</xdr:col>
      <xdr:colOff>561975</xdr:colOff>
      <xdr:row>27</xdr:row>
      <xdr:rowOff>85725</xdr:rowOff>
    </xdr:from>
    <xdr:to>
      <xdr:col>3</xdr:col>
      <xdr:colOff>571500</xdr:colOff>
      <xdr:row>30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724025" y="4781550"/>
          <a:ext cx="7048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総面積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636,316ha</a:t>
          </a:r>
        </a:p>
      </xdr:txBody>
    </xdr:sp>
    <xdr:clientData/>
  </xdr:twoCellAnchor>
  <xdr:twoCellAnchor>
    <xdr:from>
      <xdr:col>1</xdr:col>
      <xdr:colOff>533400</xdr:colOff>
      <xdr:row>27</xdr:row>
      <xdr:rowOff>76200</xdr:rowOff>
    </xdr:from>
    <xdr:to>
      <xdr:col>1</xdr:col>
      <xdr:colOff>904875</xdr:colOff>
      <xdr:row>28</xdr:row>
      <xdr:rowOff>38100</xdr:rowOff>
    </xdr:to>
    <xdr:sp>
      <xdr:nvSpPr>
        <xdr:cNvPr id="5" name="Line 5"/>
        <xdr:cNvSpPr>
          <a:spLocks/>
        </xdr:cNvSpPr>
      </xdr:nvSpPr>
      <xdr:spPr>
        <a:xfrm flipH="1">
          <a:off x="733425" y="4772025"/>
          <a:ext cx="371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600075</xdr:colOff>
      <xdr:row>31</xdr:row>
      <xdr:rowOff>9525</xdr:rowOff>
    </xdr:from>
    <xdr:to>
      <xdr:col>2</xdr:col>
      <xdr:colOff>114300</xdr:colOff>
      <xdr:row>32</xdr:row>
      <xdr:rowOff>142875</xdr:rowOff>
    </xdr:to>
    <xdr:sp>
      <xdr:nvSpPr>
        <xdr:cNvPr id="6" name="Line 6"/>
        <xdr:cNvSpPr>
          <a:spLocks/>
        </xdr:cNvSpPr>
      </xdr:nvSpPr>
      <xdr:spPr>
        <a:xfrm flipH="1">
          <a:off x="800100" y="5324475"/>
          <a:ext cx="4762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18</xdr:row>
      <xdr:rowOff>9525</xdr:rowOff>
    </xdr:from>
    <xdr:to>
      <xdr:col>9</xdr:col>
      <xdr:colOff>0</xdr:colOff>
      <xdr:row>18</xdr:row>
      <xdr:rowOff>266700</xdr:rowOff>
    </xdr:to>
    <xdr:sp>
      <xdr:nvSpPr>
        <xdr:cNvPr id="1" name="Line 1"/>
        <xdr:cNvSpPr>
          <a:spLocks/>
        </xdr:cNvSpPr>
      </xdr:nvSpPr>
      <xdr:spPr>
        <a:xfrm>
          <a:off x="4857750" y="4800600"/>
          <a:ext cx="18383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962025</xdr:colOff>
      <xdr:row>38</xdr:row>
      <xdr:rowOff>266700</xdr:rowOff>
    </xdr:to>
    <xdr:sp>
      <xdr:nvSpPr>
        <xdr:cNvPr id="2" name="Line 2"/>
        <xdr:cNvSpPr>
          <a:spLocks/>
        </xdr:cNvSpPr>
      </xdr:nvSpPr>
      <xdr:spPr>
        <a:xfrm>
          <a:off x="4857750" y="8953500"/>
          <a:ext cx="1781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V83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2.625" style="3" customWidth="1"/>
    <col min="2" max="2" width="12.625" style="3" customWidth="1"/>
    <col min="3" max="4" width="9.125" style="3" customWidth="1"/>
    <col min="5" max="5" width="10.00390625" style="3" customWidth="1"/>
    <col min="6" max="10" width="9.125" style="3" customWidth="1"/>
    <col min="11" max="12" width="10.125" style="3" customWidth="1"/>
    <col min="13" max="14" width="9.00390625" style="3" customWidth="1"/>
    <col min="15" max="16" width="11.25390625" style="3" bestFit="1" customWidth="1"/>
    <col min="17" max="17" width="9.125" style="3" bestFit="1" customWidth="1"/>
    <col min="18" max="22" width="11.25390625" style="3" customWidth="1"/>
    <col min="23" max="16384" width="9.00390625" style="3" customWidth="1"/>
  </cols>
  <sheetData>
    <row r="1" spans="2:6" ht="14.25" customHeight="1">
      <c r="B1" s="1" t="s">
        <v>16</v>
      </c>
      <c r="C1" s="2"/>
      <c r="D1" s="2"/>
      <c r="E1" s="2"/>
      <c r="F1" s="2"/>
    </row>
    <row r="2" ht="12" customHeight="1">
      <c r="B2" s="4"/>
    </row>
    <row r="3" spans="2:6" s="7" customFormat="1" ht="14.25" customHeight="1">
      <c r="B3" s="5" t="s">
        <v>17</v>
      </c>
      <c r="C3" s="6"/>
      <c r="D3" s="6"/>
      <c r="E3" s="6"/>
      <c r="F3" s="6"/>
    </row>
    <row r="4" s="7" customFormat="1" ht="12" customHeight="1" thickBot="1">
      <c r="K4" s="8" t="s">
        <v>18</v>
      </c>
    </row>
    <row r="5" spans="2:11" s="7" customFormat="1" ht="19.5" customHeight="1">
      <c r="B5" s="140" t="s">
        <v>19</v>
      </c>
      <c r="C5" s="142" t="s">
        <v>20</v>
      </c>
      <c r="D5" s="143" t="s">
        <v>21</v>
      </c>
      <c r="E5" s="144"/>
      <c r="F5" s="144"/>
      <c r="G5" s="145"/>
      <c r="H5" s="143" t="s">
        <v>22</v>
      </c>
      <c r="I5" s="144"/>
      <c r="J5" s="145"/>
      <c r="K5" s="138" t="s">
        <v>23</v>
      </c>
    </row>
    <row r="6" spans="2:13" s="7" customFormat="1" ht="19.5" customHeight="1">
      <c r="B6" s="141"/>
      <c r="C6" s="127"/>
      <c r="D6" s="117" t="s">
        <v>24</v>
      </c>
      <c r="E6" s="117" t="s">
        <v>25</v>
      </c>
      <c r="F6" s="117" t="s">
        <v>26</v>
      </c>
      <c r="G6" s="117" t="s">
        <v>90</v>
      </c>
      <c r="H6" s="117" t="s">
        <v>24</v>
      </c>
      <c r="I6" s="117" t="s">
        <v>28</v>
      </c>
      <c r="J6" s="117" t="s">
        <v>27</v>
      </c>
      <c r="K6" s="139"/>
      <c r="M6" s="94"/>
    </row>
    <row r="7" spans="2:13" s="7" customFormat="1" ht="19.5" customHeight="1">
      <c r="B7" s="115" t="s">
        <v>29</v>
      </c>
      <c r="C7" s="9">
        <v>636316</v>
      </c>
      <c r="D7" s="9">
        <v>83800</v>
      </c>
      <c r="E7" s="9">
        <v>31500</v>
      </c>
      <c r="F7" s="9">
        <v>44800</v>
      </c>
      <c r="G7" s="9">
        <v>7500</v>
      </c>
      <c r="H7" s="9">
        <f>SUM(I7:J7)</f>
        <v>424021</v>
      </c>
      <c r="I7" s="9">
        <v>197272</v>
      </c>
      <c r="J7" s="9">
        <v>226749</v>
      </c>
      <c r="K7" s="10">
        <f>C7-D7-H7</f>
        <v>128495</v>
      </c>
      <c r="M7" s="88"/>
    </row>
    <row r="8" spans="2:13" s="7" customFormat="1" ht="19.5" customHeight="1">
      <c r="B8" s="115" t="s">
        <v>82</v>
      </c>
      <c r="C8" s="9">
        <v>636316</v>
      </c>
      <c r="D8" s="9">
        <v>78500</v>
      </c>
      <c r="E8" s="9">
        <v>29400</v>
      </c>
      <c r="F8" s="9">
        <v>43000</v>
      </c>
      <c r="G8" s="9">
        <v>6000</v>
      </c>
      <c r="H8" s="9">
        <v>424464</v>
      </c>
      <c r="I8" s="9">
        <v>197030</v>
      </c>
      <c r="J8" s="9">
        <v>227433</v>
      </c>
      <c r="K8" s="10">
        <f>C8-D8-H8</f>
        <v>133352</v>
      </c>
      <c r="M8" s="88"/>
    </row>
    <row r="9" spans="2:13" s="7" customFormat="1" ht="19.5" customHeight="1" thickBot="1">
      <c r="B9" s="116" t="s">
        <v>89</v>
      </c>
      <c r="C9" s="11">
        <v>636316</v>
      </c>
      <c r="D9" s="11">
        <v>77900</v>
      </c>
      <c r="E9" s="90">
        <v>29200</v>
      </c>
      <c r="F9" s="90">
        <v>42700</v>
      </c>
      <c r="G9" s="90">
        <v>6000</v>
      </c>
      <c r="H9" s="11">
        <f>SUM(I9:J9)</f>
        <v>424132.24</v>
      </c>
      <c r="I9" s="12">
        <f>D54</f>
        <v>196828.24000000002</v>
      </c>
      <c r="J9" s="12">
        <f>G54</f>
        <v>227304</v>
      </c>
      <c r="K9" s="13">
        <f>C9-D9-H9</f>
        <v>134283.76</v>
      </c>
      <c r="M9" s="95"/>
    </row>
    <row r="10" s="7" customFormat="1" ht="12" customHeight="1"/>
    <row r="11" spans="2:12" s="7" customFormat="1" ht="13.5" customHeight="1">
      <c r="B11" s="146" t="s">
        <v>95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</row>
    <row r="12" spans="2:12" s="7" customFormat="1" ht="13.5" customHeight="1">
      <c r="B12" s="146" t="s">
        <v>83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</row>
    <row r="13" spans="2:5" s="7" customFormat="1" ht="12" customHeight="1">
      <c r="B13" s="14"/>
      <c r="C13" s="6"/>
      <c r="D13" s="6"/>
      <c r="E13" s="6"/>
    </row>
    <row r="14" spans="2:5" s="7" customFormat="1" ht="12" customHeight="1">
      <c r="B14" s="14"/>
      <c r="C14" s="6"/>
      <c r="D14" s="6"/>
      <c r="E14" s="6"/>
    </row>
    <row r="15" spans="2:5" s="7" customFormat="1" ht="12" customHeight="1">
      <c r="B15" s="14"/>
      <c r="C15" s="6"/>
      <c r="D15" s="6"/>
      <c r="E15" s="6"/>
    </row>
    <row r="16" spans="2:5" s="7" customFormat="1" ht="12" customHeight="1">
      <c r="B16" s="14"/>
      <c r="C16" s="6"/>
      <c r="D16" s="6"/>
      <c r="E16" s="6"/>
    </row>
    <row r="17" spans="2:17" s="7" customFormat="1" ht="12" customHeight="1" thickBot="1">
      <c r="B17" s="14"/>
      <c r="C17" s="6"/>
      <c r="D17" s="6"/>
      <c r="E17" s="6"/>
      <c r="N17" s="15" t="s">
        <v>30</v>
      </c>
      <c r="O17" s="15"/>
      <c r="P17" s="15"/>
      <c r="Q17" s="15"/>
    </row>
    <row r="18" spans="14:17" s="7" customFormat="1" ht="12" customHeight="1">
      <c r="N18" s="16" t="s">
        <v>0</v>
      </c>
      <c r="O18" s="136" t="s">
        <v>1</v>
      </c>
      <c r="P18" s="137"/>
      <c r="Q18" s="17" t="s">
        <v>2</v>
      </c>
    </row>
    <row r="19" spans="14:17" s="7" customFormat="1" ht="12" customHeight="1">
      <c r="N19" s="18" t="s">
        <v>3</v>
      </c>
      <c r="O19" s="19">
        <f>J9</f>
        <v>227304</v>
      </c>
      <c r="P19" s="20"/>
      <c r="Q19" s="21">
        <f>ROUND(O19/O$27*100,1)</f>
        <v>35.7</v>
      </c>
    </row>
    <row r="20" spans="14:17" s="7" customFormat="1" ht="12" customHeight="1">
      <c r="N20" s="18" t="s">
        <v>4</v>
      </c>
      <c r="O20" s="19">
        <f>I9</f>
        <v>196828.24000000002</v>
      </c>
      <c r="P20" s="20"/>
      <c r="Q20" s="21">
        <f>ROUND(O20/O$27*100,1)</f>
        <v>30.9</v>
      </c>
    </row>
    <row r="21" spans="2:17" s="7" customFormat="1" ht="12" customHeight="1">
      <c r="B21" s="8"/>
      <c r="N21" s="18" t="s">
        <v>31</v>
      </c>
      <c r="O21" s="19"/>
      <c r="P21" s="20">
        <f>SUM(O19:O20)</f>
        <v>424132.24</v>
      </c>
      <c r="Q21" s="21">
        <f>ROUND(P21/P$27*100,1)</f>
        <v>66.7</v>
      </c>
    </row>
    <row r="22" spans="14:17" s="7" customFormat="1" ht="12" customHeight="1">
      <c r="N22" s="18" t="s">
        <v>5</v>
      </c>
      <c r="O22" s="19">
        <f>E9</f>
        <v>29200</v>
      </c>
      <c r="P22" s="20"/>
      <c r="Q22" s="21">
        <f>ROUND(O22/O$27*100,1)</f>
        <v>4.6</v>
      </c>
    </row>
    <row r="23" spans="14:17" s="7" customFormat="1" ht="12" customHeight="1">
      <c r="N23" s="18" t="s">
        <v>6</v>
      </c>
      <c r="O23" s="19">
        <f>F9</f>
        <v>42700</v>
      </c>
      <c r="P23" s="20"/>
      <c r="Q23" s="21">
        <f>ROUND(O23/O$27*100,1)</f>
        <v>6.7</v>
      </c>
    </row>
    <row r="24" spans="2:17" s="7" customFormat="1" ht="12" customHeight="1">
      <c r="B24" s="8"/>
      <c r="N24" s="18" t="s">
        <v>7</v>
      </c>
      <c r="O24" s="19">
        <f>G9</f>
        <v>6000</v>
      </c>
      <c r="P24" s="20"/>
      <c r="Q24" s="21">
        <f>ROUND(O24/O$27*100,1)</f>
        <v>0.9</v>
      </c>
    </row>
    <row r="25" spans="14:17" s="7" customFormat="1" ht="12" customHeight="1">
      <c r="N25" s="18" t="s">
        <v>32</v>
      </c>
      <c r="O25" s="19"/>
      <c r="P25" s="20">
        <f>SUM(O22:O24)</f>
        <v>77900</v>
      </c>
      <c r="Q25" s="21">
        <f>ROUND(P25/P$27*100,1)</f>
        <v>12.2</v>
      </c>
    </row>
    <row r="26" spans="14:17" s="7" customFormat="1" ht="12" customHeight="1">
      <c r="N26" s="18" t="s">
        <v>8</v>
      </c>
      <c r="O26" s="19">
        <f>K9</f>
        <v>134283.76</v>
      </c>
      <c r="P26" s="20">
        <f>K9</f>
        <v>134283.76</v>
      </c>
      <c r="Q26" s="21">
        <f>ROUND(O26/O$27*100,1)</f>
        <v>21.1</v>
      </c>
    </row>
    <row r="27" spans="14:17" s="7" customFormat="1" ht="12.75" thickBot="1">
      <c r="N27" s="22" t="s">
        <v>9</v>
      </c>
      <c r="O27" s="23">
        <f>SUM(O19:O26)</f>
        <v>636316</v>
      </c>
      <c r="P27" s="24">
        <f>P21+P25+P26</f>
        <v>636316</v>
      </c>
      <c r="Q27" s="25">
        <f>ROUND(O27/O$27*100,1)</f>
        <v>100</v>
      </c>
    </row>
    <row r="28" spans="14:17" s="7" customFormat="1" ht="12">
      <c r="N28" s="15"/>
      <c r="O28" s="15"/>
      <c r="P28" s="15"/>
      <c r="Q28" s="15"/>
    </row>
    <row r="29" s="7" customFormat="1" ht="12"/>
    <row r="30" spans="14:17" s="7" customFormat="1" ht="12.75" thickBot="1">
      <c r="N30" s="15" t="s">
        <v>33</v>
      </c>
      <c r="O30" s="15"/>
      <c r="P30" s="15"/>
      <c r="Q30" s="26"/>
    </row>
    <row r="31" spans="14:17" s="7" customFormat="1" ht="12">
      <c r="N31" s="16" t="s">
        <v>10</v>
      </c>
      <c r="O31" s="136" t="s">
        <v>1</v>
      </c>
      <c r="P31" s="137"/>
      <c r="Q31" s="17" t="s">
        <v>2</v>
      </c>
    </row>
    <row r="32" spans="14:17" s="7" customFormat="1" ht="12">
      <c r="N32" s="18" t="s">
        <v>11</v>
      </c>
      <c r="O32" s="19">
        <f>H54</f>
        <v>194763</v>
      </c>
      <c r="P32" s="20"/>
      <c r="Q32" s="21">
        <f>ROUND(O32/O$41*100,1)</f>
        <v>45.9</v>
      </c>
    </row>
    <row r="33" spans="14:17" s="7" customFormat="1" ht="12">
      <c r="N33" s="18" t="s">
        <v>12</v>
      </c>
      <c r="O33" s="19">
        <f>J54</f>
        <v>14194</v>
      </c>
      <c r="P33" s="20"/>
      <c r="Q33" s="21">
        <f>ROUND(O33/O$41*100,1)</f>
        <v>3.3</v>
      </c>
    </row>
    <row r="34" spans="14:17" s="7" customFormat="1" ht="12">
      <c r="N34" s="18" t="s">
        <v>13</v>
      </c>
      <c r="O34" s="19">
        <f>I54</f>
        <v>6679</v>
      </c>
      <c r="P34" s="20"/>
      <c r="Q34" s="21">
        <f>ROUND(O34/O$41*100,1)</f>
        <v>1.6</v>
      </c>
    </row>
    <row r="35" spans="14:17" s="7" customFormat="1" ht="12">
      <c r="N35" s="18" t="s">
        <v>92</v>
      </c>
      <c r="O35" s="19">
        <f>K54</f>
        <v>6642</v>
      </c>
      <c r="P35" s="20"/>
      <c r="Q35" s="21">
        <f>ROUND(O35/O$41*100,1)</f>
        <v>1.6</v>
      </c>
    </row>
    <row r="36" spans="14:17" s="7" customFormat="1" ht="12">
      <c r="N36" s="18" t="s">
        <v>14</v>
      </c>
      <c r="O36" s="19">
        <f>L54</f>
        <v>5027</v>
      </c>
      <c r="P36" s="20"/>
      <c r="Q36" s="21">
        <f>ROUND(O36/O$41*100,1)</f>
        <v>1.2</v>
      </c>
    </row>
    <row r="37" spans="14:17" s="7" customFormat="1" ht="12">
      <c r="N37" s="18" t="s">
        <v>34</v>
      </c>
      <c r="O37" s="19"/>
      <c r="P37" s="20">
        <f>SUM(O32:O36)</f>
        <v>227305</v>
      </c>
      <c r="Q37" s="21">
        <f>ROUND(P37/P$41*100,1)</f>
        <v>53.6</v>
      </c>
    </row>
    <row r="38" spans="14:17" s="7" customFormat="1" ht="12">
      <c r="N38" s="18" t="s">
        <v>15</v>
      </c>
      <c r="O38" s="19">
        <f>E54</f>
        <v>195160.24000000002</v>
      </c>
      <c r="P38" s="20"/>
      <c r="Q38" s="21">
        <f>ROUND(O38/O$41*100,1)</f>
        <v>46</v>
      </c>
    </row>
    <row r="39" spans="14:17" s="7" customFormat="1" ht="12">
      <c r="N39" s="18" t="s">
        <v>8</v>
      </c>
      <c r="O39" s="19">
        <f>F54</f>
        <v>1668</v>
      </c>
      <c r="P39" s="20"/>
      <c r="Q39" s="21">
        <f>ROUND(O39/O$41*100,1)</f>
        <v>0.4</v>
      </c>
    </row>
    <row r="40" spans="14:17" s="7" customFormat="1" ht="12">
      <c r="N40" s="27" t="s">
        <v>35</v>
      </c>
      <c r="O40" s="28"/>
      <c r="P40" s="29">
        <f>SUM(O38:O39)</f>
        <v>196828.24000000002</v>
      </c>
      <c r="Q40" s="21">
        <f>ROUND(P40/P$41*100,1)</f>
        <v>46.4</v>
      </c>
    </row>
    <row r="41" spans="14:17" s="7" customFormat="1" ht="12.75" thickBot="1">
      <c r="N41" s="22" t="s">
        <v>9</v>
      </c>
      <c r="O41" s="23">
        <f>SUM(O32:O39)</f>
        <v>424133.24</v>
      </c>
      <c r="P41" s="24">
        <f>P37+P40</f>
        <v>424133.24</v>
      </c>
      <c r="Q41" s="25">
        <f>ROUND(O41/O$41*100,1)</f>
        <v>100</v>
      </c>
    </row>
    <row r="42" s="7" customFormat="1" ht="12"/>
    <row r="43" s="7" customFormat="1" ht="12"/>
    <row r="44" s="7" customFormat="1" ht="12"/>
    <row r="45" s="7" customFormat="1" ht="12"/>
    <row r="46" s="7" customFormat="1" ht="12"/>
    <row r="47" s="7" customFormat="1" ht="12"/>
    <row r="48" s="31" customFormat="1" ht="14.25" customHeight="1">
      <c r="B48" s="30" t="s">
        <v>36</v>
      </c>
    </row>
    <row r="49" s="31" customFormat="1" ht="12" customHeight="1" thickBot="1">
      <c r="L49" s="31" t="s">
        <v>18</v>
      </c>
    </row>
    <row r="50" spans="2:12" s="31" customFormat="1" ht="19.5" customHeight="1">
      <c r="B50" s="148" t="s">
        <v>37</v>
      </c>
      <c r="C50" s="150" t="s">
        <v>20</v>
      </c>
      <c r="D50" s="152" t="s">
        <v>38</v>
      </c>
      <c r="E50" s="153"/>
      <c r="F50" s="154"/>
      <c r="G50" s="152" t="s">
        <v>39</v>
      </c>
      <c r="H50" s="153"/>
      <c r="I50" s="153"/>
      <c r="J50" s="153"/>
      <c r="K50" s="153"/>
      <c r="L50" s="155"/>
    </row>
    <row r="51" spans="2:12" s="31" customFormat="1" ht="19.5" customHeight="1">
      <c r="B51" s="149"/>
      <c r="C51" s="151"/>
      <c r="D51" s="118" t="s">
        <v>40</v>
      </c>
      <c r="E51" s="118" t="s">
        <v>41</v>
      </c>
      <c r="F51" s="118" t="s">
        <v>23</v>
      </c>
      <c r="G51" s="118" t="s">
        <v>40</v>
      </c>
      <c r="H51" s="118" t="s">
        <v>42</v>
      </c>
      <c r="I51" s="118" t="s">
        <v>43</v>
      </c>
      <c r="J51" s="118" t="s">
        <v>44</v>
      </c>
      <c r="K51" s="118" t="s">
        <v>92</v>
      </c>
      <c r="L51" s="119" t="s">
        <v>45</v>
      </c>
    </row>
    <row r="52" spans="2:12" s="31" customFormat="1" ht="19.5" customHeight="1">
      <c r="B52" s="115" t="s">
        <v>29</v>
      </c>
      <c r="C52" s="9">
        <f>D52+G52</f>
        <v>424021</v>
      </c>
      <c r="D52" s="9">
        <f>SUM(E52:F52)</f>
        <v>197272</v>
      </c>
      <c r="E52" s="9">
        <v>195574</v>
      </c>
      <c r="F52" s="9">
        <v>1698</v>
      </c>
      <c r="G52" s="9">
        <f>SUM(H52:L52)</f>
        <v>226749</v>
      </c>
      <c r="H52" s="9">
        <v>195784</v>
      </c>
      <c r="I52" s="9">
        <v>6738</v>
      </c>
      <c r="J52" s="9">
        <v>13073</v>
      </c>
      <c r="K52" s="9">
        <v>6322</v>
      </c>
      <c r="L52" s="10">
        <v>4832</v>
      </c>
    </row>
    <row r="53" spans="2:12" s="31" customFormat="1" ht="19.5" customHeight="1">
      <c r="B53" s="115" t="s">
        <v>82</v>
      </c>
      <c r="C53" s="9">
        <f>D53+G53</f>
        <v>424433.62</v>
      </c>
      <c r="D53" s="9">
        <f>E53+F53</f>
        <v>197000.42</v>
      </c>
      <c r="E53" s="9">
        <v>195332.42</v>
      </c>
      <c r="F53" s="9">
        <v>1668</v>
      </c>
      <c r="G53" s="9">
        <v>227433.2</v>
      </c>
      <c r="H53" s="9">
        <v>195264.74</v>
      </c>
      <c r="I53" s="9">
        <v>6652.35</v>
      </c>
      <c r="J53" s="9">
        <v>13830.42</v>
      </c>
      <c r="K53" s="9">
        <v>6617.99</v>
      </c>
      <c r="L53" s="10">
        <v>5067.7</v>
      </c>
    </row>
    <row r="54" spans="2:12" s="31" customFormat="1" ht="19.5" customHeight="1" thickBot="1">
      <c r="B54" s="116" t="s">
        <v>89</v>
      </c>
      <c r="C54" s="11">
        <f>D54+G54</f>
        <v>424132.24</v>
      </c>
      <c r="D54" s="11">
        <f>SUM(E54:F54)</f>
        <v>196828.24000000002</v>
      </c>
      <c r="E54" s="90">
        <v>195160.24000000002</v>
      </c>
      <c r="F54" s="90">
        <v>1668</v>
      </c>
      <c r="G54" s="11">
        <v>227304</v>
      </c>
      <c r="H54" s="90">
        <v>194763</v>
      </c>
      <c r="I54" s="90">
        <v>6679</v>
      </c>
      <c r="J54" s="11">
        <v>14194</v>
      </c>
      <c r="K54" s="90">
        <v>6642</v>
      </c>
      <c r="L54" s="100">
        <v>5027</v>
      </c>
    </row>
    <row r="55" s="31" customFormat="1" ht="12" customHeight="1"/>
    <row r="56" s="31" customFormat="1" ht="13.5" customHeight="1">
      <c r="B56" s="110" t="s">
        <v>91</v>
      </c>
    </row>
    <row r="57" s="31" customFormat="1" ht="13.5" customHeight="1">
      <c r="B57" s="110" t="s">
        <v>84</v>
      </c>
    </row>
    <row r="58" s="31" customFormat="1" ht="13.5" customHeight="1">
      <c r="B58" s="32"/>
    </row>
    <row r="59" s="31" customFormat="1" ht="13.5" customHeight="1">
      <c r="B59" s="110" t="s">
        <v>46</v>
      </c>
    </row>
    <row r="60" s="31" customFormat="1" ht="13.5" customHeight="1">
      <c r="B60" s="110" t="s">
        <v>47</v>
      </c>
    </row>
    <row r="61" s="31" customFormat="1" ht="13.5" customHeight="1">
      <c r="B61" s="110" t="s">
        <v>48</v>
      </c>
    </row>
    <row r="62" s="7" customFormat="1" ht="13.5" customHeight="1">
      <c r="B62" s="110" t="s">
        <v>93</v>
      </c>
    </row>
    <row r="63" s="7" customFormat="1" ht="13.5" customHeight="1">
      <c r="B63" s="110" t="s">
        <v>94</v>
      </c>
    </row>
    <row r="64" s="7" customFormat="1" ht="18.75">
      <c r="H64" s="33"/>
    </row>
    <row r="65" s="7" customFormat="1" ht="18.75">
      <c r="H65" s="33"/>
    </row>
    <row r="66" spans="14:22" ht="19.5" customHeight="1">
      <c r="N66" s="7"/>
      <c r="O66" s="7"/>
      <c r="P66" s="7"/>
      <c r="Q66" s="7"/>
      <c r="R66" s="7"/>
      <c r="S66" s="7"/>
      <c r="T66" s="7"/>
      <c r="U66" s="7"/>
      <c r="V66" s="7"/>
    </row>
    <row r="67" spans="14:22" ht="19.5" customHeight="1">
      <c r="N67" s="114"/>
      <c r="O67" s="114"/>
      <c r="P67" s="114"/>
      <c r="Q67" s="7"/>
      <c r="R67" s="114"/>
      <c r="S67" s="114"/>
      <c r="T67" s="114"/>
      <c r="U67" s="114"/>
      <c r="V67" s="114"/>
    </row>
    <row r="68" spans="14:22" ht="19.5" customHeight="1">
      <c r="N68" s="114"/>
      <c r="O68" s="114"/>
      <c r="P68" s="114"/>
      <c r="Q68" s="7"/>
      <c r="R68" s="114"/>
      <c r="S68" s="114"/>
      <c r="T68" s="114"/>
      <c r="U68" s="114"/>
      <c r="V68" s="114"/>
    </row>
    <row r="69" spans="14:22" ht="19.5" customHeight="1">
      <c r="N69" s="7"/>
      <c r="O69" s="7"/>
      <c r="P69" s="7"/>
      <c r="Q69" s="7"/>
      <c r="R69" s="7"/>
      <c r="S69" s="7"/>
      <c r="T69" s="7"/>
      <c r="U69" s="7"/>
      <c r="V69" s="7"/>
    </row>
    <row r="70" spans="14:22" ht="19.5" customHeight="1">
      <c r="N70" s="114"/>
      <c r="O70" s="114"/>
      <c r="P70" s="114"/>
      <c r="Q70" s="7"/>
      <c r="R70" s="114"/>
      <c r="S70" s="114"/>
      <c r="T70" s="114"/>
      <c r="U70" s="114"/>
      <c r="V70" s="114"/>
    </row>
    <row r="71" spans="14:22" ht="19.5" customHeight="1">
      <c r="N71" s="114"/>
      <c r="O71" s="114"/>
      <c r="P71" s="114"/>
      <c r="Q71" s="7"/>
      <c r="R71" s="114"/>
      <c r="S71" s="114"/>
      <c r="T71" s="114"/>
      <c r="U71" s="114"/>
      <c r="V71" s="114"/>
    </row>
    <row r="72" spans="14:22" ht="19.5" customHeight="1">
      <c r="N72" s="7"/>
      <c r="O72" s="7"/>
      <c r="P72" s="7"/>
      <c r="Q72" s="7"/>
      <c r="R72" s="7"/>
      <c r="S72" s="7"/>
      <c r="T72" s="7"/>
      <c r="U72" s="7"/>
      <c r="V72" s="7"/>
    </row>
    <row r="73" spans="14:22" ht="19.5" customHeight="1">
      <c r="N73" s="114"/>
      <c r="O73" s="114"/>
      <c r="P73" s="114"/>
      <c r="Q73" s="7"/>
      <c r="R73" s="114"/>
      <c r="S73" s="114"/>
      <c r="T73" s="114"/>
      <c r="U73" s="114"/>
      <c r="V73" s="114"/>
    </row>
    <row r="74" spans="14:22" ht="19.5" customHeight="1">
      <c r="N74" s="114"/>
      <c r="O74" s="114"/>
      <c r="P74" s="114"/>
      <c r="Q74" s="7"/>
      <c r="R74" s="114"/>
      <c r="S74" s="114"/>
      <c r="T74" s="114"/>
      <c r="U74" s="114"/>
      <c r="V74" s="114"/>
    </row>
    <row r="75" spans="14:22" ht="19.5" customHeight="1">
      <c r="N75" s="7"/>
      <c r="O75" s="7"/>
      <c r="P75" s="7"/>
      <c r="Q75" s="7"/>
      <c r="R75" s="7"/>
      <c r="S75" s="7"/>
      <c r="T75" s="7"/>
      <c r="U75" s="7"/>
      <c r="V75" s="7"/>
    </row>
    <row r="76" spans="14:22" ht="19.5" customHeight="1">
      <c r="N76" s="114"/>
      <c r="O76" s="114"/>
      <c r="P76" s="114"/>
      <c r="Q76" s="7"/>
      <c r="R76" s="114"/>
      <c r="S76" s="114"/>
      <c r="T76" s="114"/>
      <c r="U76" s="114"/>
      <c r="V76" s="114"/>
    </row>
    <row r="77" spans="14:22" ht="19.5" customHeight="1">
      <c r="N77" s="114"/>
      <c r="O77" s="114"/>
      <c r="P77" s="114"/>
      <c r="Q77" s="7"/>
      <c r="R77" s="114"/>
      <c r="S77" s="114"/>
      <c r="T77" s="114"/>
      <c r="U77" s="114"/>
      <c r="V77" s="114"/>
    </row>
    <row r="78" spans="14:22" ht="19.5" customHeight="1">
      <c r="N78" s="7"/>
      <c r="O78" s="7"/>
      <c r="P78" s="7"/>
      <c r="Q78" s="7"/>
      <c r="R78" s="7"/>
      <c r="S78" s="7"/>
      <c r="T78" s="7"/>
      <c r="U78" s="7"/>
      <c r="V78" s="7"/>
    </row>
    <row r="79" spans="14:22" ht="19.5" customHeight="1">
      <c r="N79" s="114"/>
      <c r="O79" s="114"/>
      <c r="P79" s="114"/>
      <c r="Q79" s="7"/>
      <c r="R79" s="114"/>
      <c r="S79" s="114"/>
      <c r="T79" s="114"/>
      <c r="U79" s="114"/>
      <c r="V79" s="114"/>
    </row>
    <row r="80" spans="14:22" ht="19.5" customHeight="1">
      <c r="N80" s="114"/>
      <c r="O80" s="114"/>
      <c r="P80" s="114"/>
      <c r="Q80" s="7"/>
      <c r="R80" s="114"/>
      <c r="S80" s="114"/>
      <c r="T80" s="114"/>
      <c r="U80" s="114"/>
      <c r="V80" s="114"/>
    </row>
    <row r="81" spans="14:22" ht="19.5" customHeight="1">
      <c r="N81" s="7"/>
      <c r="O81" s="7"/>
      <c r="P81" s="7"/>
      <c r="Q81" s="7"/>
      <c r="R81" s="7"/>
      <c r="S81" s="7"/>
      <c r="T81" s="7"/>
      <c r="U81" s="7"/>
      <c r="V81" s="7"/>
    </row>
    <row r="82" spans="14:22" ht="19.5" customHeight="1">
      <c r="N82" s="114"/>
      <c r="O82" s="114"/>
      <c r="P82" s="114"/>
      <c r="Q82" s="7"/>
      <c r="R82" s="114"/>
      <c r="S82" s="114"/>
      <c r="T82" s="114"/>
      <c r="U82" s="114"/>
      <c r="V82" s="114"/>
    </row>
    <row r="83" spans="14:22" ht="19.5" customHeight="1">
      <c r="N83" s="114"/>
      <c r="O83" s="114"/>
      <c r="P83" s="114"/>
      <c r="Q83" s="7"/>
      <c r="R83" s="114"/>
      <c r="S83" s="114"/>
      <c r="T83" s="114"/>
      <c r="U83" s="114"/>
      <c r="V83" s="114"/>
    </row>
  </sheetData>
  <sheetProtection/>
  <mergeCells count="13">
    <mergeCell ref="O31:P31"/>
    <mergeCell ref="B50:B51"/>
    <mergeCell ref="C50:C51"/>
    <mergeCell ref="D50:F50"/>
    <mergeCell ref="G50:L50"/>
    <mergeCell ref="O18:P18"/>
    <mergeCell ref="K5:K6"/>
    <mergeCell ref="B5:B6"/>
    <mergeCell ref="C5:C6"/>
    <mergeCell ref="D5:G5"/>
    <mergeCell ref="H5:J5"/>
    <mergeCell ref="B11:L11"/>
    <mergeCell ref="B12:L12"/>
  </mergeCells>
  <printOptions horizontalCentered="1" verticalCentered="1"/>
  <pageMargins left="0.7874015748031497" right="0.5905511811023623" top="0" bottom="0" header="0" footer="0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J48"/>
  <sheetViews>
    <sheetView zoomScalePageLayoutView="0" workbookViewId="0" topLeftCell="A1">
      <selection activeCell="B1" sqref="B1"/>
    </sheetView>
  </sheetViews>
  <sheetFormatPr defaultColWidth="10.75390625" defaultRowHeight="13.5"/>
  <cols>
    <col min="1" max="1" width="2.625" style="35" customWidth="1"/>
    <col min="2" max="2" width="3.125" style="35" customWidth="1"/>
    <col min="3" max="3" width="9.75390625" style="35" customWidth="1"/>
    <col min="4" max="4" width="10.75390625" style="35" customWidth="1"/>
    <col min="5" max="5" width="13.375" style="35" customWidth="1"/>
    <col min="6" max="6" width="10.75390625" style="35" customWidth="1"/>
    <col min="7" max="7" width="13.375" style="35" customWidth="1"/>
    <col min="8" max="8" width="10.75390625" style="35" customWidth="1"/>
    <col min="9" max="9" width="13.375" style="35" customWidth="1"/>
    <col min="10" max="16384" width="10.75390625" style="35" customWidth="1"/>
  </cols>
  <sheetData>
    <row r="1" ht="14.25" customHeight="1">
      <c r="B1" s="34" t="s">
        <v>49</v>
      </c>
    </row>
    <row r="2" spans="4:9" s="15" customFormat="1" ht="15" thickBot="1">
      <c r="D2" s="7"/>
      <c r="E2" s="7"/>
      <c r="F2" s="7"/>
      <c r="G2" s="7"/>
      <c r="H2" s="7"/>
      <c r="I2" s="8" t="s">
        <v>61</v>
      </c>
    </row>
    <row r="3" spans="2:9" s="15" customFormat="1" ht="21.75" customHeight="1">
      <c r="B3" s="177" t="s">
        <v>50</v>
      </c>
      <c r="C3" s="178"/>
      <c r="D3" s="158" t="s">
        <v>85</v>
      </c>
      <c r="E3" s="158"/>
      <c r="F3" s="158" t="s">
        <v>86</v>
      </c>
      <c r="G3" s="158"/>
      <c r="H3" s="158" t="s">
        <v>87</v>
      </c>
      <c r="I3" s="170"/>
    </row>
    <row r="4" spans="2:10" s="15" customFormat="1" ht="21.75" customHeight="1">
      <c r="B4" s="179"/>
      <c r="C4" s="180"/>
      <c r="D4" s="128" t="s">
        <v>51</v>
      </c>
      <c r="E4" s="129" t="s">
        <v>52</v>
      </c>
      <c r="F4" s="128" t="s">
        <v>51</v>
      </c>
      <c r="G4" s="129" t="s">
        <v>52</v>
      </c>
      <c r="H4" s="128" t="s">
        <v>51</v>
      </c>
      <c r="I4" s="130" t="s">
        <v>52</v>
      </c>
      <c r="J4" s="36"/>
    </row>
    <row r="5" spans="2:10" s="15" customFormat="1" ht="21.75" customHeight="1">
      <c r="B5" s="175" t="s">
        <v>62</v>
      </c>
      <c r="C5" s="176"/>
      <c r="D5" s="37">
        <f>F5+H5</f>
        <v>424131.93000000005</v>
      </c>
      <c r="E5" s="38">
        <f>G5+I5</f>
        <v>84469171</v>
      </c>
      <c r="F5" s="37">
        <f>F7+F14+F16+F17+F18+F19</f>
        <v>196828.29</v>
      </c>
      <c r="G5" s="38">
        <f>G7+G14+G16+G17+G18+G19</f>
        <v>24809763</v>
      </c>
      <c r="H5" s="37">
        <f>H7+H14+H16+H17+H18</f>
        <v>227303.64</v>
      </c>
      <c r="I5" s="39">
        <f>I7+I14+I16+I17+I18</f>
        <v>59659408</v>
      </c>
      <c r="J5" s="36"/>
    </row>
    <row r="6" spans="2:10" s="15" customFormat="1" ht="21.75" customHeight="1">
      <c r="B6" s="120"/>
      <c r="C6" s="121"/>
      <c r="D6" s="40"/>
      <c r="E6" s="41"/>
      <c r="F6" s="40"/>
      <c r="G6" s="41"/>
      <c r="H6" s="40"/>
      <c r="I6" s="42"/>
      <c r="J6" s="36"/>
    </row>
    <row r="7" spans="2:10" s="15" customFormat="1" ht="21.75" customHeight="1">
      <c r="B7" s="161" t="s">
        <v>63</v>
      </c>
      <c r="C7" s="157"/>
      <c r="D7" s="43">
        <f aca="true" t="shared" si="0" ref="D7:E12">F7+H7</f>
        <v>197875.34</v>
      </c>
      <c r="E7" s="44">
        <f t="shared" si="0"/>
        <v>59497163</v>
      </c>
      <c r="F7" s="43">
        <f>SUM(F8:F12)</f>
        <v>79193.49</v>
      </c>
      <c r="G7" s="44">
        <f>SUM(G8:G12)</f>
        <v>13335755</v>
      </c>
      <c r="H7" s="43">
        <f>SUM(H8:H12)</f>
        <v>118681.84999999999</v>
      </c>
      <c r="I7" s="45">
        <f>SUM(I8:I12)</f>
        <v>46161408</v>
      </c>
      <c r="J7" s="36"/>
    </row>
    <row r="8" spans="2:10" s="15" customFormat="1" ht="21.75" customHeight="1">
      <c r="B8" s="124"/>
      <c r="C8" s="125" t="s">
        <v>53</v>
      </c>
      <c r="D8" s="46">
        <f t="shared" si="0"/>
        <v>80584.61</v>
      </c>
      <c r="E8" s="47">
        <f t="shared" si="0"/>
        <v>35894710</v>
      </c>
      <c r="F8" s="101">
        <v>17721.45</v>
      </c>
      <c r="G8" s="102">
        <v>3772770</v>
      </c>
      <c r="H8" s="101">
        <v>62863.159999999996</v>
      </c>
      <c r="I8" s="103">
        <v>32121940</v>
      </c>
      <c r="J8" s="36"/>
    </row>
    <row r="9" spans="2:10" s="15" customFormat="1" ht="21.75" customHeight="1">
      <c r="B9" s="124"/>
      <c r="C9" s="125" t="s">
        <v>54</v>
      </c>
      <c r="D9" s="46">
        <f t="shared" si="0"/>
        <v>24170.329999999998</v>
      </c>
      <c r="E9" s="47">
        <f t="shared" si="0"/>
        <v>3812409</v>
      </c>
      <c r="F9" s="101">
        <v>8216.79</v>
      </c>
      <c r="G9" s="102">
        <v>985232</v>
      </c>
      <c r="H9" s="101">
        <v>15953.539999999997</v>
      </c>
      <c r="I9" s="103">
        <v>2827177</v>
      </c>
      <c r="J9" s="36"/>
    </row>
    <row r="10" spans="2:10" s="15" customFormat="1" ht="21.75" customHeight="1">
      <c r="B10" s="124"/>
      <c r="C10" s="125" t="s">
        <v>55</v>
      </c>
      <c r="D10" s="46">
        <f t="shared" si="0"/>
        <v>19138.85</v>
      </c>
      <c r="E10" s="47">
        <f t="shared" si="0"/>
        <v>5538979</v>
      </c>
      <c r="F10" s="101">
        <v>5963.94</v>
      </c>
      <c r="G10" s="102">
        <v>1169859</v>
      </c>
      <c r="H10" s="101">
        <v>13174.91</v>
      </c>
      <c r="I10" s="103">
        <v>4369120</v>
      </c>
      <c r="J10" s="36"/>
    </row>
    <row r="11" spans="2:10" s="15" customFormat="1" ht="21.75" customHeight="1">
      <c r="B11" s="124"/>
      <c r="C11" s="125" t="s">
        <v>56</v>
      </c>
      <c r="D11" s="46">
        <f t="shared" si="0"/>
        <v>46368.63</v>
      </c>
      <c r="E11" s="47">
        <f t="shared" si="0"/>
        <v>10324988</v>
      </c>
      <c r="F11" s="101">
        <v>29071.22</v>
      </c>
      <c r="G11" s="102">
        <v>5017389</v>
      </c>
      <c r="H11" s="101">
        <v>17297.409999999996</v>
      </c>
      <c r="I11" s="103">
        <v>5307599</v>
      </c>
      <c r="J11" s="36"/>
    </row>
    <row r="12" spans="2:10" s="15" customFormat="1" ht="21.75" customHeight="1">
      <c r="B12" s="124"/>
      <c r="C12" s="125" t="s">
        <v>8</v>
      </c>
      <c r="D12" s="46">
        <f t="shared" si="0"/>
        <v>27612.920000000002</v>
      </c>
      <c r="E12" s="47">
        <f t="shared" si="0"/>
        <v>3926077</v>
      </c>
      <c r="F12" s="101">
        <v>18220.09</v>
      </c>
      <c r="G12" s="102">
        <v>2390505</v>
      </c>
      <c r="H12" s="101">
        <v>9392.830000000002</v>
      </c>
      <c r="I12" s="103">
        <v>1535572</v>
      </c>
      <c r="J12" s="36"/>
    </row>
    <row r="13" spans="2:10" s="15" customFormat="1" ht="21.75" customHeight="1">
      <c r="B13" s="126"/>
      <c r="C13" s="121"/>
      <c r="D13" s="48"/>
      <c r="E13" s="49"/>
      <c r="F13" s="40"/>
      <c r="G13" s="41"/>
      <c r="H13" s="40"/>
      <c r="I13" s="42"/>
      <c r="J13" s="36"/>
    </row>
    <row r="14" spans="2:10" s="15" customFormat="1" ht="21.75" customHeight="1">
      <c r="B14" s="161" t="s">
        <v>88</v>
      </c>
      <c r="C14" s="157"/>
      <c r="D14" s="43">
        <f>F14+H14</f>
        <v>198120.41999999998</v>
      </c>
      <c r="E14" s="44">
        <f>G14+I14</f>
        <v>24952844</v>
      </c>
      <c r="F14" s="50">
        <v>96943.58</v>
      </c>
      <c r="G14" s="104">
        <v>11454844</v>
      </c>
      <c r="H14" s="50">
        <v>101176.84</v>
      </c>
      <c r="I14" s="96">
        <v>13498000</v>
      </c>
      <c r="J14" s="36"/>
    </row>
    <row r="15" spans="2:10" s="15" customFormat="1" ht="21.75" customHeight="1">
      <c r="B15" s="122"/>
      <c r="C15" s="123"/>
      <c r="D15" s="51"/>
      <c r="E15" s="52"/>
      <c r="F15" s="51"/>
      <c r="G15" s="52"/>
      <c r="H15" s="51"/>
      <c r="I15" s="53"/>
      <c r="J15" s="36"/>
    </row>
    <row r="16" spans="2:10" s="15" customFormat="1" ht="21.75" customHeight="1">
      <c r="B16" s="156" t="s">
        <v>59</v>
      </c>
      <c r="C16" s="157"/>
      <c r="D16" s="46">
        <f aca="true" t="shared" si="1" ref="D16:E18">F16+H16</f>
        <v>1221.9199999999998</v>
      </c>
      <c r="E16" s="54">
        <f t="shared" si="1"/>
        <v>0</v>
      </c>
      <c r="F16" s="84">
        <v>0</v>
      </c>
      <c r="G16" s="85">
        <v>0</v>
      </c>
      <c r="H16" s="101">
        <v>1221.9199999999998</v>
      </c>
      <c r="I16" s="97">
        <v>0</v>
      </c>
      <c r="J16" s="36"/>
    </row>
    <row r="17" spans="2:10" s="15" customFormat="1" ht="21.75" customHeight="1">
      <c r="B17" s="156" t="s">
        <v>60</v>
      </c>
      <c r="C17" s="157"/>
      <c r="D17" s="46">
        <f t="shared" si="1"/>
        <v>894.3600000000001</v>
      </c>
      <c r="E17" s="54">
        <f t="shared" si="1"/>
        <v>0</v>
      </c>
      <c r="F17" s="84">
        <v>246</v>
      </c>
      <c r="G17" s="85">
        <v>0</v>
      </c>
      <c r="H17" s="101">
        <v>648.3600000000001</v>
      </c>
      <c r="I17" s="97">
        <v>0</v>
      </c>
      <c r="J17" s="36"/>
    </row>
    <row r="18" spans="2:10" s="15" customFormat="1" ht="21.75" customHeight="1">
      <c r="B18" s="171" t="s">
        <v>57</v>
      </c>
      <c r="C18" s="172"/>
      <c r="D18" s="55">
        <f t="shared" si="1"/>
        <v>24351.89</v>
      </c>
      <c r="E18" s="54">
        <f t="shared" si="1"/>
        <v>0</v>
      </c>
      <c r="F18" s="105">
        <v>18777.22</v>
      </c>
      <c r="G18" s="85">
        <v>0</v>
      </c>
      <c r="H18" s="105">
        <v>5574.67</v>
      </c>
      <c r="I18" s="98">
        <v>0</v>
      </c>
      <c r="J18" s="36"/>
    </row>
    <row r="19" spans="2:10" s="15" customFormat="1" ht="21.75" customHeight="1" thickBot="1">
      <c r="B19" s="159" t="s">
        <v>64</v>
      </c>
      <c r="C19" s="160"/>
      <c r="D19" s="56">
        <f>F19</f>
        <v>1668</v>
      </c>
      <c r="E19" s="57">
        <f>G19+I19</f>
        <v>19164</v>
      </c>
      <c r="F19" s="58">
        <v>1668</v>
      </c>
      <c r="G19" s="106">
        <v>19164</v>
      </c>
      <c r="H19" s="58"/>
      <c r="I19" s="59"/>
      <c r="J19" s="60"/>
    </row>
    <row r="20" spans="2:10" s="15" customFormat="1" ht="12" customHeight="1">
      <c r="B20" s="61"/>
      <c r="E20" s="62"/>
      <c r="F20" s="62"/>
      <c r="G20" s="62"/>
      <c r="H20" s="62"/>
      <c r="I20" s="62"/>
      <c r="J20" s="36"/>
    </row>
    <row r="21" spans="2:10" s="15" customFormat="1" ht="12" customHeight="1">
      <c r="B21" s="111" t="s">
        <v>65</v>
      </c>
      <c r="C21" s="64"/>
      <c r="E21" s="62"/>
      <c r="F21" s="62"/>
      <c r="G21" s="62"/>
      <c r="H21" s="62"/>
      <c r="I21" s="62"/>
      <c r="J21" s="36"/>
    </row>
    <row r="22" spans="2:10" s="15" customFormat="1" ht="12" customHeight="1">
      <c r="B22" s="63"/>
      <c r="C22" s="64"/>
      <c r="E22" s="62"/>
      <c r="F22" s="62"/>
      <c r="G22" s="62"/>
      <c r="H22" s="62"/>
      <c r="I22" s="62"/>
      <c r="J22" s="36"/>
    </row>
    <row r="23" spans="2:9" s="15" customFormat="1" ht="13.5" customHeight="1">
      <c r="B23" s="111" t="s">
        <v>96</v>
      </c>
      <c r="C23" s="64"/>
      <c r="E23" s="65"/>
      <c r="F23" s="65"/>
      <c r="G23" s="65"/>
      <c r="H23" s="65"/>
      <c r="I23" s="65"/>
    </row>
    <row r="24" spans="2:9" s="15" customFormat="1" ht="13.5" customHeight="1">
      <c r="B24" s="112" t="s">
        <v>97</v>
      </c>
      <c r="C24" s="66"/>
      <c r="E24" s="65"/>
      <c r="F24" s="65"/>
      <c r="G24" s="65"/>
      <c r="H24" s="65"/>
      <c r="I24" s="65"/>
    </row>
    <row r="25" spans="2:9" s="15" customFormat="1" ht="13.5" customHeight="1">
      <c r="B25" s="112" t="s">
        <v>98</v>
      </c>
      <c r="C25" s="67"/>
      <c r="E25" s="65"/>
      <c r="F25" s="65"/>
      <c r="G25" s="65"/>
      <c r="H25" s="65"/>
      <c r="I25" s="65"/>
    </row>
    <row r="26" spans="2:9" s="15" customFormat="1" ht="12" customHeight="1">
      <c r="B26" s="66"/>
      <c r="C26" s="66"/>
      <c r="E26" s="65"/>
      <c r="F26" s="65"/>
      <c r="G26" s="65"/>
      <c r="H26" s="65"/>
      <c r="I26" s="65"/>
    </row>
    <row r="27" spans="2:9" s="15" customFormat="1" ht="12" customHeight="1">
      <c r="B27" s="66"/>
      <c r="C27" s="66"/>
      <c r="E27" s="65"/>
      <c r="F27" s="65"/>
      <c r="G27" s="65"/>
      <c r="H27" s="65"/>
      <c r="I27" s="65"/>
    </row>
    <row r="28" spans="2:9" s="15" customFormat="1" ht="12" customHeight="1">
      <c r="B28" s="66"/>
      <c r="C28" s="66"/>
      <c r="E28" s="65"/>
      <c r="F28" s="65"/>
      <c r="G28" s="65"/>
      <c r="H28" s="65"/>
      <c r="I28" s="65"/>
    </row>
    <row r="29" s="15" customFormat="1" ht="12"/>
    <row r="30" spans="2:8" s="70" customFormat="1" ht="14.25" customHeight="1">
      <c r="B30" s="68" t="s">
        <v>58</v>
      </c>
      <c r="C30" s="69"/>
      <c r="D30" s="69"/>
      <c r="E30" s="69"/>
      <c r="F30" s="69"/>
      <c r="G30" s="31"/>
      <c r="H30" s="69"/>
    </row>
    <row r="31" spans="3:9" s="71" customFormat="1" ht="15" thickBot="1">
      <c r="C31" s="31"/>
      <c r="D31" s="31"/>
      <c r="E31" s="31"/>
      <c r="F31" s="31"/>
      <c r="G31" s="31"/>
      <c r="I31" s="72" t="s">
        <v>66</v>
      </c>
    </row>
    <row r="32" spans="2:9" s="71" customFormat="1" ht="21.75" customHeight="1">
      <c r="B32" s="166" t="s">
        <v>67</v>
      </c>
      <c r="C32" s="167"/>
      <c r="D32" s="164" t="s">
        <v>68</v>
      </c>
      <c r="E32" s="165"/>
      <c r="F32" s="173" t="s">
        <v>69</v>
      </c>
      <c r="G32" s="174"/>
      <c r="H32" s="162" t="s">
        <v>70</v>
      </c>
      <c r="I32" s="163"/>
    </row>
    <row r="33" spans="2:9" s="71" customFormat="1" ht="21.75" customHeight="1">
      <c r="B33" s="168"/>
      <c r="C33" s="169"/>
      <c r="D33" s="131" t="s">
        <v>71</v>
      </c>
      <c r="E33" s="132" t="s">
        <v>72</v>
      </c>
      <c r="F33" s="133" t="s">
        <v>71</v>
      </c>
      <c r="G33" s="134" t="s">
        <v>72</v>
      </c>
      <c r="H33" s="131" t="s">
        <v>73</v>
      </c>
      <c r="I33" s="135" t="s">
        <v>72</v>
      </c>
    </row>
    <row r="34" spans="2:9" s="71" customFormat="1" ht="21.75" customHeight="1">
      <c r="B34" s="183" t="s">
        <v>74</v>
      </c>
      <c r="C34" s="184"/>
      <c r="D34" s="73">
        <f>F34+H34</f>
        <v>424131.95999999996</v>
      </c>
      <c r="E34" s="74">
        <f>SUM(E36:E39)</f>
        <v>84450007</v>
      </c>
      <c r="F34" s="86">
        <f>SUM(F36:F39)</f>
        <v>196828.24</v>
      </c>
      <c r="G34" s="87">
        <f>SUM(G36:G39)</f>
        <v>24809763</v>
      </c>
      <c r="H34" s="73">
        <f>SUM(H36:H38)</f>
        <v>227303.72</v>
      </c>
      <c r="I34" s="75">
        <f>SUM(I36:I38)</f>
        <v>59659408</v>
      </c>
    </row>
    <row r="35" spans="2:9" s="71" customFormat="1" ht="21.75" customHeight="1">
      <c r="B35" s="185"/>
      <c r="C35" s="186"/>
      <c r="D35" s="76"/>
      <c r="E35" s="77"/>
      <c r="F35" s="91"/>
      <c r="G35" s="92"/>
      <c r="H35" s="76"/>
      <c r="I35" s="78"/>
    </row>
    <row r="36" spans="2:9" s="71" customFormat="1" ht="21.75" customHeight="1">
      <c r="B36" s="187" t="s">
        <v>75</v>
      </c>
      <c r="C36" s="186"/>
      <c r="D36" s="79">
        <f aca="true" t="shared" si="2" ref="D36:E38">F36+H36</f>
        <v>180617.64</v>
      </c>
      <c r="E36" s="80">
        <f t="shared" si="2"/>
        <v>56935909</v>
      </c>
      <c r="F36" s="91">
        <v>69758.99</v>
      </c>
      <c r="G36" s="92">
        <v>12113622</v>
      </c>
      <c r="H36" s="76">
        <v>110858.65</v>
      </c>
      <c r="I36" s="78">
        <v>44822287</v>
      </c>
    </row>
    <row r="37" spans="2:9" s="71" customFormat="1" ht="21.75" customHeight="1">
      <c r="B37" s="187" t="s">
        <v>76</v>
      </c>
      <c r="C37" s="186"/>
      <c r="D37" s="79">
        <f t="shared" si="2"/>
        <v>215378.14999999997</v>
      </c>
      <c r="E37" s="80">
        <f t="shared" si="2"/>
        <v>27514098</v>
      </c>
      <c r="F37" s="91">
        <v>106378.02999999998</v>
      </c>
      <c r="G37" s="92">
        <v>12676977</v>
      </c>
      <c r="H37" s="76">
        <v>109000.12</v>
      </c>
      <c r="I37" s="78">
        <v>14837121</v>
      </c>
    </row>
    <row r="38" spans="2:9" s="71" customFormat="1" ht="21.75" customHeight="1">
      <c r="B38" s="187" t="s">
        <v>77</v>
      </c>
      <c r="C38" s="186"/>
      <c r="D38" s="79">
        <f t="shared" si="2"/>
        <v>26468.170000000002</v>
      </c>
      <c r="E38" s="80">
        <f t="shared" si="2"/>
        <v>0</v>
      </c>
      <c r="F38" s="91">
        <v>19023.22</v>
      </c>
      <c r="G38" s="85">
        <v>0</v>
      </c>
      <c r="H38" s="76">
        <v>7444.95</v>
      </c>
      <c r="I38" s="107">
        <v>0</v>
      </c>
    </row>
    <row r="39" spans="2:9" s="71" customFormat="1" ht="21.75" customHeight="1" thickBot="1">
      <c r="B39" s="181" t="s">
        <v>78</v>
      </c>
      <c r="C39" s="182"/>
      <c r="D39" s="81">
        <f>F39+H39</f>
        <v>1668</v>
      </c>
      <c r="E39" s="82">
        <v>0</v>
      </c>
      <c r="F39" s="108">
        <v>1668</v>
      </c>
      <c r="G39" s="109">
        <v>19164</v>
      </c>
      <c r="H39" s="83"/>
      <c r="I39" s="89"/>
    </row>
    <row r="40" s="71" customFormat="1" ht="6" customHeight="1"/>
    <row r="41" s="71" customFormat="1" ht="12">
      <c r="B41" s="110" t="s">
        <v>79</v>
      </c>
    </row>
    <row r="42" s="15" customFormat="1" ht="6" customHeight="1">
      <c r="B42" s="113"/>
    </row>
    <row r="43" s="15" customFormat="1" ht="13.5" customHeight="1">
      <c r="B43" s="112" t="s">
        <v>80</v>
      </c>
    </row>
    <row r="44" spans="2:3" s="15" customFormat="1" ht="13.5" customHeight="1">
      <c r="B44" s="112" t="s">
        <v>81</v>
      </c>
      <c r="C44" s="99"/>
    </row>
    <row r="45" s="15" customFormat="1" ht="12" customHeight="1"/>
    <row r="46" s="15" customFormat="1" ht="12" customHeight="1"/>
    <row r="47" s="15" customFormat="1" ht="12" customHeight="1"/>
    <row r="48" s="15" customFormat="1" ht="19.5" customHeight="1">
      <c r="G48" s="93"/>
    </row>
    <row r="49" s="15" customFormat="1" ht="12" customHeight="1"/>
    <row r="50" s="15" customFormat="1" ht="12" customHeight="1"/>
    <row r="51" s="15" customFormat="1" ht="12" customHeight="1"/>
    <row r="52" s="15" customFormat="1" ht="12" customHeight="1"/>
    <row r="53" s="15" customFormat="1" ht="12" customHeight="1"/>
    <row r="54" s="15" customFormat="1" ht="12" customHeight="1"/>
    <row r="55" s="15" customFormat="1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</sheetData>
  <sheetProtection/>
  <mergeCells count="21">
    <mergeCell ref="B39:C39"/>
    <mergeCell ref="B34:C34"/>
    <mergeCell ref="B35:C35"/>
    <mergeCell ref="B36:C36"/>
    <mergeCell ref="B37:C37"/>
    <mergeCell ref="B38:C38"/>
    <mergeCell ref="H32:I32"/>
    <mergeCell ref="D32:E32"/>
    <mergeCell ref="B32:C33"/>
    <mergeCell ref="H3:I3"/>
    <mergeCell ref="D3:E3"/>
    <mergeCell ref="B18:C18"/>
    <mergeCell ref="F32:G32"/>
    <mergeCell ref="B5:C5"/>
    <mergeCell ref="B14:C14"/>
    <mergeCell ref="B3:C4"/>
    <mergeCell ref="B17:C17"/>
    <mergeCell ref="F3:G3"/>
    <mergeCell ref="B19:C19"/>
    <mergeCell ref="B16:C16"/>
    <mergeCell ref="B7:C7"/>
  </mergeCells>
  <printOptions horizontalCentered="1" verticalCentered="1"/>
  <pageMargins left="0.7874015748031497" right="0.5905511811023623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izm-k</cp:lastModifiedBy>
  <cp:lastPrinted>2009-01-26T04:31:45Z</cp:lastPrinted>
  <dcterms:created xsi:type="dcterms:W3CDTF">2006-01-04T05:18:03Z</dcterms:created>
  <dcterms:modified xsi:type="dcterms:W3CDTF">2009-01-28T11:00:10Z</dcterms:modified>
  <cp:category/>
  <cp:version/>
  <cp:contentType/>
  <cp:contentStatus/>
</cp:coreProperties>
</file>