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370" activeTab="1"/>
  </bookViews>
  <sheets>
    <sheet name="1-1(1)土地利用・1-1(2)保有形態別面積" sheetId="1" r:id="rId1"/>
    <sheet name="1-1(3)樹種別・1-1(4)林種別" sheetId="2" r:id="rId2"/>
  </sheets>
  <externalReferences>
    <externalReference r:id="rId5"/>
  </externalReferences>
  <definedNames>
    <definedName name="_xlnm.Print_Area" localSheetId="0">'1-1(1)土地利用・1-1(2)保有形態別面積'!$A$1:$K$62</definedName>
    <definedName name="_xlnm.Print_Area" localSheetId="1">'1-1(3)樹種別・1-1(4)林種別'!$B$1:$I$44</definedName>
  </definedNames>
  <calcPr fullCalcOnLoad="1"/>
</workbook>
</file>

<file path=xl/sharedStrings.xml><?xml version="1.0" encoding="utf-8"?>
<sst xmlns="http://schemas.openxmlformats.org/spreadsheetml/2006/main" count="119" uniqueCount="99">
  <si>
    <t>第１表　森林資源の概要</t>
  </si>
  <si>
    <t>（１）土地利用</t>
  </si>
  <si>
    <t>（単位：ha）</t>
  </si>
  <si>
    <t>年度</t>
  </si>
  <si>
    <t>総面積</t>
  </si>
  <si>
    <t>耕　　　　　　地</t>
  </si>
  <si>
    <t>林　　　　　　野</t>
  </si>
  <si>
    <t>その他</t>
  </si>
  <si>
    <t>総　数</t>
  </si>
  <si>
    <t>田</t>
  </si>
  <si>
    <t>畑</t>
  </si>
  <si>
    <t>樹園地</t>
  </si>
  <si>
    <t>国　有</t>
  </si>
  <si>
    <t>民　有</t>
  </si>
  <si>
    <t>平成１２年度</t>
  </si>
  <si>
    <t>平成１７年度</t>
  </si>
  <si>
    <t>平成１８年度</t>
  </si>
  <si>
    <t>〔資料〕１．総面積、耕地面積は群馬県統計年鑑</t>
  </si>
  <si>
    <t>　　　　２．国有林は森林管理局及び２００５年世界農林業センサス、民有林は林政課</t>
  </si>
  <si>
    <t>土地利用円グラフ</t>
  </si>
  <si>
    <t>利用別</t>
  </si>
  <si>
    <t>面積</t>
  </si>
  <si>
    <t>構成比</t>
  </si>
  <si>
    <t>民有</t>
  </si>
  <si>
    <t>国有</t>
  </si>
  <si>
    <t>林野</t>
  </si>
  <si>
    <t>田</t>
  </si>
  <si>
    <t>畑</t>
  </si>
  <si>
    <t>樹園地</t>
  </si>
  <si>
    <t>耕地</t>
  </si>
  <si>
    <t>その他</t>
  </si>
  <si>
    <t>総面積</t>
  </si>
  <si>
    <t>林野面積円グラフ</t>
  </si>
  <si>
    <t>保有形態別</t>
  </si>
  <si>
    <t>私有</t>
  </si>
  <si>
    <t>市町村有</t>
  </si>
  <si>
    <t>県有</t>
  </si>
  <si>
    <t>緑資源機構</t>
  </si>
  <si>
    <t>林業公社</t>
  </si>
  <si>
    <t>民有林</t>
  </si>
  <si>
    <t>林野庁所管</t>
  </si>
  <si>
    <t>国有林</t>
  </si>
  <si>
    <t>（２）保有形態別面積</t>
  </si>
  <si>
    <t>年　度</t>
  </si>
  <si>
    <t>国　　有　　林</t>
  </si>
  <si>
    <t>民　　　　有　　　　林</t>
  </si>
  <si>
    <t>総　　数</t>
  </si>
  <si>
    <t>林野庁所管</t>
  </si>
  <si>
    <t>私　　有</t>
  </si>
  <si>
    <t>県　　有</t>
  </si>
  <si>
    <t>市町村有</t>
  </si>
  <si>
    <t>緑資源機構</t>
  </si>
  <si>
    <t>林業公社</t>
  </si>
  <si>
    <t>〔資料〕 　１．国有林は森林管理局、民有林は林政課（１９．４．１現在）</t>
  </si>
  <si>
    <t>　　　　 　 ２．国有林の「その他」は２００５年世界農林業センサス</t>
  </si>
  <si>
    <t>（注）　 １．国有林の「その他」は林野庁所管以外のもの</t>
  </si>
  <si>
    <t>　　 　　２．国有林には官行造林地を含む</t>
  </si>
  <si>
    <t>　　 　　３．民有林は地域森林計画対象区域である</t>
  </si>
  <si>
    <t>　　 　　４．私有林は県有、市町村有、緑資源機構、林業公社以外の民有林</t>
  </si>
  <si>
    <t>（３）樹種別面積・蓄積</t>
  </si>
  <si>
    <r>
      <t>（単位 : ha・m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）</t>
    </r>
  </si>
  <si>
    <t>樹  種</t>
  </si>
  <si>
    <t>面　積</t>
  </si>
  <si>
    <t>蓄　積</t>
  </si>
  <si>
    <t>総    　計</t>
  </si>
  <si>
    <t>針葉樹計</t>
  </si>
  <si>
    <t>す　ぎ</t>
  </si>
  <si>
    <t>ひのき</t>
  </si>
  <si>
    <t>ま　つ</t>
  </si>
  <si>
    <t>からまつ</t>
  </si>
  <si>
    <t>竹   　林</t>
  </si>
  <si>
    <t>伐 跡 地</t>
  </si>
  <si>
    <t>未立木地</t>
  </si>
  <si>
    <t>その他</t>
  </si>
  <si>
    <t>〔資料〕国有林は森林管理局、民有林は林政課</t>
  </si>
  <si>
    <t>（注）　１．伐跡地は無立木地の伐跡地を、未立木地は無立木地の改植予定地と未立木地（更新困難地含む）を合算した。</t>
  </si>
  <si>
    <t>　　　　２．まつには、アカマツ・クロマツ・リキダマツ・ストローブマツ・ヒメコマツを計上した。</t>
  </si>
  <si>
    <t>　　　　３．国有林のその他は林野庁所管以外のもの。</t>
  </si>
  <si>
    <t>（４）林種別面積・蓄積</t>
  </si>
  <si>
    <r>
      <t>（単位：ha・m</t>
    </r>
    <r>
      <rPr>
        <vertAlign val="superscript"/>
        <sz val="10"/>
        <rFont val="ＭＳ Ｐ明朝"/>
        <family val="1"/>
      </rPr>
      <t>3</t>
    </r>
    <r>
      <rPr>
        <sz val="10"/>
        <rFont val="ＭＳ Ｐ明朝"/>
        <family val="1"/>
      </rPr>
      <t>）</t>
    </r>
  </si>
  <si>
    <t>林　　種</t>
  </si>
  <si>
    <t>総　　　　数</t>
  </si>
  <si>
    <t>国　有　林</t>
  </si>
  <si>
    <t>民　有　林</t>
  </si>
  <si>
    <t>面　　積</t>
  </si>
  <si>
    <t>蓄　　積</t>
  </si>
  <si>
    <t>面　　積　</t>
  </si>
  <si>
    <t>総      数</t>
  </si>
  <si>
    <t>　　　人　工　林</t>
  </si>
  <si>
    <t>　　　天　然　林</t>
  </si>
  <si>
    <t>　　　無立木地</t>
  </si>
  <si>
    <t>　　　そ　の　他</t>
  </si>
  <si>
    <t>〔資料〕国有林は森林管理局、民有林は林政課</t>
  </si>
  <si>
    <t>　　　　１．国有林のその他は林野庁所管以外のもの</t>
  </si>
  <si>
    <t>　　　　２．民有林の無立木地には竹林を含む</t>
  </si>
  <si>
    <t>総　　　　　数</t>
  </si>
  <si>
    <t>国　 　有　 　林</t>
  </si>
  <si>
    <t>民　　有　　林</t>
  </si>
  <si>
    <t>広 葉 樹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</si>
</sst>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;\-#,##0;&quot;-&quot;"/>
    <numFmt numFmtId="179" formatCode="#,##0;[Red]#,##0"/>
    <numFmt numFmtId="180" formatCode="#,###"/>
    <numFmt numFmtId="181" formatCode="#,##0;\-#,##0;&quot;…&quot;"/>
    <numFmt numFmtId="182" formatCode="#,##0_);[Red]\(#,##0\)"/>
    <numFmt numFmtId="183" formatCode="0.0_ "/>
    <numFmt numFmtId="184" formatCode="#,###.0"/>
    <numFmt numFmtId="185" formatCode="#,###.00"/>
    <numFmt numFmtId="186" formatCode="0;[Red]0"/>
    <numFmt numFmtId="187" formatCode="0.0%"/>
    <numFmt numFmtId="188" formatCode="#,###;\-#,###;&quot;-&quot;"/>
    <numFmt numFmtId="189" formatCode="#,##0;\-#,##0;&quot;－&quot;"/>
    <numFmt numFmtId="190" formatCode="#,##0.00;\-#,##0.00;&quot;－&quot;"/>
    <numFmt numFmtId="191" formatCode="0.00_);[Red]\(0.00\)"/>
    <numFmt numFmtId="192" formatCode="#,##0.0;\-#,##0.0;&quot;－&quot;"/>
    <numFmt numFmtId="193" formatCode="#,##0.0;\-#,##0.0;&quot;-&quot;"/>
    <numFmt numFmtId="194" formatCode="#,##0.00;\-#,##0.00;&quot;-&quot;"/>
    <numFmt numFmtId="195" formatCode="0.0_);[Red]\(0.0\)"/>
    <numFmt numFmtId="196" formatCode="#,##0.000;\-#,##0.000;&quot;－&quot;"/>
    <numFmt numFmtId="197" formatCode="#,##0.0;[Red]\-#,##0.0"/>
    <numFmt numFmtId="198" formatCode="#,##0.0"/>
    <numFmt numFmtId="199" formatCode="#,##0.000"/>
    <numFmt numFmtId="200" formatCode="#,##0.0;[Red]#,##0.0"/>
    <numFmt numFmtId="201" formatCode="#,##0.00;[Red]#,##0.00"/>
    <numFmt numFmtId="202" formatCode="#,##0.00;\-#,##0.0;&quot;－&quot;"/>
    <numFmt numFmtId="203" formatCode="#,##0.;\-#,##0.0;&quot;－&quot;"/>
    <numFmt numFmtId="204" formatCode="##,#00.;\-#,##0.0;&quot;－&quot;"/>
    <numFmt numFmtId="205" formatCode="###,000.;\-#,##0.0;&quot;－&quot;"/>
    <numFmt numFmtId="206" formatCode="###,000.;\-##,#00&quot;－&quot;"/>
    <numFmt numFmtId="207" formatCode="#,##0.00_ ;[Red]\-#,##0.00\ "/>
  </numFmts>
  <fonts count="22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10"/>
      <name val="ＭＳ Ｐ明朝"/>
      <family val="1"/>
    </font>
    <font>
      <b/>
      <sz val="9"/>
      <name val="ＭＳ ＰＲゴシック"/>
      <family val="3"/>
    </font>
    <font>
      <sz val="8"/>
      <name val="ＭＳ 明朝"/>
      <family val="1"/>
    </font>
    <font>
      <sz val="10"/>
      <name val="ＭＳ Ｐゴシック"/>
      <family val="3"/>
    </font>
    <font>
      <b/>
      <sz val="12"/>
      <name val="ＭＳ Ｐ明朝"/>
      <family val="1"/>
    </font>
    <font>
      <sz val="8"/>
      <name val="ＭＳ Ｐ明朝"/>
      <family val="1"/>
    </font>
    <font>
      <sz val="16"/>
      <name val="ＭＳ 明朝"/>
      <family val="1"/>
    </font>
    <font>
      <b/>
      <sz val="11.25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.75"/>
      <name val="ＭＳ Ｐゴシック"/>
      <family val="3"/>
    </font>
    <font>
      <b/>
      <sz val="10"/>
      <name val="ＭＳ Ｐゴシック"/>
      <family val="3"/>
    </font>
    <font>
      <vertAlign val="superscript"/>
      <sz val="10"/>
      <name val="ＭＳ 明朝"/>
      <family val="1"/>
    </font>
    <font>
      <sz val="12"/>
      <name val="ＭＳ Ｐ明朝"/>
      <family val="1"/>
    </font>
    <font>
      <vertAlign val="superscript"/>
      <sz val="10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/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/>
      <right style="hair"/>
      <top style="hair"/>
      <bottom style="medium"/>
    </border>
    <border>
      <left style="hair"/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/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181">
    <xf numFmtId="0" fontId="0" fillId="0" borderId="0" xfId="0" applyAlignment="1">
      <alignment vertical="center"/>
    </xf>
    <xf numFmtId="0" fontId="3" fillId="0" borderId="0" xfId="20" applyNumberFormat="1" applyFont="1" applyAlignment="1">
      <alignment vertical="center"/>
      <protection locked="0"/>
    </xf>
    <xf numFmtId="0" fontId="2" fillId="0" borderId="0" xfId="20" applyNumberFormat="1" applyFont="1" applyAlignment="1">
      <alignment vertical="center"/>
      <protection locked="0"/>
    </xf>
    <xf numFmtId="0" fontId="4" fillId="0" borderId="0" xfId="20" applyNumberFormat="1" applyFont="1" applyAlignment="1">
      <alignment vertical="center"/>
      <protection locked="0"/>
    </xf>
    <xf numFmtId="0" fontId="5" fillId="0" borderId="0" xfId="20" applyNumberFormat="1" applyFont="1" applyAlignment="1">
      <alignment vertical="center"/>
      <protection locked="0"/>
    </xf>
    <xf numFmtId="0" fontId="6" fillId="0" borderId="0" xfId="20" applyNumberFormat="1" applyFont="1" applyFill="1" applyAlignment="1">
      <alignment vertical="center"/>
      <protection locked="0"/>
    </xf>
    <xf numFmtId="0" fontId="2" fillId="0" borderId="0" xfId="20" applyNumberFormat="1" applyFont="1" applyFill="1" applyAlignment="1">
      <alignment vertical="center"/>
      <protection locked="0"/>
    </xf>
    <xf numFmtId="0" fontId="4" fillId="0" borderId="0" xfId="20" applyNumberFormat="1" applyFont="1" applyFill="1" applyAlignment="1">
      <alignment vertical="center"/>
      <protection locked="0"/>
    </xf>
    <xf numFmtId="0" fontId="4" fillId="0" borderId="0" xfId="20" applyNumberFormat="1" applyFont="1" applyFill="1" applyAlignment="1">
      <alignment horizontal="right" vertical="center"/>
      <protection locked="0"/>
    </xf>
    <xf numFmtId="0" fontId="4" fillId="0" borderId="0" xfId="20" applyNumberFormat="1" applyFont="1" applyFill="1" applyBorder="1" applyAlignment="1">
      <alignment horizontal="center" vertical="center"/>
      <protection locked="0"/>
    </xf>
    <xf numFmtId="189" fontId="7" fillId="0" borderId="1" xfId="20" applyNumberFormat="1" applyFont="1" applyFill="1" applyBorder="1" applyAlignment="1" applyProtection="1">
      <alignment vertical="center"/>
      <protection/>
    </xf>
    <xf numFmtId="189" fontId="7" fillId="0" borderId="2" xfId="20" applyNumberFormat="1" applyFont="1" applyFill="1" applyBorder="1" applyAlignment="1" applyProtection="1">
      <alignment vertical="center"/>
      <protection/>
    </xf>
    <xf numFmtId="189" fontId="7" fillId="0" borderId="0" xfId="20" applyNumberFormat="1" applyFont="1" applyFill="1" applyBorder="1" applyAlignment="1" applyProtection="1">
      <alignment vertical="center"/>
      <protection/>
    </xf>
    <xf numFmtId="189" fontId="8" fillId="0" borderId="3" xfId="20" applyNumberFormat="1" applyFont="1" applyFill="1" applyBorder="1" applyAlignment="1" applyProtection="1">
      <alignment vertical="center"/>
      <protection/>
    </xf>
    <xf numFmtId="189" fontId="8" fillId="0" borderId="3" xfId="20" applyNumberFormat="1" applyFont="1" applyFill="1" applyBorder="1" applyAlignment="1">
      <alignment vertical="center"/>
      <protection/>
    </xf>
    <xf numFmtId="189" fontId="8" fillId="0" borderId="3" xfId="20" applyNumberFormat="1" applyFont="1" applyFill="1" applyBorder="1" applyAlignment="1">
      <alignment vertical="center"/>
      <protection locked="0"/>
    </xf>
    <xf numFmtId="189" fontId="8" fillId="0" borderId="4" xfId="20" applyNumberFormat="1" applyFont="1" applyFill="1" applyBorder="1" applyAlignment="1" applyProtection="1">
      <alignment vertical="center"/>
      <protection/>
    </xf>
    <xf numFmtId="189" fontId="8" fillId="0" borderId="0" xfId="20" applyNumberFormat="1" applyFont="1" applyFill="1" applyBorder="1" applyAlignment="1">
      <alignment vertical="center"/>
      <protection locked="0"/>
    </xf>
    <xf numFmtId="0" fontId="9" fillId="0" borderId="0" xfId="20" applyNumberFormat="1" applyFont="1" applyFill="1" applyAlignment="1">
      <alignment vertical="center"/>
      <protection locked="0"/>
    </xf>
    <xf numFmtId="0" fontId="4" fillId="0" borderId="0" xfId="20" applyNumberFormat="1" applyFont="1" applyFill="1" applyAlignment="1">
      <alignment/>
      <protection locked="0"/>
    </xf>
    <xf numFmtId="0" fontId="4" fillId="0" borderId="5" xfId="20" applyNumberFormat="1" applyFont="1" applyFill="1" applyBorder="1" applyAlignment="1">
      <alignment horizontal="center" vertical="center"/>
      <protection locked="0"/>
    </xf>
    <xf numFmtId="0" fontId="4" fillId="0" borderId="6" xfId="20" applyNumberFormat="1" applyFont="1" applyFill="1" applyBorder="1" applyAlignment="1">
      <alignment horizontal="center"/>
      <protection locked="0"/>
    </xf>
    <xf numFmtId="0" fontId="4" fillId="0" borderId="7" xfId="20" applyNumberFormat="1" applyFont="1" applyFill="1" applyBorder="1" applyAlignment="1">
      <alignment horizontal="center" vertical="center"/>
      <protection locked="0"/>
    </xf>
    <xf numFmtId="190" fontId="4" fillId="0" borderId="1" xfId="20" applyNumberFormat="1" applyFont="1" applyFill="1" applyBorder="1" applyAlignment="1" applyProtection="1">
      <alignment/>
      <protection/>
    </xf>
    <xf numFmtId="190" fontId="4" fillId="0" borderId="8" xfId="20" applyNumberFormat="1" applyFont="1" applyFill="1" applyBorder="1" applyAlignment="1" applyProtection="1">
      <alignment/>
      <protection/>
    </xf>
    <xf numFmtId="183" fontId="4" fillId="0" borderId="2" xfId="20" applyNumberFormat="1" applyFont="1" applyFill="1" applyBorder="1" applyAlignment="1" applyProtection="1">
      <alignment/>
      <protection/>
    </xf>
    <xf numFmtId="0" fontId="4" fillId="0" borderId="9" xfId="20" applyNumberFormat="1" applyFont="1" applyFill="1" applyBorder="1" applyAlignment="1">
      <alignment horizontal="center" vertical="center"/>
      <protection locked="0"/>
    </xf>
    <xf numFmtId="190" fontId="4" fillId="0" borderId="3" xfId="20" applyNumberFormat="1" applyFont="1" applyFill="1" applyBorder="1" applyAlignment="1" applyProtection="1">
      <alignment/>
      <protection/>
    </xf>
    <xf numFmtId="190" fontId="4" fillId="0" borderId="10" xfId="20" applyNumberFormat="1" applyFont="1" applyFill="1" applyBorder="1" applyAlignment="1" applyProtection="1">
      <alignment/>
      <protection/>
    </xf>
    <xf numFmtId="183" fontId="4" fillId="0" borderId="4" xfId="20" applyNumberFormat="1" applyFont="1" applyFill="1" applyBorder="1" applyAlignment="1" applyProtection="1">
      <alignment/>
      <protection/>
    </xf>
    <xf numFmtId="0" fontId="10" fillId="0" borderId="0" xfId="20" applyNumberFormat="1" applyFont="1" applyFill="1" applyAlignment="1">
      <alignment/>
      <protection locked="0"/>
    </xf>
    <xf numFmtId="0" fontId="4" fillId="0" borderId="11" xfId="20" applyNumberFormat="1" applyFont="1" applyFill="1" applyBorder="1" applyAlignment="1">
      <alignment horizontal="center" vertical="center"/>
      <protection locked="0"/>
    </xf>
    <xf numFmtId="190" fontId="4" fillId="0" borderId="12" xfId="20" applyNumberFormat="1" applyFont="1" applyFill="1" applyBorder="1" applyAlignment="1" applyProtection="1">
      <alignment/>
      <protection/>
    </xf>
    <xf numFmtId="190" fontId="4" fillId="0" borderId="13" xfId="20" applyNumberFormat="1" applyFont="1" applyFill="1" applyBorder="1" applyAlignment="1" applyProtection="1">
      <alignment/>
      <protection/>
    </xf>
    <xf numFmtId="0" fontId="11" fillId="0" borderId="0" xfId="20" applyNumberFormat="1" applyFont="1" applyFill="1" applyAlignment="1">
      <alignment vertical="center"/>
      <protection locked="0"/>
    </xf>
    <xf numFmtId="0" fontId="7" fillId="0" borderId="0" xfId="20" applyNumberFormat="1" applyFont="1" applyFill="1" applyAlignment="1">
      <alignment vertical="center"/>
      <protection locked="0"/>
    </xf>
    <xf numFmtId="189" fontId="8" fillId="0" borderId="4" xfId="20" applyNumberFormat="1" applyFont="1" applyFill="1" applyBorder="1" applyAlignment="1">
      <alignment vertical="center"/>
      <protection/>
    </xf>
    <xf numFmtId="0" fontId="12" fillId="0" borderId="0" xfId="20" applyNumberFormat="1" applyFont="1" applyFill="1" applyAlignment="1">
      <alignment vertical="center"/>
      <protection locked="0"/>
    </xf>
    <xf numFmtId="0" fontId="13" fillId="0" borderId="0" xfId="20" applyNumberFormat="1" applyFont="1" applyFill="1" applyAlignment="1">
      <alignment vertical="center"/>
      <protection locked="0"/>
    </xf>
    <xf numFmtId="0" fontId="6" fillId="0" borderId="0" xfId="20" applyFont="1" applyAlignment="1">
      <alignment vertical="center"/>
      <protection/>
    </xf>
    <xf numFmtId="0" fontId="4" fillId="0" borderId="0" xfId="20" applyNumberFormat="1" applyFont="1" applyAlignment="1">
      <alignment/>
      <protection locked="0"/>
    </xf>
    <xf numFmtId="0" fontId="4" fillId="0" borderId="0" xfId="20" applyNumberFormat="1" applyFont="1" applyFill="1" applyBorder="1">
      <alignment/>
      <protection/>
    </xf>
    <xf numFmtId="179" fontId="8" fillId="0" borderId="14" xfId="20" applyNumberFormat="1" applyFont="1" applyFill="1" applyBorder="1" applyAlignment="1" applyProtection="1">
      <alignment vertical="center"/>
      <protection/>
    </xf>
    <xf numFmtId="179" fontId="8" fillId="0" borderId="15" xfId="20" applyNumberFormat="1" applyFont="1" applyFill="1" applyBorder="1" applyAlignment="1" applyProtection="1">
      <alignment vertical="center"/>
      <protection/>
    </xf>
    <xf numFmtId="179" fontId="8" fillId="0" borderId="16" xfId="20" applyNumberFormat="1" applyFont="1" applyFill="1" applyBorder="1" applyAlignment="1" applyProtection="1">
      <alignment vertical="center"/>
      <protection/>
    </xf>
    <xf numFmtId="176" fontId="4" fillId="0" borderId="17" xfId="20" applyNumberFormat="1" applyFont="1" applyFill="1" applyBorder="1" applyAlignment="1">
      <alignment vertical="center"/>
      <protection/>
    </xf>
    <xf numFmtId="176" fontId="4" fillId="0" borderId="18" xfId="20" applyNumberFormat="1" applyFont="1" applyFill="1" applyBorder="1" applyAlignment="1">
      <alignment vertical="center"/>
      <protection/>
    </xf>
    <xf numFmtId="176" fontId="4" fillId="0" borderId="19" xfId="20" applyNumberFormat="1" applyFont="1" applyFill="1" applyBorder="1" applyAlignment="1">
      <alignment vertical="center"/>
      <protection/>
    </xf>
    <xf numFmtId="179" fontId="8" fillId="0" borderId="17" xfId="20" applyNumberFormat="1" applyFont="1" applyFill="1" applyBorder="1" applyAlignment="1" applyProtection="1">
      <alignment vertical="center"/>
      <protection/>
    </xf>
    <xf numFmtId="179" fontId="8" fillId="0" borderId="18" xfId="20" applyNumberFormat="1" applyFont="1" applyFill="1" applyBorder="1" applyAlignment="1" applyProtection="1">
      <alignment vertical="center"/>
      <protection/>
    </xf>
    <xf numFmtId="179" fontId="8" fillId="0" borderId="19" xfId="20" applyNumberFormat="1" applyFont="1" applyFill="1" applyBorder="1" applyAlignment="1" applyProtection="1">
      <alignment vertical="center"/>
      <protection/>
    </xf>
    <xf numFmtId="179" fontId="7" fillId="0" borderId="17" xfId="20" applyNumberFormat="1" applyFont="1" applyFill="1" applyBorder="1" applyAlignment="1" applyProtection="1">
      <alignment vertical="center"/>
      <protection/>
    </xf>
    <xf numFmtId="179" fontId="7" fillId="0" borderId="18" xfId="20" applyNumberFormat="1" applyFont="1" applyFill="1" applyBorder="1" applyAlignment="1" applyProtection="1">
      <alignment vertical="center"/>
      <protection/>
    </xf>
    <xf numFmtId="179" fontId="7" fillId="0" borderId="17" xfId="20" applyNumberFormat="1" applyFont="1" applyFill="1" applyBorder="1" applyAlignment="1">
      <alignment vertical="center"/>
      <protection/>
    </xf>
    <xf numFmtId="179" fontId="7" fillId="0" borderId="18" xfId="20" applyNumberFormat="1" applyFont="1" applyFill="1" applyBorder="1" applyAlignment="1">
      <alignment vertical="center"/>
      <protection/>
    </xf>
    <xf numFmtId="179" fontId="7" fillId="0" borderId="19" xfId="20" applyNumberFormat="1" applyFont="1" applyFill="1" applyBorder="1" applyAlignment="1">
      <alignment vertical="center"/>
      <protection/>
    </xf>
    <xf numFmtId="176" fontId="4" fillId="0" borderId="17" xfId="20" applyNumberFormat="1" applyFont="1" applyFill="1" applyBorder="1" applyAlignment="1" applyProtection="1">
      <alignment vertical="center"/>
      <protection/>
    </xf>
    <xf numFmtId="176" fontId="4" fillId="0" borderId="18" xfId="20" applyNumberFormat="1" applyFont="1" applyFill="1" applyBorder="1" applyAlignment="1" applyProtection="1">
      <alignment vertical="center"/>
      <protection/>
    </xf>
    <xf numFmtId="179" fontId="8" fillId="0" borderId="17" xfId="20" applyNumberFormat="1" applyFont="1" applyFill="1" applyBorder="1" applyAlignment="1">
      <alignment vertical="center"/>
      <protection/>
    </xf>
    <xf numFmtId="179" fontId="8" fillId="0" borderId="18" xfId="20" applyNumberFormat="1" applyFont="1" applyFill="1" applyBorder="1" applyAlignment="1">
      <alignment vertical="center"/>
      <protection/>
    </xf>
    <xf numFmtId="179" fontId="8" fillId="0" borderId="19" xfId="20" applyNumberFormat="1" applyFont="1" applyFill="1" applyBorder="1" applyAlignment="1">
      <alignment vertical="center"/>
      <protection/>
    </xf>
    <xf numFmtId="176" fontId="8" fillId="0" borderId="17" xfId="20" applyNumberFormat="1" applyFont="1" applyFill="1" applyBorder="1" applyAlignment="1">
      <alignment vertical="center"/>
      <protection/>
    </xf>
    <xf numFmtId="176" fontId="8" fillId="0" borderId="18" xfId="20" applyNumberFormat="1" applyFont="1" applyFill="1" applyBorder="1" applyAlignment="1">
      <alignment vertical="center"/>
      <protection/>
    </xf>
    <xf numFmtId="176" fontId="8" fillId="0" borderId="19" xfId="20" applyNumberFormat="1" applyFont="1" applyFill="1" applyBorder="1" applyAlignment="1">
      <alignment vertical="center"/>
      <protection/>
    </xf>
    <xf numFmtId="178" fontId="7" fillId="0" borderId="18" xfId="20" applyNumberFormat="1" applyFont="1" applyFill="1" applyBorder="1" applyAlignment="1" applyProtection="1">
      <alignment vertical="center"/>
      <protection/>
    </xf>
    <xf numFmtId="178" fontId="7" fillId="0" borderId="17" xfId="20" applyNumberFormat="1" applyFont="1" applyFill="1" applyBorder="1" applyAlignment="1">
      <alignment vertical="center"/>
      <protection/>
    </xf>
    <xf numFmtId="178" fontId="7" fillId="0" borderId="18" xfId="20" applyNumberFormat="1" applyFont="1" applyFill="1" applyBorder="1" applyAlignment="1">
      <alignment vertical="center"/>
      <protection/>
    </xf>
    <xf numFmtId="178" fontId="7" fillId="0" borderId="20" xfId="20" applyNumberFormat="1" applyFont="1" applyFill="1" applyBorder="1" applyAlignment="1">
      <alignment vertical="center"/>
      <protection/>
    </xf>
    <xf numFmtId="179" fontId="7" fillId="0" borderId="21" xfId="20" applyNumberFormat="1" applyFont="1" applyFill="1" applyBorder="1" applyAlignment="1" applyProtection="1">
      <alignment vertical="center"/>
      <protection/>
    </xf>
    <xf numFmtId="179" fontId="7" fillId="0" borderId="21" xfId="20" applyNumberFormat="1" applyFont="1" applyFill="1" applyBorder="1" applyAlignment="1">
      <alignment vertical="center"/>
      <protection/>
    </xf>
    <xf numFmtId="178" fontId="7" fillId="0" borderId="22" xfId="20" applyNumberFormat="1" applyFont="1" applyFill="1" applyBorder="1" applyAlignment="1">
      <alignment vertical="center"/>
      <protection/>
    </xf>
    <xf numFmtId="179" fontId="7" fillId="0" borderId="23" xfId="20" applyNumberFormat="1" applyFont="1" applyFill="1" applyBorder="1" applyAlignment="1" applyProtection="1">
      <alignment vertical="center"/>
      <protection/>
    </xf>
    <xf numFmtId="178" fontId="7" fillId="0" borderId="24" xfId="20" applyNumberFormat="1" applyFont="1" applyFill="1" applyBorder="1" applyAlignment="1" applyProtection="1">
      <alignment vertical="center"/>
      <protection/>
    </xf>
    <xf numFmtId="178" fontId="7" fillId="0" borderId="25" xfId="20" applyNumberFormat="1" applyFont="1" applyFill="1" applyBorder="1" applyAlignment="1">
      <alignment vertical="center"/>
      <protection/>
    </xf>
    <xf numFmtId="179" fontId="7" fillId="0" borderId="26" xfId="20" applyNumberFormat="1" applyFont="1" applyFill="1" applyBorder="1" applyAlignment="1">
      <alignment vertical="center"/>
      <protection/>
    </xf>
    <xf numFmtId="178" fontId="7" fillId="0" borderId="27" xfId="20" applyNumberFormat="1" applyFont="1" applyFill="1" applyBorder="1" applyAlignment="1">
      <alignment vertical="center"/>
      <protection/>
    </xf>
    <xf numFmtId="178" fontId="7" fillId="0" borderId="0" xfId="20" applyNumberFormat="1" applyFont="1" applyFill="1" applyBorder="1" applyAlignment="1">
      <alignment vertical="center"/>
      <protection/>
    </xf>
    <xf numFmtId="0" fontId="4" fillId="0" borderId="0" xfId="20" applyFont="1" applyFill="1" applyBorder="1" applyAlignment="1">
      <alignment horizontal="left" vertical="center"/>
      <protection/>
    </xf>
    <xf numFmtId="3" fontId="4" fillId="0" borderId="0" xfId="20" applyNumberFormat="1" applyFont="1" applyFill="1" applyBorder="1" applyAlignment="1">
      <alignment vertical="center"/>
      <protection/>
    </xf>
    <xf numFmtId="3" fontId="9" fillId="0" borderId="0" xfId="20" applyNumberFormat="1" applyFont="1" applyFill="1" applyBorder="1" applyAlignment="1">
      <alignment vertical="center"/>
      <protection/>
    </xf>
    <xf numFmtId="0" fontId="9" fillId="0" borderId="0" xfId="20" applyFont="1" applyFill="1" applyBorder="1" applyAlignment="1">
      <alignment horizontal="right" vertical="center"/>
      <protection/>
    </xf>
    <xf numFmtId="0" fontId="4" fillId="0" borderId="0" xfId="20" applyNumberFormat="1" applyFont="1" applyFill="1" applyBorder="1" applyAlignment="1">
      <alignment vertical="center"/>
      <protection/>
    </xf>
    <xf numFmtId="0" fontId="9" fillId="0" borderId="0" xfId="20" applyNumberFormat="1" applyFont="1" applyFill="1" applyBorder="1" applyAlignment="1">
      <alignment vertical="center"/>
      <protection/>
    </xf>
    <xf numFmtId="0" fontId="9" fillId="0" borderId="0" xfId="20" applyNumberFormat="1" applyFont="1" applyFill="1" applyBorder="1" applyAlignment="1" quotePrefix="1">
      <alignment vertical="center"/>
      <protection/>
    </xf>
    <xf numFmtId="0" fontId="11" fillId="0" borderId="0" xfId="20" applyFont="1" applyFill="1" applyAlignment="1">
      <alignment vertical="center"/>
      <protection/>
    </xf>
    <xf numFmtId="0" fontId="20" fillId="0" borderId="0" xfId="20" applyNumberFormat="1" applyFont="1" applyFill="1" applyAlignment="1">
      <alignment vertical="center"/>
      <protection locked="0"/>
    </xf>
    <xf numFmtId="0" fontId="20" fillId="0" borderId="0" xfId="20" applyNumberFormat="1" applyFont="1" applyFill="1" applyAlignment="1">
      <alignment/>
      <protection locked="0"/>
    </xf>
    <xf numFmtId="0" fontId="7" fillId="0" borderId="0" xfId="20" applyNumberFormat="1" applyFont="1" applyFill="1" applyAlignment="1">
      <alignment/>
      <protection locked="0"/>
    </xf>
    <xf numFmtId="0" fontId="7" fillId="0" borderId="0" xfId="20" applyNumberFormat="1" applyFont="1" applyFill="1" applyAlignment="1">
      <alignment horizontal="right" vertical="center"/>
      <protection locked="0"/>
    </xf>
    <xf numFmtId="176" fontId="8" fillId="0" borderId="28" xfId="20" applyNumberFormat="1" applyFont="1" applyFill="1" applyBorder="1" applyAlignment="1" applyProtection="1">
      <alignment vertical="center"/>
      <protection/>
    </xf>
    <xf numFmtId="176" fontId="8" fillId="0" borderId="29" xfId="20" applyNumberFormat="1" applyFont="1" applyFill="1" applyBorder="1" applyAlignment="1" applyProtection="1">
      <alignment vertical="center"/>
      <protection/>
    </xf>
    <xf numFmtId="176" fontId="8" fillId="0" borderId="30" xfId="20" applyNumberFormat="1" applyFont="1" applyFill="1" applyBorder="1" applyAlignment="1" applyProtection="1">
      <alignment vertical="center"/>
      <protection/>
    </xf>
    <xf numFmtId="176" fontId="8" fillId="0" borderId="31" xfId="20" applyNumberFormat="1" applyFont="1" applyFill="1" applyBorder="1" applyAlignment="1" applyProtection="1">
      <alignment vertical="center"/>
      <protection/>
    </xf>
    <xf numFmtId="176" fontId="8" fillId="0" borderId="32" xfId="20" applyNumberFormat="1" applyFont="1" applyFill="1" applyBorder="1" applyAlignment="1" applyProtection="1">
      <alignment vertical="center"/>
      <protection/>
    </xf>
    <xf numFmtId="176" fontId="7" fillId="0" borderId="33" xfId="20" applyNumberFormat="1" applyFont="1" applyFill="1" applyBorder="1" applyAlignment="1">
      <alignment vertical="center"/>
      <protection locked="0"/>
    </xf>
    <xf numFmtId="176" fontId="7" fillId="0" borderId="34" xfId="20" applyNumberFormat="1" applyFont="1" applyFill="1" applyBorder="1" applyAlignment="1">
      <alignment vertical="center"/>
      <protection locked="0"/>
    </xf>
    <xf numFmtId="176" fontId="7" fillId="0" borderId="35" xfId="20" applyNumberFormat="1" applyFont="1" applyFill="1" applyBorder="1" applyAlignment="1">
      <alignment vertical="center"/>
      <protection/>
    </xf>
    <xf numFmtId="176" fontId="7" fillId="0" borderId="36" xfId="20" applyNumberFormat="1" applyFont="1" applyFill="1" applyBorder="1" applyAlignment="1">
      <alignment vertical="center"/>
      <protection/>
    </xf>
    <xf numFmtId="176" fontId="7" fillId="0" borderId="37" xfId="20" applyNumberFormat="1" applyFont="1" applyFill="1" applyBorder="1" applyAlignment="1">
      <alignment vertical="center"/>
      <protection locked="0"/>
    </xf>
    <xf numFmtId="176" fontId="7" fillId="0" borderId="33" xfId="20" applyNumberFormat="1" applyFont="1" applyFill="1" applyBorder="1" applyAlignment="1" applyProtection="1">
      <alignment vertical="center"/>
      <protection/>
    </xf>
    <xf numFmtId="176" fontId="7" fillId="0" borderId="34" xfId="20" applyNumberFormat="1" applyFont="1" applyFill="1" applyBorder="1" applyAlignment="1" applyProtection="1">
      <alignment vertical="center"/>
      <protection/>
    </xf>
    <xf numFmtId="178" fontId="7" fillId="0" borderId="37" xfId="20" applyNumberFormat="1" applyFont="1" applyFill="1" applyBorder="1" applyAlignment="1">
      <alignment horizontal="right" vertical="center"/>
      <protection/>
    </xf>
    <xf numFmtId="176" fontId="7" fillId="0" borderId="38" xfId="20" applyNumberFormat="1" applyFont="1" applyFill="1" applyBorder="1" applyAlignment="1" applyProtection="1">
      <alignment vertical="center"/>
      <protection/>
    </xf>
    <xf numFmtId="178" fontId="7" fillId="0" borderId="39" xfId="20" applyNumberFormat="1" applyFont="1" applyFill="1" applyBorder="1" applyAlignment="1" applyProtection="1">
      <alignment horizontal="right" vertical="center"/>
      <protection/>
    </xf>
    <xf numFmtId="176" fontId="7" fillId="0" borderId="40" xfId="20" applyNumberFormat="1" applyFont="1" applyFill="1" applyBorder="1" applyAlignment="1">
      <alignment vertical="center"/>
      <protection/>
    </xf>
    <xf numFmtId="178" fontId="7" fillId="0" borderId="39" xfId="20" applyNumberFormat="1" applyFont="1" applyFill="1" applyBorder="1" applyAlignment="1">
      <alignment horizontal="right" vertical="center"/>
      <protection/>
    </xf>
    <xf numFmtId="178" fontId="7" fillId="0" borderId="23" xfId="20" applyNumberFormat="1" applyFont="1" applyFill="1" applyBorder="1" applyAlignment="1">
      <alignment horizontal="right" vertical="center"/>
      <protection/>
    </xf>
    <xf numFmtId="178" fontId="7" fillId="0" borderId="41" xfId="20" applyNumberFormat="1" applyFont="1" applyFill="1" applyBorder="1" applyAlignment="1">
      <alignment horizontal="right" vertical="center"/>
      <protection/>
    </xf>
    <xf numFmtId="0" fontId="4" fillId="0" borderId="0" xfId="20" applyNumberFormat="1" applyFont="1" applyFill="1" applyAlignment="1" quotePrefix="1">
      <alignment/>
      <protection locked="0"/>
    </xf>
    <xf numFmtId="0" fontId="13" fillId="0" borderId="0" xfId="20" applyNumberFormat="1" applyFont="1" applyFill="1" applyAlignment="1">
      <alignment/>
      <protection locked="0"/>
    </xf>
    <xf numFmtId="0" fontId="4" fillId="0" borderId="42" xfId="20" applyNumberFormat="1" applyFont="1" applyFill="1" applyBorder="1" applyAlignment="1">
      <alignment horizontal="center"/>
      <protection locked="0"/>
    </xf>
    <xf numFmtId="0" fontId="2" fillId="0" borderId="43" xfId="20" applyNumberFormat="1" applyFont="1" applyFill="1" applyBorder="1" applyAlignment="1">
      <alignment horizontal="center"/>
      <protection locked="0"/>
    </xf>
    <xf numFmtId="0" fontId="4" fillId="2" borderId="44" xfId="20" applyNumberFormat="1" applyFont="1" applyFill="1" applyBorder="1" applyAlignment="1">
      <alignment horizontal="center" vertical="center"/>
      <protection locked="0"/>
    </xf>
    <xf numFmtId="0" fontId="4" fillId="2" borderId="42" xfId="20" applyNumberFormat="1" applyFont="1" applyFill="1" applyBorder="1" applyAlignment="1">
      <alignment horizontal="center" vertical="center"/>
      <protection locked="0"/>
    </xf>
    <xf numFmtId="0" fontId="4" fillId="2" borderId="45" xfId="20" applyNumberFormat="1" applyFont="1" applyFill="1" applyBorder="1" applyAlignment="1">
      <alignment horizontal="center" vertical="center"/>
      <protection locked="0"/>
    </xf>
    <xf numFmtId="0" fontId="4" fillId="2" borderId="43" xfId="20" applyNumberFormat="1" applyFont="1" applyFill="1" applyBorder="1" applyAlignment="1">
      <alignment horizontal="center" vertical="center"/>
      <protection locked="0"/>
    </xf>
    <xf numFmtId="0" fontId="4" fillId="2" borderId="46" xfId="20" applyNumberFormat="1" applyFont="1" applyFill="1" applyBorder="1" applyAlignment="1">
      <alignment horizontal="center" vertical="center"/>
      <protection locked="0"/>
    </xf>
    <xf numFmtId="0" fontId="4" fillId="2" borderId="47" xfId="20" applyNumberFormat="1" applyFont="1" applyFill="1" applyBorder="1" applyAlignment="1">
      <alignment horizontal="center" vertical="center"/>
      <protection locked="0"/>
    </xf>
    <xf numFmtId="0" fontId="4" fillId="2" borderId="1" xfId="20" applyNumberFormat="1" applyFont="1" applyFill="1" applyBorder="1" applyAlignment="1">
      <alignment horizontal="center" vertical="center"/>
      <protection locked="0"/>
    </xf>
    <xf numFmtId="0" fontId="4" fillId="2" borderId="48" xfId="20" applyNumberFormat="1" applyFont="1" applyFill="1" applyBorder="1" applyAlignment="1">
      <alignment horizontal="center" vertical="center"/>
      <protection locked="0"/>
    </xf>
    <xf numFmtId="0" fontId="4" fillId="3" borderId="49" xfId="20" applyNumberFormat="1" applyFont="1" applyFill="1" applyBorder="1" applyAlignment="1">
      <alignment horizontal="center" vertical="center"/>
      <protection locked="0"/>
    </xf>
    <xf numFmtId="0" fontId="4" fillId="3" borderId="50" xfId="20" applyNumberFormat="1" applyFont="1" applyFill="1" applyBorder="1" applyAlignment="1">
      <alignment horizontal="center" vertical="center"/>
      <protection locked="0"/>
    </xf>
    <xf numFmtId="0" fontId="7" fillId="3" borderId="7" xfId="20" applyNumberFormat="1" applyFont="1" applyFill="1" applyBorder="1" applyAlignment="1">
      <alignment horizontal="distributed" vertical="center"/>
      <protection locked="0"/>
    </xf>
    <xf numFmtId="0" fontId="8" fillId="3" borderId="9" xfId="20" applyNumberFormat="1" applyFont="1" applyFill="1" applyBorder="1" applyAlignment="1">
      <alignment horizontal="distributed" vertical="center"/>
      <protection locked="0"/>
    </xf>
    <xf numFmtId="0" fontId="7" fillId="2" borderId="44" xfId="20" applyNumberFormat="1" applyFont="1" applyFill="1" applyBorder="1" applyAlignment="1">
      <alignment horizontal="center" vertical="center"/>
      <protection locked="0"/>
    </xf>
    <xf numFmtId="0" fontId="7" fillId="2" borderId="42" xfId="20" applyNumberFormat="1" applyFont="1" applyFill="1" applyBorder="1" applyAlignment="1">
      <alignment horizontal="center" vertical="center"/>
      <protection locked="0"/>
    </xf>
    <xf numFmtId="0" fontId="7" fillId="2" borderId="45" xfId="20" applyNumberFormat="1" applyFont="1" applyFill="1" applyBorder="1" applyAlignment="1">
      <alignment horizontal="center" vertical="center"/>
      <protection locked="0"/>
    </xf>
    <xf numFmtId="0" fontId="7" fillId="2" borderId="43" xfId="20" applyNumberFormat="1" applyFont="1" applyFill="1" applyBorder="1" applyAlignment="1">
      <alignment horizontal="center" vertical="center"/>
      <protection locked="0"/>
    </xf>
    <xf numFmtId="0" fontId="7" fillId="2" borderId="51" xfId="20" applyNumberFormat="1" applyFont="1" applyFill="1" applyBorder="1" applyAlignment="1">
      <alignment horizontal="center" vertical="center"/>
      <protection locked="0"/>
    </xf>
    <xf numFmtId="0" fontId="2" fillId="2" borderId="47" xfId="20" applyNumberFormat="1" applyFont="1" applyFill="1" applyBorder="1" applyAlignment="1">
      <alignment horizontal="center" vertical="center"/>
      <protection locked="0"/>
    </xf>
    <xf numFmtId="0" fontId="7" fillId="2" borderId="1" xfId="20" applyNumberFormat="1" applyFont="1" applyFill="1" applyBorder="1" applyAlignment="1">
      <alignment horizontal="center" vertical="center" wrapText="1"/>
      <protection locked="0"/>
    </xf>
    <xf numFmtId="0" fontId="7" fillId="2" borderId="2" xfId="20" applyNumberFormat="1" applyFont="1" applyFill="1" applyBorder="1" applyAlignment="1">
      <alignment horizontal="center" vertical="center" wrapText="1"/>
      <protection locked="0"/>
    </xf>
    <xf numFmtId="0" fontId="7" fillId="3" borderId="49" xfId="20" applyNumberFormat="1" applyFont="1" applyFill="1" applyBorder="1" applyAlignment="1">
      <alignment horizontal="center" vertical="center"/>
      <protection locked="0"/>
    </xf>
    <xf numFmtId="0" fontId="2" fillId="3" borderId="50" xfId="20" applyNumberFormat="1" applyFont="1" applyFill="1" applyBorder="1" applyAlignment="1">
      <alignment horizontal="center" vertical="center"/>
      <protection locked="0"/>
    </xf>
    <xf numFmtId="0" fontId="7" fillId="2" borderId="52" xfId="20" applyNumberFormat="1" applyFont="1" applyFill="1" applyBorder="1" applyAlignment="1">
      <alignment horizontal="center" vertical="center"/>
      <protection locked="0"/>
    </xf>
    <xf numFmtId="0" fontId="2" fillId="2" borderId="53" xfId="20" applyNumberFormat="1" applyFont="1" applyFill="1" applyBorder="1" applyAlignment="1">
      <alignment horizontal="center" vertical="center"/>
      <protection locked="0"/>
    </xf>
    <xf numFmtId="0" fontId="7" fillId="2" borderId="54" xfId="20" applyNumberFormat="1" applyFont="1" applyFill="1" applyBorder="1" applyAlignment="1">
      <alignment horizontal="center" vertical="center"/>
      <protection/>
    </xf>
    <xf numFmtId="0" fontId="7" fillId="2" borderId="55" xfId="20" applyNumberFormat="1" applyFont="1" applyFill="1" applyBorder="1" applyAlignment="1">
      <alignment horizontal="center" vertical="center"/>
      <protection/>
    </xf>
    <xf numFmtId="0" fontId="7" fillId="2" borderId="54" xfId="20" applyNumberFormat="1" applyFont="1" applyFill="1" applyBorder="1" applyAlignment="1">
      <alignment horizontal="center" vertical="center"/>
      <protection locked="0"/>
    </xf>
    <xf numFmtId="0" fontId="7" fillId="2" borderId="56" xfId="20" applyNumberFormat="1" applyFont="1" applyFill="1" applyBorder="1" applyAlignment="1">
      <alignment horizontal="center" vertical="center"/>
      <protection locked="0"/>
    </xf>
    <xf numFmtId="0" fontId="7" fillId="2" borderId="57" xfId="20" applyNumberFormat="1" applyFont="1" applyFill="1" applyBorder="1" applyAlignment="1">
      <alignment horizontal="center" vertical="center"/>
      <protection locked="0"/>
    </xf>
    <xf numFmtId="0" fontId="7" fillId="2" borderId="58" xfId="20" applyNumberFormat="1" applyFont="1" applyFill="1" applyBorder="1" applyAlignment="1">
      <alignment horizontal="center" vertical="center"/>
      <protection locked="0"/>
    </xf>
    <xf numFmtId="0" fontId="7" fillId="2" borderId="57" xfId="20" applyNumberFormat="1" applyFont="1" applyFill="1" applyBorder="1" applyAlignment="1">
      <alignment horizontal="center" vertical="center"/>
      <protection/>
    </xf>
    <xf numFmtId="0" fontId="7" fillId="2" borderId="58" xfId="20" applyNumberFormat="1" applyFont="1" applyFill="1" applyBorder="1" applyAlignment="1">
      <alignment horizontal="center" vertical="center"/>
      <protection/>
    </xf>
    <xf numFmtId="0" fontId="7" fillId="2" borderId="59" xfId="20" applyNumberFormat="1" applyFont="1" applyFill="1" applyBorder="1" applyAlignment="1">
      <alignment horizontal="center" vertical="center"/>
      <protection locked="0"/>
    </xf>
    <xf numFmtId="0" fontId="7" fillId="2" borderId="60" xfId="20" applyFont="1" applyFill="1" applyBorder="1" applyAlignment="1">
      <alignment horizontal="center" vertical="center"/>
      <protection/>
    </xf>
    <xf numFmtId="0" fontId="7" fillId="2" borderId="61" xfId="20" applyFont="1" applyFill="1" applyBorder="1" applyAlignment="1">
      <alignment horizontal="center" vertical="center"/>
      <protection/>
    </xf>
    <xf numFmtId="0" fontId="7" fillId="2" borderId="62" xfId="20" applyFont="1" applyFill="1" applyBorder="1" applyAlignment="1">
      <alignment horizontal="center" vertical="center"/>
      <protection/>
    </xf>
    <xf numFmtId="0" fontId="7" fillId="2" borderId="63" xfId="20" applyFont="1" applyFill="1" applyBorder="1" applyAlignment="1">
      <alignment horizontal="center" vertical="center"/>
      <protection/>
    </xf>
    <xf numFmtId="0" fontId="7" fillId="2" borderId="64" xfId="20" applyFont="1" applyFill="1" applyBorder="1" applyAlignment="1">
      <alignment horizontal="center" vertical="center"/>
      <protection/>
    </xf>
    <xf numFmtId="0" fontId="7" fillId="3" borderId="65" xfId="20" applyFont="1" applyFill="1" applyBorder="1" applyAlignment="1">
      <alignment horizontal="center" vertical="center"/>
      <protection/>
    </xf>
    <xf numFmtId="0" fontId="7" fillId="3" borderId="66" xfId="20" applyFont="1" applyFill="1" applyBorder="1" applyAlignment="1">
      <alignment horizontal="center" vertical="center"/>
      <protection/>
    </xf>
    <xf numFmtId="0" fontId="7" fillId="3" borderId="67" xfId="20" applyFont="1" applyFill="1" applyBorder="1" applyAlignment="1">
      <alignment horizontal="center" vertical="center"/>
      <protection/>
    </xf>
    <xf numFmtId="0" fontId="7" fillId="3" borderId="68" xfId="20" applyFont="1" applyFill="1" applyBorder="1" applyAlignment="1">
      <alignment horizontal="center" vertical="center"/>
      <protection/>
    </xf>
    <xf numFmtId="0" fontId="8" fillId="3" borderId="69" xfId="20" applyFont="1" applyFill="1" applyBorder="1" applyAlignment="1">
      <alignment horizontal="distributed" vertical="center"/>
      <protection/>
    </xf>
    <xf numFmtId="0" fontId="2" fillId="3" borderId="70" xfId="20" applyNumberFormat="1" applyFont="1" applyFill="1" applyBorder="1" applyAlignment="1">
      <alignment horizontal="distributed" vertical="center"/>
      <protection locked="0"/>
    </xf>
    <xf numFmtId="0" fontId="4" fillId="3" borderId="71" xfId="20" applyNumberFormat="1" applyFont="1" applyFill="1" applyBorder="1" applyAlignment="1">
      <alignment horizontal="left" vertical="center"/>
      <protection/>
    </xf>
    <xf numFmtId="0" fontId="4" fillId="3" borderId="72" xfId="20" applyNumberFormat="1" applyFont="1" applyFill="1" applyBorder="1" applyAlignment="1">
      <alignment horizontal="left" vertical="center"/>
      <protection/>
    </xf>
    <xf numFmtId="0" fontId="8" fillId="3" borderId="71" xfId="20" applyFont="1" applyFill="1" applyBorder="1" applyAlignment="1">
      <alignment horizontal="distributed" vertical="center"/>
      <protection/>
    </xf>
    <xf numFmtId="0" fontId="2" fillId="3" borderId="73" xfId="20" applyNumberFormat="1" applyFont="1" applyFill="1" applyBorder="1" applyAlignment="1">
      <alignment horizontal="distributed" vertical="center"/>
      <protection locked="0"/>
    </xf>
    <xf numFmtId="0" fontId="7" fillId="3" borderId="71" xfId="20" applyNumberFormat="1" applyFont="1" applyFill="1" applyBorder="1" applyAlignment="1">
      <alignment horizontal="left" vertical="center"/>
      <protection locked="0"/>
    </xf>
    <xf numFmtId="0" fontId="7" fillId="3" borderId="72" xfId="20" applyFont="1" applyFill="1" applyBorder="1" applyAlignment="1">
      <alignment horizontal="distributed" vertical="center"/>
      <protection/>
    </xf>
    <xf numFmtId="0" fontId="4" fillId="3" borderId="71" xfId="20" applyNumberFormat="1" applyFont="1" applyFill="1" applyBorder="1" applyAlignment="1">
      <alignment horizontal="left" vertical="center"/>
      <protection locked="0"/>
    </xf>
    <xf numFmtId="0" fontId="8" fillId="3" borderId="71" xfId="20" applyFont="1" applyFill="1" applyBorder="1" applyAlignment="1">
      <alignment horizontal="distributed" vertical="center"/>
      <protection/>
    </xf>
    <xf numFmtId="0" fontId="2" fillId="3" borderId="73" xfId="20" applyNumberFormat="1" applyFont="1" applyFill="1" applyBorder="1" applyAlignment="1">
      <alignment horizontal="distributed" vertical="center"/>
      <protection locked="0"/>
    </xf>
    <xf numFmtId="0" fontId="7" fillId="3" borderId="71" xfId="20" applyFont="1" applyFill="1" applyBorder="1" applyAlignment="1">
      <alignment horizontal="distributed" vertical="center"/>
      <protection/>
    </xf>
    <xf numFmtId="0" fontId="7" fillId="3" borderId="74" xfId="20" applyFont="1" applyFill="1" applyBorder="1" applyAlignment="1">
      <alignment horizontal="distributed" vertical="center"/>
      <protection/>
    </xf>
    <xf numFmtId="0" fontId="2" fillId="3" borderId="75" xfId="20" applyNumberFormat="1" applyFont="1" applyFill="1" applyBorder="1" applyAlignment="1">
      <alignment horizontal="distributed" vertical="center"/>
      <protection locked="0"/>
    </xf>
    <xf numFmtId="0" fontId="7" fillId="3" borderId="76" xfId="20" applyFont="1" applyFill="1" applyBorder="1" applyAlignment="1">
      <alignment horizontal="distributed" vertical="center"/>
      <protection/>
    </xf>
    <xf numFmtId="0" fontId="2" fillId="3" borderId="77" xfId="20" applyNumberFormat="1" applyFont="1" applyFill="1" applyBorder="1" applyAlignment="1">
      <alignment horizontal="distributed" vertical="center"/>
      <protection locked="0"/>
    </xf>
    <xf numFmtId="0" fontId="7" fillId="3" borderId="65" xfId="20" applyNumberFormat="1" applyFont="1" applyFill="1" applyBorder="1" applyAlignment="1">
      <alignment horizontal="center" vertical="center"/>
      <protection locked="0"/>
    </xf>
    <xf numFmtId="0" fontId="2" fillId="3" borderId="55" xfId="20" applyNumberFormat="1" applyFont="1" applyFill="1" applyBorder="1" applyAlignment="1">
      <alignment vertical="center"/>
      <protection locked="0"/>
    </xf>
    <xf numFmtId="0" fontId="2" fillId="3" borderId="78" xfId="20" applyNumberFormat="1" applyFont="1" applyFill="1" applyBorder="1" applyAlignment="1">
      <alignment vertical="center"/>
      <protection locked="0"/>
    </xf>
    <xf numFmtId="0" fontId="2" fillId="3" borderId="79" xfId="20" applyNumberFormat="1" applyFont="1" applyFill="1" applyBorder="1" applyAlignment="1">
      <alignment vertical="center"/>
      <protection locked="0"/>
    </xf>
    <xf numFmtId="0" fontId="8" fillId="3" borderId="80" xfId="20" applyNumberFormat="1" applyFont="1" applyFill="1" applyBorder="1" applyAlignment="1">
      <alignment horizontal="center" vertical="center"/>
      <protection locked="0"/>
    </xf>
    <xf numFmtId="0" fontId="2" fillId="3" borderId="81" xfId="20" applyNumberFormat="1" applyFont="1" applyFill="1" applyBorder="1" applyAlignment="1">
      <alignment vertical="center"/>
      <protection locked="0"/>
    </xf>
    <xf numFmtId="0" fontId="7" fillId="3" borderId="82" xfId="20" applyNumberFormat="1" applyFont="1" applyFill="1" applyBorder="1" applyAlignment="1">
      <alignment vertical="center"/>
      <protection locked="0"/>
    </xf>
    <xf numFmtId="0" fontId="2" fillId="3" borderId="83" xfId="20" applyNumberFormat="1" applyFont="1" applyFill="1" applyBorder="1" applyAlignment="1">
      <alignment vertical="center"/>
      <protection locked="0"/>
    </xf>
    <xf numFmtId="0" fontId="7" fillId="3" borderId="82" xfId="20" applyNumberFormat="1" applyFont="1" applyFill="1" applyBorder="1" applyAlignment="1">
      <alignment horizontal="distributed" vertical="center"/>
      <protection locked="0"/>
    </xf>
    <xf numFmtId="0" fontId="7" fillId="3" borderId="76" xfId="20" applyNumberFormat="1" applyFont="1" applyFill="1" applyBorder="1" applyAlignment="1">
      <alignment horizontal="distributed" vertical="center"/>
      <protection locked="0"/>
    </xf>
    <xf numFmtId="0" fontId="2" fillId="3" borderId="77" xfId="20" applyNumberFormat="1" applyFont="1" applyFill="1" applyBorder="1" applyAlignment="1">
      <alignment vertical="center"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Ⅰ_森林資源(１～３表-4）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ＭＳ Ｐゴシック"/>
                <a:ea typeface="ＭＳ Ｐゴシック"/>
                <a:cs typeface="ＭＳ Ｐゴシック"/>
              </a:rPr>
              <a:t>林野面積</a:t>
            </a:r>
          </a:p>
        </c:rich>
      </c:tx>
      <c:layout>
        <c:manualLayout>
          <c:xMode val="factor"/>
          <c:yMode val="factor"/>
          <c:x val="-0.38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0235"/>
          <c:w val="0.976"/>
          <c:h val="0.9205"/>
        </c:manualLayout>
      </c:layout>
      <c:doughnutChart>
        <c:varyColors val="1"/>
        <c:ser>
          <c:idx val="0"/>
          <c:order val="0"/>
          <c:tx>
            <c:strRef>
              <c:f>'1-1(1)土地利用・1-1(2)保有形態別面積'!$N$30:$N$31</c:f>
              <c:strCache>
                <c:ptCount val="1"/>
                <c:pt idx="0">
                  <c:v>林野面積円グラフ 面積</c:v>
                </c:pt>
              </c:strCache>
            </c:strRef>
          </c:tx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delete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'1-1(1)土地利用・1-1(2)保有形態別面積'!$M$32:$M$40</c:f>
              <c:strCache/>
            </c:strRef>
          </c:cat>
          <c:val>
            <c:numRef>
              <c:f>'1-1(1)土地利用・1-1(2)保有形態別面積'!$N$32:$N$40</c:f>
              <c:numCache/>
            </c:numRef>
          </c:val>
        </c:ser>
        <c:ser>
          <c:idx val="1"/>
          <c:order val="1"/>
          <c:tx>
            <c:strRef>
              <c:f>'1-1(1)土地利用・1-1(2)保有形態別面積'!$O$30:$O$31</c:f>
              <c:strCache>
                <c:ptCount val="1"/>
                <c:pt idx="0">
                  <c:v>林野面積円グラフ 面積</c:v>
                </c:pt>
              </c:strCache>
            </c:strRef>
          </c:tx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'1-1(1)土地利用・1-1(2)保有形態別面積'!$M$32:$M$40</c:f>
              <c:strCache/>
            </c:strRef>
          </c:cat>
          <c:val>
            <c:numRef>
              <c:f>'1-1(1)土地利用・1-1(2)保有形態別面積'!$O$32:$O$40</c:f>
              <c:numCache/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ＭＳ Ｐゴシック"/>
                <a:ea typeface="ＭＳ Ｐゴシック"/>
                <a:cs typeface="ＭＳ Ｐゴシック"/>
              </a:rPr>
              <a:t>土地利用面積</a:t>
            </a:r>
          </a:p>
        </c:rich>
      </c:tx>
      <c:layout>
        <c:manualLayout>
          <c:xMode val="factor"/>
          <c:yMode val="factor"/>
          <c:x val="0.382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425"/>
          <c:w val="0.99425"/>
          <c:h val="0.904"/>
        </c:manualLayout>
      </c:layout>
      <c:doughnutChart>
        <c:varyColors val="0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'1-1(1)土地利用・1-1(2)保有形態別面積'!$M$19:$M$26</c:f>
              <c:strCache/>
            </c:strRef>
          </c:cat>
          <c:val>
            <c:numRef>
              <c:f>'1-1(1)土地利用・1-1(2)保有形態別面積'!$N$19:$N$26</c:f>
              <c:numCache/>
            </c:numRef>
          </c:val>
        </c:ser>
        <c:ser>
          <c:idx val="1"/>
          <c:order val="1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'1-1(1)土地利用・1-1(2)保有形態別面積'!$M$19:$M$26</c:f>
              <c:strCache/>
            </c:strRef>
          </c:cat>
          <c:val>
            <c:numRef>
              <c:f>'1-1(1)土地利用・1-1(2)保有形態別面積'!$O$19:$O$26</c:f>
              <c:numCache/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0.434</cdr:x>
      <cdr:y>0.14675</cdr:y>
    </cdr:from>
    <cdr:to>
      <cdr:x>0.4925</cdr:x>
      <cdr:y>0.211</cdr:y>
    </cdr:to>
    <cdr:sp>
      <cdr:nvSpPr>
        <cdr:cNvPr id="1" name="Line 1"/>
        <cdr:cNvSpPr>
          <a:spLocks/>
        </cdr:cNvSpPr>
      </cdr:nvSpPr>
      <cdr:spPr>
        <a:xfrm flipH="1" flipV="1">
          <a:off x="1666875" y="571500"/>
          <a:ext cx="2286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0.5285</cdr:x>
      <cdr:y>0.653</cdr:y>
    </cdr:from>
    <cdr:to>
      <cdr:x>0.58975</cdr:x>
      <cdr:y>0.686</cdr:y>
    </cdr:to>
    <cdr:sp>
      <cdr:nvSpPr>
        <cdr:cNvPr id="2" name="Line 2"/>
        <cdr:cNvSpPr>
          <a:spLocks/>
        </cdr:cNvSpPr>
      </cdr:nvSpPr>
      <cdr:spPr>
        <a:xfrm flipV="1">
          <a:off x="2028825" y="2571750"/>
          <a:ext cx="2381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0.4925</cdr:x>
      <cdr:y>0.72825</cdr:y>
    </cdr:from>
    <cdr:to>
      <cdr:x>0.568</cdr:x>
      <cdr:y>0.81175</cdr:y>
    </cdr:to>
    <cdr:sp>
      <cdr:nvSpPr>
        <cdr:cNvPr id="3" name="Line 3"/>
        <cdr:cNvSpPr>
          <a:spLocks/>
        </cdr:cNvSpPr>
      </cdr:nvSpPr>
      <cdr:spPr>
        <a:xfrm>
          <a:off x="1885950" y="2876550"/>
          <a:ext cx="2952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0.47075</cdr:x>
      <cdr:y>0.75125</cdr:y>
    </cdr:from>
    <cdr:to>
      <cdr:x>0.4925</cdr:x>
      <cdr:y>0.83125</cdr:y>
    </cdr:to>
    <cdr:sp>
      <cdr:nvSpPr>
        <cdr:cNvPr id="4" name="Line 4"/>
        <cdr:cNvSpPr>
          <a:spLocks/>
        </cdr:cNvSpPr>
      </cdr:nvSpPr>
      <cdr:spPr>
        <a:xfrm>
          <a:off x="1809750" y="2962275"/>
          <a:ext cx="857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0.365</cdr:x>
      <cdr:y>0.72825</cdr:y>
    </cdr:from>
    <cdr:to>
      <cdr:x>0.45375</cdr:x>
      <cdr:y>0.7815</cdr:y>
    </cdr:to>
    <cdr:sp>
      <cdr:nvSpPr>
        <cdr:cNvPr id="5" name="Line 5"/>
        <cdr:cNvSpPr>
          <a:spLocks/>
        </cdr:cNvSpPr>
      </cdr:nvSpPr>
      <cdr:spPr>
        <a:xfrm flipH="1">
          <a:off x="1400175" y="2876550"/>
          <a:ext cx="3429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666750</xdr:colOff>
      <xdr:row>16</xdr:row>
      <xdr:rowOff>9525</xdr:rowOff>
    </xdr:from>
    <xdr:to>
      <xdr:col>10</xdr:col>
      <xdr:colOff>266700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3781425" y="2476500"/>
        <a:ext cx="38481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16</xdr:row>
      <xdr:rowOff>9525</xdr:rowOff>
    </xdr:from>
    <xdr:to>
      <xdr:col>4</xdr:col>
      <xdr:colOff>666750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28575" y="2476500"/>
        <a:ext cx="37528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180975</xdr:colOff>
      <xdr:row>27</xdr:row>
      <xdr:rowOff>66675</xdr:rowOff>
    </xdr:from>
    <xdr:to>
      <xdr:col>8</xdr:col>
      <xdr:colOff>219075</xdr:colOff>
      <xdr:row>30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381625" y="4210050"/>
          <a:ext cx="733425" cy="4095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総面積
424,208ha</a:t>
          </a:r>
        </a:p>
      </xdr:txBody>
    </xdr:sp>
    <xdr:clientData/>
  </xdr:twoCellAnchor>
  <xdr:twoCellAnchor>
    <xdr:from>
      <xdr:col>1</xdr:col>
      <xdr:colOff>561975</xdr:colOff>
      <xdr:row>27</xdr:row>
      <xdr:rowOff>85725</xdr:rowOff>
    </xdr:from>
    <xdr:to>
      <xdr:col>2</xdr:col>
      <xdr:colOff>571500</xdr:colOff>
      <xdr:row>30</xdr:row>
      <xdr:rowOff>28575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524000" y="4229100"/>
          <a:ext cx="7048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総面積
636,316ha</a:t>
          </a:r>
        </a:p>
      </xdr:txBody>
    </xdr:sp>
    <xdr:clientData/>
  </xdr:twoCellAnchor>
  <xdr:twoCellAnchor>
    <xdr:from>
      <xdr:col>0</xdr:col>
      <xdr:colOff>676275</xdr:colOff>
      <xdr:row>27</xdr:row>
      <xdr:rowOff>28575</xdr:rowOff>
    </xdr:from>
    <xdr:to>
      <xdr:col>0</xdr:col>
      <xdr:colOff>819150</xdr:colOff>
      <xdr:row>28</xdr:row>
      <xdr:rowOff>104775</xdr:rowOff>
    </xdr:to>
    <xdr:sp>
      <xdr:nvSpPr>
        <xdr:cNvPr id="5" name="Line 5"/>
        <xdr:cNvSpPr>
          <a:spLocks/>
        </xdr:cNvSpPr>
      </xdr:nvSpPr>
      <xdr:spPr>
        <a:xfrm flipH="1" flipV="1">
          <a:off x="676275" y="4171950"/>
          <a:ext cx="1428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857250</xdr:colOff>
      <xdr:row>31</xdr:row>
      <xdr:rowOff>85725</xdr:rowOff>
    </xdr:from>
    <xdr:to>
      <xdr:col>1</xdr:col>
      <xdr:colOff>66675</xdr:colOff>
      <xdr:row>33</xdr:row>
      <xdr:rowOff>142875</xdr:rowOff>
    </xdr:to>
    <xdr:sp>
      <xdr:nvSpPr>
        <xdr:cNvPr id="6" name="Line 6"/>
        <xdr:cNvSpPr>
          <a:spLocks/>
        </xdr:cNvSpPr>
      </xdr:nvSpPr>
      <xdr:spPr>
        <a:xfrm flipH="1">
          <a:off x="857250" y="4838700"/>
          <a:ext cx="1714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18</xdr:row>
      <xdr:rowOff>9525</xdr:rowOff>
    </xdr:from>
    <xdr:to>
      <xdr:col>9</xdr:col>
      <xdr:colOff>0</xdr:colOff>
      <xdr:row>18</xdr:row>
      <xdr:rowOff>152400</xdr:rowOff>
    </xdr:to>
    <xdr:sp>
      <xdr:nvSpPr>
        <xdr:cNvPr id="1" name="Line 1"/>
        <xdr:cNvSpPr>
          <a:spLocks/>
        </xdr:cNvSpPr>
      </xdr:nvSpPr>
      <xdr:spPr>
        <a:xfrm>
          <a:off x="4762500" y="2781300"/>
          <a:ext cx="1790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8</xdr:col>
      <xdr:colOff>962025</xdr:colOff>
      <xdr:row>38</xdr:row>
      <xdr:rowOff>152400</xdr:rowOff>
    </xdr:to>
    <xdr:sp>
      <xdr:nvSpPr>
        <xdr:cNvPr id="2" name="Line 2"/>
        <xdr:cNvSpPr>
          <a:spLocks/>
        </xdr:cNvSpPr>
      </xdr:nvSpPr>
      <xdr:spPr>
        <a:xfrm>
          <a:off x="4762500" y="5819775"/>
          <a:ext cx="17811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%20&#26862;&#26519;&#36039;&#28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2土地利用"/>
      <sheetName val="1-3(1)保有面積"/>
      <sheetName val="1-3(2)保有蓄積"/>
      <sheetName val="1-3(3)林種面積"/>
      <sheetName val="1-3(4)林種蓄積"/>
      <sheetName val="1-3(5)民種別齢別資源"/>
      <sheetName val="1-3(6)民有人工林齢級別面積"/>
      <sheetName val="1-3(7)民有人工林齢級別蓄積"/>
      <sheetName val="1-4(1)分収造林･1-4(2)共用林野 (2)"/>
      <sheetName val="1-4(3)官行造林"/>
    </sheetNames>
    <sheetDataSet>
      <sheetData sheetId="0">
        <row r="9">
          <cell r="G9">
            <v>47960.649999999994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P65"/>
  <sheetViews>
    <sheetView showGridLines="0" zoomScaleSheetLayoutView="100" workbookViewId="0" topLeftCell="A10">
      <selection activeCell="M9" sqref="M9"/>
    </sheetView>
  </sheetViews>
  <sheetFormatPr defaultColWidth="9.00390625" defaultRowHeight="13.5"/>
  <cols>
    <col min="1" max="1" width="12.625" style="3" customWidth="1"/>
    <col min="2" max="3" width="9.125" style="3" customWidth="1"/>
    <col min="4" max="4" width="10.00390625" style="3" customWidth="1"/>
    <col min="5" max="9" width="9.125" style="3" customWidth="1"/>
    <col min="10" max="10" width="10.125" style="3" customWidth="1"/>
    <col min="11" max="11" width="8.75390625" style="3" customWidth="1"/>
    <col min="12" max="13" width="9.00390625" style="3" customWidth="1"/>
    <col min="14" max="15" width="11.25390625" style="3" bestFit="1" customWidth="1"/>
    <col min="16" max="16" width="9.125" style="3" bestFit="1" customWidth="1"/>
    <col min="17" max="16384" width="9.00390625" style="3" customWidth="1"/>
  </cols>
  <sheetData>
    <row r="1" spans="1:5" ht="14.25" customHeight="1">
      <c r="A1" s="1" t="s">
        <v>0</v>
      </c>
      <c r="B1" s="2"/>
      <c r="C1" s="2"/>
      <c r="D1" s="2"/>
      <c r="E1" s="2"/>
    </row>
    <row r="2" ht="12" customHeight="1">
      <c r="A2" s="4"/>
    </row>
    <row r="3" spans="1:5" s="7" customFormat="1" ht="12" customHeight="1">
      <c r="A3" s="5" t="s">
        <v>1</v>
      </c>
      <c r="B3" s="6"/>
      <c r="C3" s="6"/>
      <c r="D3" s="6"/>
      <c r="E3" s="6"/>
    </row>
    <row r="4" s="7" customFormat="1" ht="12" customHeight="1" thickBot="1">
      <c r="J4" s="8" t="s">
        <v>2</v>
      </c>
    </row>
    <row r="5" spans="1:10" s="7" customFormat="1" ht="12" customHeight="1">
      <c r="A5" s="120" t="s">
        <v>3</v>
      </c>
      <c r="B5" s="112" t="s">
        <v>4</v>
      </c>
      <c r="C5" s="113" t="s">
        <v>5</v>
      </c>
      <c r="D5" s="114"/>
      <c r="E5" s="114"/>
      <c r="F5" s="115"/>
      <c r="G5" s="113" t="s">
        <v>6</v>
      </c>
      <c r="H5" s="114"/>
      <c r="I5" s="115"/>
      <c r="J5" s="116" t="s">
        <v>7</v>
      </c>
    </row>
    <row r="6" spans="1:12" s="7" customFormat="1" ht="12" customHeight="1">
      <c r="A6" s="121"/>
      <c r="B6" s="117"/>
      <c r="C6" s="118" t="s">
        <v>8</v>
      </c>
      <c r="D6" s="118" t="s">
        <v>9</v>
      </c>
      <c r="E6" s="118" t="s">
        <v>10</v>
      </c>
      <c r="F6" s="118" t="s">
        <v>11</v>
      </c>
      <c r="G6" s="118" t="s">
        <v>8</v>
      </c>
      <c r="H6" s="118" t="s">
        <v>12</v>
      </c>
      <c r="I6" s="118" t="s">
        <v>13</v>
      </c>
      <c r="J6" s="119"/>
      <c r="L6" s="9"/>
    </row>
    <row r="7" spans="1:12" s="7" customFormat="1" ht="12" customHeight="1">
      <c r="A7" s="122" t="s">
        <v>14</v>
      </c>
      <c r="B7" s="10">
        <v>636316</v>
      </c>
      <c r="C7" s="10">
        <f>SUM(D7:F7)</f>
        <v>58346</v>
      </c>
      <c r="D7" s="10">
        <v>24554</v>
      </c>
      <c r="E7" s="10">
        <v>30313</v>
      </c>
      <c r="F7" s="10">
        <v>3479</v>
      </c>
      <c r="G7" s="10">
        <f>SUM(H7:I7)</f>
        <v>424021</v>
      </c>
      <c r="H7" s="10">
        <v>197272</v>
      </c>
      <c r="I7" s="10">
        <v>226749</v>
      </c>
      <c r="J7" s="11">
        <v>153949</v>
      </c>
      <c r="L7" s="12"/>
    </row>
    <row r="8" spans="1:12" s="7" customFormat="1" ht="12" customHeight="1">
      <c r="A8" s="122" t="s">
        <v>15</v>
      </c>
      <c r="B8" s="10">
        <v>636316</v>
      </c>
      <c r="C8" s="10">
        <v>47961</v>
      </c>
      <c r="D8" s="10">
        <v>20515</v>
      </c>
      <c r="E8" s="10">
        <v>25216</v>
      </c>
      <c r="F8" s="10">
        <v>2229</v>
      </c>
      <c r="G8" s="10">
        <v>424464</v>
      </c>
      <c r="H8" s="10">
        <v>197030</v>
      </c>
      <c r="I8" s="10">
        <v>227433</v>
      </c>
      <c r="J8" s="11">
        <v>163891</v>
      </c>
      <c r="L8" s="12"/>
    </row>
    <row r="9" spans="1:12" s="7" customFormat="1" ht="12" customHeight="1" thickBot="1">
      <c r="A9" s="123" t="s">
        <v>16</v>
      </c>
      <c r="B9" s="13">
        <v>636316</v>
      </c>
      <c r="C9" s="13">
        <f>'[1]1-2土地利用'!G9</f>
        <v>47960.649999999994</v>
      </c>
      <c r="D9" s="14">
        <v>20514.96</v>
      </c>
      <c r="E9" s="14">
        <v>25216.46</v>
      </c>
      <c r="F9" s="14">
        <v>2229.23</v>
      </c>
      <c r="G9" s="13">
        <f>SUM(H9:I9)</f>
        <v>424207.9</v>
      </c>
      <c r="H9" s="15">
        <f>C54</f>
        <v>196966.44</v>
      </c>
      <c r="I9" s="15">
        <f>F54</f>
        <v>227241.46</v>
      </c>
      <c r="J9" s="16">
        <f>B9-C9-G9</f>
        <v>164147.44999999995</v>
      </c>
      <c r="L9" s="17"/>
    </row>
    <row r="10" s="7" customFormat="1" ht="12" customHeight="1"/>
    <row r="11" spans="1:4" s="7" customFormat="1" ht="12" customHeight="1">
      <c r="A11" s="18" t="s">
        <v>17</v>
      </c>
      <c r="B11" s="6"/>
      <c r="C11" s="6"/>
      <c r="D11" s="6"/>
    </row>
    <row r="12" spans="1:4" s="7" customFormat="1" ht="12" customHeight="1">
      <c r="A12" s="18" t="s">
        <v>18</v>
      </c>
      <c r="B12" s="6"/>
      <c r="C12" s="6"/>
      <c r="D12" s="6"/>
    </row>
    <row r="13" spans="1:4" s="7" customFormat="1" ht="12" customHeight="1">
      <c r="A13" s="18"/>
      <c r="B13" s="6"/>
      <c r="C13" s="6"/>
      <c r="D13" s="6"/>
    </row>
    <row r="14" spans="1:4" s="7" customFormat="1" ht="12" customHeight="1">
      <c r="A14" s="18"/>
      <c r="B14" s="6"/>
      <c r="C14" s="6"/>
      <c r="D14" s="6"/>
    </row>
    <row r="15" spans="1:4" s="7" customFormat="1" ht="12" customHeight="1">
      <c r="A15" s="18"/>
      <c r="B15" s="6"/>
      <c r="C15" s="6"/>
      <c r="D15" s="6"/>
    </row>
    <row r="16" spans="1:4" s="7" customFormat="1" ht="12" customHeight="1">
      <c r="A16" s="18"/>
      <c r="B16" s="6"/>
      <c r="C16" s="6"/>
      <c r="D16" s="6"/>
    </row>
    <row r="17" spans="1:16" s="7" customFormat="1" ht="12" customHeight="1" thickBot="1">
      <c r="A17" s="18"/>
      <c r="B17" s="6"/>
      <c r="C17" s="6"/>
      <c r="D17" s="6"/>
      <c r="M17" s="19" t="s">
        <v>19</v>
      </c>
      <c r="N17" s="19"/>
      <c r="O17" s="19"/>
      <c r="P17" s="19"/>
    </row>
    <row r="18" spans="13:16" s="7" customFormat="1" ht="12" customHeight="1">
      <c r="M18" s="20" t="s">
        <v>20</v>
      </c>
      <c r="N18" s="110" t="s">
        <v>21</v>
      </c>
      <c r="O18" s="111"/>
      <c r="P18" s="21" t="s">
        <v>22</v>
      </c>
    </row>
    <row r="19" spans="13:16" s="7" customFormat="1" ht="12" customHeight="1">
      <c r="M19" s="22" t="s">
        <v>23</v>
      </c>
      <c r="N19" s="23">
        <f>I9</f>
        <v>227241.46</v>
      </c>
      <c r="O19" s="24"/>
      <c r="P19" s="25">
        <f>ROUND(N19/N$27*100,1)</f>
        <v>35.7</v>
      </c>
    </row>
    <row r="20" spans="13:16" s="7" customFormat="1" ht="12" customHeight="1">
      <c r="M20" s="22" t="s">
        <v>24</v>
      </c>
      <c r="N20" s="23">
        <f>H9</f>
        <v>196966.44</v>
      </c>
      <c r="O20" s="24"/>
      <c r="P20" s="25">
        <f>ROUND(N20/N$27*100,1)</f>
        <v>31</v>
      </c>
    </row>
    <row r="21" spans="1:16" s="7" customFormat="1" ht="12" customHeight="1">
      <c r="A21" s="8"/>
      <c r="M21" s="22" t="s">
        <v>25</v>
      </c>
      <c r="N21" s="23"/>
      <c r="O21" s="24">
        <f>SUM(N19:N20)</f>
        <v>424207.9</v>
      </c>
      <c r="P21" s="25">
        <f>ROUND(O21/O$27*100,1)</f>
        <v>66.7</v>
      </c>
    </row>
    <row r="22" spans="13:16" s="7" customFormat="1" ht="12" customHeight="1">
      <c r="M22" s="22" t="s">
        <v>26</v>
      </c>
      <c r="N22" s="23">
        <f>D9</f>
        <v>20514.96</v>
      </c>
      <c r="O22" s="24"/>
      <c r="P22" s="25">
        <f>ROUND(N22/N$27*100,1)</f>
        <v>3.2</v>
      </c>
    </row>
    <row r="23" spans="13:16" s="7" customFormat="1" ht="12" customHeight="1">
      <c r="M23" s="22" t="s">
        <v>27</v>
      </c>
      <c r="N23" s="23">
        <f>E9</f>
        <v>25216.46</v>
      </c>
      <c r="O23" s="24"/>
      <c r="P23" s="25">
        <f>ROUND(N23/N$27*100,1)</f>
        <v>4</v>
      </c>
    </row>
    <row r="24" spans="1:16" s="7" customFormat="1" ht="12" customHeight="1">
      <c r="A24" s="8"/>
      <c r="M24" s="22" t="s">
        <v>28</v>
      </c>
      <c r="N24" s="23">
        <f>F9</f>
        <v>2229.23</v>
      </c>
      <c r="O24" s="24"/>
      <c r="P24" s="25">
        <f>ROUND(N24/N$27*100,1)</f>
        <v>0.4</v>
      </c>
    </row>
    <row r="25" spans="13:16" s="7" customFormat="1" ht="12" customHeight="1">
      <c r="M25" s="22" t="s">
        <v>29</v>
      </c>
      <c r="N25" s="23"/>
      <c r="O25" s="24">
        <f>SUM(N22:N24)</f>
        <v>47960.65</v>
      </c>
      <c r="P25" s="25">
        <f>ROUND(O25/O$27*100,1)</f>
        <v>7.5</v>
      </c>
    </row>
    <row r="26" spans="13:16" s="7" customFormat="1" ht="12" customHeight="1">
      <c r="M26" s="22" t="s">
        <v>30</v>
      </c>
      <c r="N26" s="23">
        <f>J9</f>
        <v>164147.44999999995</v>
      </c>
      <c r="O26" s="24">
        <f>J9</f>
        <v>164147.44999999995</v>
      </c>
      <c r="P26" s="25">
        <f>ROUND(N26/N$27*100,1)</f>
        <v>25.8</v>
      </c>
    </row>
    <row r="27" spans="13:16" s="7" customFormat="1" ht="12" customHeight="1" thickBot="1">
      <c r="M27" s="26" t="s">
        <v>31</v>
      </c>
      <c r="N27" s="27">
        <f>SUM(N19:N26)</f>
        <v>636316</v>
      </c>
      <c r="O27" s="28">
        <f>O21+O25+O26</f>
        <v>636316</v>
      </c>
      <c r="P27" s="29">
        <f>ROUND(N27/N$27*100,1)</f>
        <v>100</v>
      </c>
    </row>
    <row r="28" spans="13:16" s="7" customFormat="1" ht="12" customHeight="1">
      <c r="M28" s="19"/>
      <c r="N28" s="19"/>
      <c r="O28" s="19"/>
      <c r="P28" s="19"/>
    </row>
    <row r="29" s="7" customFormat="1" ht="12" customHeight="1"/>
    <row r="30" spans="13:16" s="7" customFormat="1" ht="12" customHeight="1" thickBot="1">
      <c r="M30" s="19" t="s">
        <v>32</v>
      </c>
      <c r="N30" s="19"/>
      <c r="O30" s="19"/>
      <c r="P30" s="30"/>
    </row>
    <row r="31" spans="13:16" s="7" customFormat="1" ht="12" customHeight="1">
      <c r="M31" s="20" t="s">
        <v>33</v>
      </c>
      <c r="N31" s="110" t="s">
        <v>21</v>
      </c>
      <c r="O31" s="111"/>
      <c r="P31" s="21" t="s">
        <v>22</v>
      </c>
    </row>
    <row r="32" spans="13:16" s="7" customFormat="1" ht="12" customHeight="1">
      <c r="M32" s="22" t="s">
        <v>34</v>
      </c>
      <c r="N32" s="23">
        <f>G54</f>
        <v>194785.5</v>
      </c>
      <c r="O32" s="24"/>
      <c r="P32" s="25">
        <f>ROUND(N32/N$41*100,1)</f>
        <v>45.9</v>
      </c>
    </row>
    <row r="33" spans="13:16" s="7" customFormat="1" ht="12" customHeight="1">
      <c r="M33" s="22" t="s">
        <v>35</v>
      </c>
      <c r="N33" s="23">
        <f>I54</f>
        <v>14059.01</v>
      </c>
      <c r="O33" s="24"/>
      <c r="P33" s="25">
        <f>ROUND(N33/N$41*100,1)</f>
        <v>3.3</v>
      </c>
    </row>
    <row r="34" spans="13:16" s="7" customFormat="1" ht="12" customHeight="1">
      <c r="M34" s="22" t="s">
        <v>36</v>
      </c>
      <c r="N34" s="23">
        <f>H54</f>
        <v>6683.6</v>
      </c>
      <c r="O34" s="24"/>
      <c r="P34" s="25">
        <f>ROUND(N34/N$41*100,1)</f>
        <v>1.6</v>
      </c>
    </row>
    <row r="35" spans="13:16" s="7" customFormat="1" ht="12" customHeight="1">
      <c r="M35" s="22" t="s">
        <v>37</v>
      </c>
      <c r="N35" s="23">
        <f>J54</f>
        <v>6653.55</v>
      </c>
      <c r="O35" s="24"/>
      <c r="P35" s="25">
        <f>ROUND(N35/N$41*100,1)</f>
        <v>1.6</v>
      </c>
    </row>
    <row r="36" spans="13:16" s="7" customFormat="1" ht="12" customHeight="1">
      <c r="M36" s="22" t="s">
        <v>38</v>
      </c>
      <c r="N36" s="23">
        <f>K54</f>
        <v>5059.8</v>
      </c>
      <c r="O36" s="24"/>
      <c r="P36" s="25">
        <f>ROUND(N36/N$41*100,1)</f>
        <v>1.2</v>
      </c>
    </row>
    <row r="37" spans="13:16" s="7" customFormat="1" ht="12" customHeight="1">
      <c r="M37" s="22" t="s">
        <v>39</v>
      </c>
      <c r="N37" s="23"/>
      <c r="O37" s="24">
        <f>SUM(N32:N36)</f>
        <v>227241.46</v>
      </c>
      <c r="P37" s="25">
        <f>ROUND(O37/O$41*100,1)</f>
        <v>53.6</v>
      </c>
    </row>
    <row r="38" spans="13:16" s="7" customFormat="1" ht="12" customHeight="1">
      <c r="M38" s="22" t="s">
        <v>40</v>
      </c>
      <c r="N38" s="23">
        <f>D54</f>
        <v>195298.44</v>
      </c>
      <c r="O38" s="24"/>
      <c r="P38" s="25">
        <f>ROUND(N38/N$41*100,1)</f>
        <v>46</v>
      </c>
    </row>
    <row r="39" spans="13:16" s="7" customFormat="1" ht="12" customHeight="1">
      <c r="M39" s="22" t="s">
        <v>30</v>
      </c>
      <c r="N39" s="23">
        <f>E54</f>
        <v>1668</v>
      </c>
      <c r="O39" s="24"/>
      <c r="P39" s="25">
        <f>ROUND(N39/N$41*100,1)</f>
        <v>0.4</v>
      </c>
    </row>
    <row r="40" spans="13:16" s="7" customFormat="1" ht="12" customHeight="1">
      <c r="M40" s="31" t="s">
        <v>41</v>
      </c>
      <c r="N40" s="32"/>
      <c r="O40" s="33">
        <f>SUM(N38:N39)</f>
        <v>196966.44</v>
      </c>
      <c r="P40" s="25">
        <f>ROUND(O40/O$41*100,1)</f>
        <v>46.4</v>
      </c>
    </row>
    <row r="41" spans="13:16" s="7" customFormat="1" ht="12" customHeight="1" thickBot="1">
      <c r="M41" s="26" t="s">
        <v>31</v>
      </c>
      <c r="N41" s="27">
        <f>SUM(N32:N39)</f>
        <v>424207.9</v>
      </c>
      <c r="O41" s="28">
        <f>O37+O40</f>
        <v>424207.9</v>
      </c>
      <c r="P41" s="29">
        <f>ROUND(N41/N$41*100,1)</f>
        <v>100</v>
      </c>
    </row>
    <row r="42" s="7" customFormat="1" ht="12" customHeight="1"/>
    <row r="43" s="7" customFormat="1" ht="12" customHeight="1"/>
    <row r="44" s="7" customFormat="1" ht="12" customHeight="1"/>
    <row r="45" s="7" customFormat="1" ht="12" customHeight="1"/>
    <row r="46" s="7" customFormat="1" ht="12" customHeight="1"/>
    <row r="47" s="7" customFormat="1" ht="12" customHeight="1"/>
    <row r="48" s="35" customFormat="1" ht="12" customHeight="1">
      <c r="A48" s="34" t="s">
        <v>42</v>
      </c>
    </row>
    <row r="49" s="35" customFormat="1" ht="12" customHeight="1" thickBot="1">
      <c r="K49" s="35" t="s">
        <v>2</v>
      </c>
    </row>
    <row r="50" spans="1:11" s="35" customFormat="1" ht="12" customHeight="1">
      <c r="A50" s="132" t="s">
        <v>43</v>
      </c>
      <c r="B50" s="124" t="s">
        <v>4</v>
      </c>
      <c r="C50" s="125" t="s">
        <v>44</v>
      </c>
      <c r="D50" s="126"/>
      <c r="E50" s="127"/>
      <c r="F50" s="125" t="s">
        <v>45</v>
      </c>
      <c r="G50" s="126"/>
      <c r="H50" s="126"/>
      <c r="I50" s="126"/>
      <c r="J50" s="126"/>
      <c r="K50" s="128"/>
    </row>
    <row r="51" spans="1:11" s="35" customFormat="1" ht="12" customHeight="1">
      <c r="A51" s="133"/>
      <c r="B51" s="129"/>
      <c r="C51" s="130" t="s">
        <v>46</v>
      </c>
      <c r="D51" s="130" t="s">
        <v>47</v>
      </c>
      <c r="E51" s="130" t="s">
        <v>7</v>
      </c>
      <c r="F51" s="130" t="s">
        <v>46</v>
      </c>
      <c r="G51" s="130" t="s">
        <v>48</v>
      </c>
      <c r="H51" s="130" t="s">
        <v>49</v>
      </c>
      <c r="I51" s="130" t="s">
        <v>50</v>
      </c>
      <c r="J51" s="130" t="s">
        <v>51</v>
      </c>
      <c r="K51" s="131" t="s">
        <v>52</v>
      </c>
    </row>
    <row r="52" spans="1:11" s="35" customFormat="1" ht="12" customHeight="1">
      <c r="A52" s="122" t="s">
        <v>14</v>
      </c>
      <c r="B52" s="10">
        <f>C52+F52</f>
        <v>424021</v>
      </c>
      <c r="C52" s="10">
        <f>SUM(D52:E52)</f>
        <v>197272</v>
      </c>
      <c r="D52" s="10">
        <v>195574</v>
      </c>
      <c r="E52" s="10">
        <v>1698</v>
      </c>
      <c r="F52" s="10">
        <f>SUM(G52:K52)</f>
        <v>226749</v>
      </c>
      <c r="G52" s="10">
        <v>195784</v>
      </c>
      <c r="H52" s="10">
        <v>6738</v>
      </c>
      <c r="I52" s="10">
        <v>13073</v>
      </c>
      <c r="J52" s="10">
        <v>6322</v>
      </c>
      <c r="K52" s="11">
        <v>4832</v>
      </c>
    </row>
    <row r="53" spans="1:11" s="35" customFormat="1" ht="12" customHeight="1">
      <c r="A53" s="122" t="s">
        <v>15</v>
      </c>
      <c r="B53" s="10">
        <f>C53+F53</f>
        <v>424433.62</v>
      </c>
      <c r="C53" s="10">
        <f>D53+E53</f>
        <v>197000.42</v>
      </c>
      <c r="D53" s="10">
        <v>195332.42</v>
      </c>
      <c r="E53" s="10">
        <v>1668</v>
      </c>
      <c r="F53" s="10">
        <v>227433.2</v>
      </c>
      <c r="G53" s="10">
        <v>195264.74</v>
      </c>
      <c r="H53" s="10">
        <v>6652.35</v>
      </c>
      <c r="I53" s="10">
        <v>13830.42</v>
      </c>
      <c r="J53" s="10">
        <v>6617.99</v>
      </c>
      <c r="K53" s="11">
        <v>5067.7</v>
      </c>
    </row>
    <row r="54" spans="1:11" s="35" customFormat="1" ht="12" customHeight="1" thickBot="1">
      <c r="A54" s="123" t="s">
        <v>16</v>
      </c>
      <c r="B54" s="13">
        <f>C54+F54</f>
        <v>424207.9</v>
      </c>
      <c r="C54" s="13">
        <f>SUM(D54:E54)</f>
        <v>196966.44</v>
      </c>
      <c r="D54" s="14">
        <v>195298.44</v>
      </c>
      <c r="E54" s="14">
        <v>1668</v>
      </c>
      <c r="F54" s="13">
        <f>SUM(G54:K54)</f>
        <v>227241.46</v>
      </c>
      <c r="G54" s="14">
        <v>194785.5</v>
      </c>
      <c r="H54" s="14">
        <v>6683.6</v>
      </c>
      <c r="I54" s="13">
        <v>14059.01</v>
      </c>
      <c r="J54" s="14">
        <v>6653.55</v>
      </c>
      <c r="K54" s="36">
        <v>5059.8</v>
      </c>
    </row>
    <row r="55" s="35" customFormat="1" ht="12" customHeight="1"/>
    <row r="56" s="35" customFormat="1" ht="12" customHeight="1">
      <c r="A56" s="37" t="s">
        <v>53</v>
      </c>
    </row>
    <row r="57" s="35" customFormat="1" ht="12" customHeight="1">
      <c r="A57" s="37" t="s">
        <v>54</v>
      </c>
    </row>
    <row r="58" s="35" customFormat="1" ht="12" customHeight="1">
      <c r="A58" s="37"/>
    </row>
    <row r="59" s="35" customFormat="1" ht="12" customHeight="1">
      <c r="A59" s="37" t="s">
        <v>55</v>
      </c>
    </row>
    <row r="60" s="35" customFormat="1" ht="12" customHeight="1">
      <c r="A60" s="37" t="s">
        <v>56</v>
      </c>
    </row>
    <row r="61" s="35" customFormat="1" ht="12" customHeight="1">
      <c r="A61" s="37" t="s">
        <v>57</v>
      </c>
    </row>
    <row r="62" s="7" customFormat="1" ht="12" customHeight="1">
      <c r="A62" s="37" t="s">
        <v>58</v>
      </c>
    </row>
    <row r="63" s="7" customFormat="1" ht="12"/>
    <row r="64" s="7" customFormat="1" ht="18.75">
      <c r="G64" s="38"/>
    </row>
    <row r="65" s="7" customFormat="1" ht="18.75">
      <c r="G65" s="38"/>
    </row>
  </sheetData>
  <sheetProtection/>
  <mergeCells count="11">
    <mergeCell ref="N18:O18"/>
    <mergeCell ref="N31:O31"/>
    <mergeCell ref="A50:A51"/>
    <mergeCell ref="B50:B51"/>
    <mergeCell ref="C50:E50"/>
    <mergeCell ref="F50:K50"/>
    <mergeCell ref="J5:J6"/>
    <mergeCell ref="A5:A6"/>
    <mergeCell ref="B5:B6"/>
    <mergeCell ref="C5:F5"/>
    <mergeCell ref="G5:I5"/>
  </mergeCells>
  <printOptions horizontalCentered="1"/>
  <pageMargins left="0.7874015748031497" right="0.5905511811023623" top="0.7874015748031497" bottom="0.3937007874015748" header="0" footer="0"/>
  <pageSetup horizontalDpi="300" verticalDpi="3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J48"/>
  <sheetViews>
    <sheetView showGridLines="0" tabSelected="1" zoomScale="115" zoomScaleNormal="115" zoomScaleSheetLayoutView="100" workbookViewId="0" topLeftCell="A1">
      <selection activeCell="H14" sqref="H14"/>
    </sheetView>
  </sheetViews>
  <sheetFormatPr defaultColWidth="9.00390625" defaultRowHeight="13.5"/>
  <cols>
    <col min="1" max="1" width="2.625" style="40" customWidth="1"/>
    <col min="2" max="2" width="3.125" style="40" customWidth="1"/>
    <col min="3" max="3" width="9.75390625" style="40" customWidth="1"/>
    <col min="4" max="4" width="10.75390625" style="40" customWidth="1"/>
    <col min="5" max="5" width="12.75390625" style="40" customWidth="1"/>
    <col min="6" max="6" width="10.75390625" style="40" customWidth="1"/>
    <col min="7" max="7" width="12.75390625" style="40" customWidth="1"/>
    <col min="8" max="8" width="10.75390625" style="40" customWidth="1"/>
    <col min="9" max="9" width="12.75390625" style="40" customWidth="1"/>
    <col min="10" max="16384" width="10.75390625" style="40" customWidth="1"/>
  </cols>
  <sheetData>
    <row r="1" ht="14.25" customHeight="1">
      <c r="B1" s="39" t="s">
        <v>59</v>
      </c>
    </row>
    <row r="2" spans="4:9" s="19" customFormat="1" ht="12" customHeight="1" thickBot="1">
      <c r="D2" s="7"/>
      <c r="E2" s="7"/>
      <c r="F2" s="7"/>
      <c r="G2" s="7"/>
      <c r="H2" s="7"/>
      <c r="I2" s="8" t="s">
        <v>60</v>
      </c>
    </row>
    <row r="3" spans="2:9" s="19" customFormat="1" ht="12" customHeight="1">
      <c r="B3" s="150" t="s">
        <v>61</v>
      </c>
      <c r="C3" s="151"/>
      <c r="D3" s="145" t="s">
        <v>95</v>
      </c>
      <c r="E3" s="145"/>
      <c r="F3" s="145" t="s">
        <v>96</v>
      </c>
      <c r="G3" s="145"/>
      <c r="H3" s="145" t="s">
        <v>97</v>
      </c>
      <c r="I3" s="146"/>
    </row>
    <row r="4" spans="2:10" s="19" customFormat="1" ht="12" customHeight="1">
      <c r="B4" s="152"/>
      <c r="C4" s="153"/>
      <c r="D4" s="147" t="s">
        <v>62</v>
      </c>
      <c r="E4" s="148" t="s">
        <v>63</v>
      </c>
      <c r="F4" s="147" t="s">
        <v>62</v>
      </c>
      <c r="G4" s="148" t="s">
        <v>63</v>
      </c>
      <c r="H4" s="147" t="s">
        <v>62</v>
      </c>
      <c r="I4" s="149" t="s">
        <v>63</v>
      </c>
      <c r="J4" s="41"/>
    </row>
    <row r="5" spans="2:10" s="19" customFormat="1" ht="12" customHeight="1">
      <c r="B5" s="154" t="s">
        <v>64</v>
      </c>
      <c r="C5" s="155"/>
      <c r="D5" s="42">
        <f>F5+H5</f>
        <v>424207.8</v>
      </c>
      <c r="E5" s="43">
        <f>G5+I5</f>
        <v>83121897</v>
      </c>
      <c r="F5" s="42">
        <f>F7+F14+F16+F17+F18+F19</f>
        <v>196966.34</v>
      </c>
      <c r="G5" s="43">
        <f>G7+G14+G16+G17+G18+G19</f>
        <v>24332178</v>
      </c>
      <c r="H5" s="42">
        <f>H7+H14+H16+H17+H18</f>
        <v>227241.46</v>
      </c>
      <c r="I5" s="44">
        <f>I7+I14+I16+I17+I18</f>
        <v>58789719</v>
      </c>
      <c r="J5" s="41"/>
    </row>
    <row r="6" spans="2:10" s="19" customFormat="1" ht="12" customHeight="1">
      <c r="B6" s="156"/>
      <c r="C6" s="157"/>
      <c r="D6" s="45"/>
      <c r="E6" s="46"/>
      <c r="F6" s="45"/>
      <c r="G6" s="46"/>
      <c r="H6" s="45"/>
      <c r="I6" s="47"/>
      <c r="J6" s="41"/>
    </row>
    <row r="7" spans="2:10" s="19" customFormat="1" ht="12" customHeight="1">
      <c r="B7" s="158" t="s">
        <v>65</v>
      </c>
      <c r="C7" s="159"/>
      <c r="D7" s="48">
        <f aca="true" t="shared" si="0" ref="D7:E12">F7+H7</f>
        <v>198117.97</v>
      </c>
      <c r="E7" s="49">
        <f t="shared" si="0"/>
        <v>58516099</v>
      </c>
      <c r="F7" s="48">
        <f>SUM(F8:F12)</f>
        <v>79501</v>
      </c>
      <c r="G7" s="49">
        <f>SUM(G8:G12)</f>
        <v>13024467</v>
      </c>
      <c r="H7" s="48">
        <f>SUM(H8:H12)</f>
        <v>118616.97</v>
      </c>
      <c r="I7" s="50">
        <f>SUM(I8:I12)</f>
        <v>45491632</v>
      </c>
      <c r="J7" s="41"/>
    </row>
    <row r="8" spans="2:10" s="19" customFormat="1" ht="12" customHeight="1">
      <c r="B8" s="160"/>
      <c r="C8" s="161" t="s">
        <v>66</v>
      </c>
      <c r="D8" s="51">
        <f t="shared" si="0"/>
        <v>80473.26000000001</v>
      </c>
      <c r="E8" s="52">
        <f t="shared" si="0"/>
        <v>35474453</v>
      </c>
      <c r="F8" s="53">
        <v>17603</v>
      </c>
      <c r="G8" s="54">
        <v>3663815</v>
      </c>
      <c r="H8" s="53">
        <v>62870.26</v>
      </c>
      <c r="I8" s="55">
        <v>31810638</v>
      </c>
      <c r="J8" s="41"/>
    </row>
    <row r="9" spans="2:10" s="19" customFormat="1" ht="12" customHeight="1">
      <c r="B9" s="160"/>
      <c r="C9" s="161" t="s">
        <v>67</v>
      </c>
      <c r="D9" s="51">
        <f t="shared" si="0"/>
        <v>24114.77</v>
      </c>
      <c r="E9" s="52">
        <f t="shared" si="0"/>
        <v>3743790</v>
      </c>
      <c r="F9" s="53">
        <v>8178</v>
      </c>
      <c r="G9" s="54">
        <v>984215</v>
      </c>
      <c r="H9" s="53">
        <v>15936.77</v>
      </c>
      <c r="I9" s="55">
        <v>2759575</v>
      </c>
      <c r="J9" s="41"/>
    </row>
    <row r="10" spans="2:10" s="19" customFormat="1" ht="12" customHeight="1">
      <c r="B10" s="160"/>
      <c r="C10" s="161" t="s">
        <v>68</v>
      </c>
      <c r="D10" s="51">
        <f t="shared" si="0"/>
        <v>19233.27</v>
      </c>
      <c r="E10" s="52">
        <f t="shared" si="0"/>
        <v>5386435</v>
      </c>
      <c r="F10" s="53">
        <v>6087</v>
      </c>
      <c r="G10" s="54">
        <v>1101982</v>
      </c>
      <c r="H10" s="53">
        <v>13146.27</v>
      </c>
      <c r="I10" s="55">
        <v>4284453</v>
      </c>
      <c r="J10" s="41"/>
    </row>
    <row r="11" spans="2:10" s="19" customFormat="1" ht="12" customHeight="1">
      <c r="B11" s="160"/>
      <c r="C11" s="161" t="s">
        <v>69</v>
      </c>
      <c r="D11" s="51">
        <f t="shared" si="0"/>
        <v>46653.57</v>
      </c>
      <c r="E11" s="52">
        <f t="shared" si="0"/>
        <v>10005351</v>
      </c>
      <c r="F11" s="53">
        <v>29379</v>
      </c>
      <c r="G11" s="54">
        <v>4893764</v>
      </c>
      <c r="H11" s="53">
        <v>17274.57</v>
      </c>
      <c r="I11" s="55">
        <v>5111587</v>
      </c>
      <c r="J11" s="41"/>
    </row>
    <row r="12" spans="2:10" s="19" customFormat="1" ht="12" customHeight="1">
      <c r="B12" s="160"/>
      <c r="C12" s="161" t="s">
        <v>30</v>
      </c>
      <c r="D12" s="51">
        <f t="shared" si="0"/>
        <v>27643.1</v>
      </c>
      <c r="E12" s="52">
        <f t="shared" si="0"/>
        <v>3906070</v>
      </c>
      <c r="F12" s="53">
        <v>18254</v>
      </c>
      <c r="G12" s="54">
        <v>2380691</v>
      </c>
      <c r="H12" s="53">
        <v>9389.1</v>
      </c>
      <c r="I12" s="55">
        <v>1525379</v>
      </c>
      <c r="J12" s="41"/>
    </row>
    <row r="13" spans="2:10" s="19" customFormat="1" ht="12" customHeight="1">
      <c r="B13" s="162"/>
      <c r="C13" s="157"/>
      <c r="D13" s="56"/>
      <c r="E13" s="57"/>
      <c r="F13" s="45"/>
      <c r="G13" s="46"/>
      <c r="H13" s="45"/>
      <c r="I13" s="47"/>
      <c r="J13" s="41"/>
    </row>
    <row r="14" spans="2:10" s="19" customFormat="1" ht="12" customHeight="1">
      <c r="B14" s="158" t="s">
        <v>98</v>
      </c>
      <c r="C14" s="159"/>
      <c r="D14" s="48">
        <f>F14+H14</f>
        <v>197625.76</v>
      </c>
      <c r="E14" s="49">
        <f>G14+I14</f>
        <v>24586634</v>
      </c>
      <c r="F14" s="58">
        <v>96799</v>
      </c>
      <c r="G14" s="59">
        <v>11288547</v>
      </c>
      <c r="H14" s="58">
        <v>100826.76</v>
      </c>
      <c r="I14" s="60">
        <v>13298087</v>
      </c>
      <c r="J14" s="41"/>
    </row>
    <row r="15" spans="2:10" s="19" customFormat="1" ht="12" customHeight="1">
      <c r="B15" s="163"/>
      <c r="C15" s="164"/>
      <c r="D15" s="61"/>
      <c r="E15" s="62"/>
      <c r="F15" s="61"/>
      <c r="G15" s="62"/>
      <c r="H15" s="61"/>
      <c r="I15" s="63"/>
      <c r="J15" s="41"/>
    </row>
    <row r="16" spans="2:10" s="19" customFormat="1" ht="12" customHeight="1">
      <c r="B16" s="165" t="s">
        <v>70</v>
      </c>
      <c r="C16" s="159"/>
      <c r="D16" s="51">
        <f aca="true" t="shared" si="1" ref="D16:E18">F16+H16</f>
        <v>1223.37</v>
      </c>
      <c r="E16" s="64">
        <f t="shared" si="1"/>
        <v>0</v>
      </c>
      <c r="F16" s="65">
        <v>0</v>
      </c>
      <c r="G16" s="66">
        <v>0</v>
      </c>
      <c r="H16" s="53">
        <v>1223.37</v>
      </c>
      <c r="I16" s="67">
        <v>0</v>
      </c>
      <c r="J16" s="41"/>
    </row>
    <row r="17" spans="2:10" s="19" customFormat="1" ht="12" customHeight="1">
      <c r="B17" s="165" t="s">
        <v>71</v>
      </c>
      <c r="C17" s="159"/>
      <c r="D17" s="51">
        <f t="shared" si="1"/>
        <v>856.89</v>
      </c>
      <c r="E17" s="64">
        <f t="shared" si="1"/>
        <v>0</v>
      </c>
      <c r="F17" s="65">
        <v>0</v>
      </c>
      <c r="G17" s="66">
        <v>0</v>
      </c>
      <c r="H17" s="53">
        <v>856.89</v>
      </c>
      <c r="I17" s="67">
        <v>0</v>
      </c>
      <c r="J17" s="41"/>
    </row>
    <row r="18" spans="2:10" s="19" customFormat="1" ht="12" customHeight="1">
      <c r="B18" s="166" t="s">
        <v>72</v>
      </c>
      <c r="C18" s="167"/>
      <c r="D18" s="68">
        <f t="shared" si="1"/>
        <v>24715.81</v>
      </c>
      <c r="E18" s="64">
        <f t="shared" si="1"/>
        <v>0</v>
      </c>
      <c r="F18" s="69">
        <v>18998.34</v>
      </c>
      <c r="G18" s="66">
        <v>0</v>
      </c>
      <c r="H18" s="69">
        <v>5717.47</v>
      </c>
      <c r="I18" s="70">
        <v>0</v>
      </c>
      <c r="J18" s="41"/>
    </row>
    <row r="19" spans="2:10" s="19" customFormat="1" ht="12" customHeight="1" thickBot="1">
      <c r="B19" s="168" t="s">
        <v>73</v>
      </c>
      <c r="C19" s="169"/>
      <c r="D19" s="71">
        <f>F19</f>
        <v>1668</v>
      </c>
      <c r="E19" s="72">
        <f>G19+I19</f>
        <v>19164</v>
      </c>
      <c r="F19" s="73">
        <v>1668</v>
      </c>
      <c r="G19" s="74">
        <v>19164</v>
      </c>
      <c r="H19" s="73"/>
      <c r="I19" s="75"/>
      <c r="J19" s="76"/>
    </row>
    <row r="20" spans="2:10" s="19" customFormat="1" ht="12" customHeight="1">
      <c r="B20" s="77"/>
      <c r="E20" s="78"/>
      <c r="F20" s="78"/>
      <c r="G20" s="78"/>
      <c r="H20" s="78"/>
      <c r="I20" s="78"/>
      <c r="J20" s="41"/>
    </row>
    <row r="21" spans="2:10" s="19" customFormat="1" ht="12" customHeight="1">
      <c r="B21" s="79" t="s">
        <v>74</v>
      </c>
      <c r="C21" s="80"/>
      <c r="E21" s="78"/>
      <c r="F21" s="78"/>
      <c r="G21" s="78"/>
      <c r="H21" s="78"/>
      <c r="I21" s="78"/>
      <c r="J21" s="41"/>
    </row>
    <row r="22" spans="2:10" s="19" customFormat="1" ht="12" customHeight="1">
      <c r="B22" s="79"/>
      <c r="C22" s="80"/>
      <c r="E22" s="78"/>
      <c r="F22" s="78"/>
      <c r="G22" s="78"/>
      <c r="H22" s="78"/>
      <c r="I22" s="78"/>
      <c r="J22" s="41"/>
    </row>
    <row r="23" spans="2:9" s="19" customFormat="1" ht="12" customHeight="1">
      <c r="B23" s="79" t="s">
        <v>75</v>
      </c>
      <c r="C23" s="80"/>
      <c r="E23" s="81"/>
      <c r="F23" s="81"/>
      <c r="G23" s="81"/>
      <c r="H23" s="81"/>
      <c r="I23" s="81"/>
    </row>
    <row r="24" spans="2:9" s="19" customFormat="1" ht="12" customHeight="1">
      <c r="B24" s="82" t="s">
        <v>76</v>
      </c>
      <c r="C24" s="82"/>
      <c r="E24" s="81"/>
      <c r="F24" s="81"/>
      <c r="G24" s="81"/>
      <c r="H24" s="81"/>
      <c r="I24" s="81"/>
    </row>
    <row r="25" spans="2:9" s="19" customFormat="1" ht="12" customHeight="1">
      <c r="B25" s="82" t="s">
        <v>77</v>
      </c>
      <c r="C25" s="83"/>
      <c r="E25" s="81"/>
      <c r="F25" s="81"/>
      <c r="G25" s="81"/>
      <c r="H25" s="81"/>
      <c r="I25" s="81"/>
    </row>
    <row r="26" spans="2:9" s="19" customFormat="1" ht="12" customHeight="1">
      <c r="B26" s="82"/>
      <c r="C26" s="82"/>
      <c r="E26" s="81"/>
      <c r="F26" s="81"/>
      <c r="G26" s="81"/>
      <c r="H26" s="81"/>
      <c r="I26" s="81"/>
    </row>
    <row r="27" spans="2:9" s="19" customFormat="1" ht="12" customHeight="1">
      <c r="B27" s="82"/>
      <c r="C27" s="82"/>
      <c r="E27" s="81"/>
      <c r="F27" s="81"/>
      <c r="G27" s="81"/>
      <c r="H27" s="81"/>
      <c r="I27" s="81"/>
    </row>
    <row r="28" spans="2:9" s="19" customFormat="1" ht="12" customHeight="1">
      <c r="B28" s="82"/>
      <c r="C28" s="82"/>
      <c r="E28" s="81"/>
      <c r="F28" s="81"/>
      <c r="G28" s="81"/>
      <c r="H28" s="81"/>
      <c r="I28" s="81"/>
    </row>
    <row r="29" s="19" customFormat="1" ht="12" customHeight="1"/>
    <row r="30" spans="2:8" s="86" customFormat="1" ht="12" customHeight="1">
      <c r="B30" s="84" t="s">
        <v>78</v>
      </c>
      <c r="C30" s="85"/>
      <c r="D30" s="85"/>
      <c r="E30" s="85"/>
      <c r="F30" s="85"/>
      <c r="G30" s="35"/>
      <c r="H30" s="85"/>
    </row>
    <row r="31" spans="3:9" s="87" customFormat="1" ht="12" customHeight="1" thickBot="1">
      <c r="C31" s="35"/>
      <c r="D31" s="35"/>
      <c r="E31" s="35"/>
      <c r="F31" s="35"/>
      <c r="G31" s="35"/>
      <c r="I31" s="88" t="s">
        <v>79</v>
      </c>
    </row>
    <row r="32" spans="2:9" s="87" customFormat="1" ht="12" customHeight="1">
      <c r="B32" s="170" t="s">
        <v>80</v>
      </c>
      <c r="C32" s="171"/>
      <c r="D32" s="134" t="s">
        <v>81</v>
      </c>
      <c r="E32" s="135"/>
      <c r="F32" s="136" t="s">
        <v>82</v>
      </c>
      <c r="G32" s="137"/>
      <c r="H32" s="138" t="s">
        <v>83</v>
      </c>
      <c r="I32" s="139"/>
    </row>
    <row r="33" spans="2:9" s="87" customFormat="1" ht="12" customHeight="1">
      <c r="B33" s="172"/>
      <c r="C33" s="173"/>
      <c r="D33" s="140" t="s">
        <v>84</v>
      </c>
      <c r="E33" s="141" t="s">
        <v>85</v>
      </c>
      <c r="F33" s="142" t="s">
        <v>84</v>
      </c>
      <c r="G33" s="143" t="s">
        <v>85</v>
      </c>
      <c r="H33" s="140" t="s">
        <v>86</v>
      </c>
      <c r="I33" s="144" t="s">
        <v>85</v>
      </c>
    </row>
    <row r="34" spans="2:9" s="87" customFormat="1" ht="12" customHeight="1">
      <c r="B34" s="174" t="s">
        <v>87</v>
      </c>
      <c r="C34" s="175"/>
      <c r="D34" s="89">
        <f>F34+H34</f>
        <v>424207.89999999997</v>
      </c>
      <c r="E34" s="90">
        <f>SUM(E36:E39)</f>
        <v>83121897</v>
      </c>
      <c r="F34" s="91">
        <f>SUM(F36:F39)</f>
        <v>196966.43999999997</v>
      </c>
      <c r="G34" s="92">
        <f>SUM(G36:G39)</f>
        <v>24332178</v>
      </c>
      <c r="H34" s="89">
        <f>SUM(H36:H38)</f>
        <v>227241.46</v>
      </c>
      <c r="I34" s="93">
        <f>SUM(I36:I38)</f>
        <v>58789719</v>
      </c>
    </row>
    <row r="35" spans="2:9" s="87" customFormat="1" ht="12" customHeight="1">
      <c r="B35" s="176"/>
      <c r="C35" s="177"/>
      <c r="D35" s="94"/>
      <c r="E35" s="95"/>
      <c r="F35" s="96"/>
      <c r="G35" s="97"/>
      <c r="H35" s="94"/>
      <c r="I35" s="98"/>
    </row>
    <row r="36" spans="2:9" s="87" customFormat="1" ht="12" customHeight="1">
      <c r="B36" s="178" t="s">
        <v>88</v>
      </c>
      <c r="C36" s="177"/>
      <c r="D36" s="99">
        <f aca="true" t="shared" si="2" ref="D36:E38">F36+H36</f>
        <v>181114.46</v>
      </c>
      <c r="E36" s="100">
        <f t="shared" si="2"/>
        <v>55954194</v>
      </c>
      <c r="F36" s="96">
        <v>70372.93</v>
      </c>
      <c r="G36" s="97">
        <v>11803263</v>
      </c>
      <c r="H36" s="94">
        <v>110741.53</v>
      </c>
      <c r="I36" s="98">
        <v>44150931</v>
      </c>
    </row>
    <row r="37" spans="2:9" s="87" customFormat="1" ht="12" customHeight="1">
      <c r="B37" s="178" t="s">
        <v>89</v>
      </c>
      <c r="C37" s="177"/>
      <c r="D37" s="99">
        <f t="shared" si="2"/>
        <v>214629.37</v>
      </c>
      <c r="E37" s="100">
        <f t="shared" si="2"/>
        <v>27148539</v>
      </c>
      <c r="F37" s="96">
        <v>105927.17</v>
      </c>
      <c r="G37" s="97">
        <v>12509751</v>
      </c>
      <c r="H37" s="94">
        <v>108702.2</v>
      </c>
      <c r="I37" s="98">
        <v>14638788</v>
      </c>
    </row>
    <row r="38" spans="2:9" s="87" customFormat="1" ht="12" customHeight="1">
      <c r="B38" s="178" t="s">
        <v>90</v>
      </c>
      <c r="C38" s="177"/>
      <c r="D38" s="99">
        <f t="shared" si="2"/>
        <v>26796.07</v>
      </c>
      <c r="E38" s="100">
        <f t="shared" si="2"/>
        <v>19164</v>
      </c>
      <c r="F38" s="96">
        <v>18998.34</v>
      </c>
      <c r="G38" s="66">
        <v>19164</v>
      </c>
      <c r="H38" s="94">
        <v>7797.73</v>
      </c>
      <c r="I38" s="101">
        <v>0</v>
      </c>
    </row>
    <row r="39" spans="2:9" s="87" customFormat="1" ht="12" customHeight="1" thickBot="1">
      <c r="B39" s="179" t="s">
        <v>91</v>
      </c>
      <c r="C39" s="180"/>
      <c r="D39" s="102">
        <f>F39+H39</f>
        <v>1668</v>
      </c>
      <c r="E39" s="103">
        <v>0</v>
      </c>
      <c r="F39" s="104">
        <v>1668</v>
      </c>
      <c r="G39" s="105">
        <v>0</v>
      </c>
      <c r="H39" s="106"/>
      <c r="I39" s="107"/>
    </row>
    <row r="40" s="87" customFormat="1" ht="12" customHeight="1"/>
    <row r="41" s="87" customFormat="1" ht="12" customHeight="1">
      <c r="B41" s="37" t="s">
        <v>92</v>
      </c>
    </row>
    <row r="42" s="19" customFormat="1" ht="12" customHeight="1"/>
    <row r="43" s="19" customFormat="1" ht="12" customHeight="1">
      <c r="B43" s="82" t="s">
        <v>93</v>
      </c>
    </row>
    <row r="44" spans="2:3" s="19" customFormat="1" ht="12" customHeight="1">
      <c r="B44" s="82" t="s">
        <v>94</v>
      </c>
      <c r="C44" s="108"/>
    </row>
    <row r="45" s="19" customFormat="1" ht="12" customHeight="1"/>
    <row r="46" s="19" customFormat="1" ht="12" customHeight="1"/>
    <row r="47" s="19" customFormat="1" ht="12" customHeight="1"/>
    <row r="48" s="19" customFormat="1" ht="19.5" customHeight="1">
      <c r="G48" s="109"/>
    </row>
    <row r="49" s="19" customFormat="1" ht="12" customHeight="1"/>
    <row r="50" s="19" customFormat="1" ht="12" customHeight="1"/>
    <row r="51" s="19" customFormat="1" ht="12" customHeight="1"/>
    <row r="52" s="19" customFormat="1" ht="12" customHeight="1"/>
    <row r="53" s="19" customFormat="1" ht="12" customHeight="1"/>
    <row r="54" s="19" customFormat="1" ht="12" customHeight="1"/>
    <row r="55" s="19" customFormat="1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</sheetData>
  <sheetProtection/>
  <mergeCells count="21">
    <mergeCell ref="B38:C38"/>
    <mergeCell ref="B39:C39"/>
    <mergeCell ref="B34:C34"/>
    <mergeCell ref="B35:C35"/>
    <mergeCell ref="B36:C36"/>
    <mergeCell ref="B37:C37"/>
    <mergeCell ref="B3:C4"/>
    <mergeCell ref="F32:G32"/>
    <mergeCell ref="H32:I32"/>
    <mergeCell ref="D32:E32"/>
    <mergeCell ref="B32:C33"/>
    <mergeCell ref="H3:I3"/>
    <mergeCell ref="D3:E3"/>
    <mergeCell ref="F3:G3"/>
    <mergeCell ref="B19:C19"/>
    <mergeCell ref="B16:C16"/>
    <mergeCell ref="B17:C17"/>
    <mergeCell ref="B18:C18"/>
    <mergeCell ref="B5:C5"/>
    <mergeCell ref="B7:C7"/>
    <mergeCell ref="B14:C14"/>
  </mergeCells>
  <printOptions horizontalCentered="1"/>
  <pageMargins left="0.7874015748031497" right="0.5905511811023623" top="0.7874015748031497" bottom="0.3937007874015748" header="0" footer="0"/>
  <pageSetup horizontalDpi="300" verticalDpi="3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2008-01-08T00:37:49Z</dcterms:created>
  <dcterms:modified xsi:type="dcterms:W3CDTF">2008-01-08T02:50:28Z</dcterms:modified>
  <cp:category/>
  <cp:version/>
  <cp:contentType/>
  <cp:contentStatus/>
</cp:coreProperties>
</file>