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01" yWindow="65476" windowWidth="9285" windowHeight="9495" tabRatio="348" activeTab="0"/>
  </bookViews>
  <sheets>
    <sheet name="８月" sheetId="1" r:id="rId1"/>
    <sheet name="９月" sheetId="2" r:id="rId2"/>
    <sheet name="10月" sheetId="3" r:id="rId3"/>
    <sheet name="収穫期" sheetId="4" r:id="rId4"/>
    <sheet name="作況指数一覧表" sheetId="5" r:id="rId5"/>
  </sheets>
  <definedNames>
    <definedName name="_MENU_PPRAC6..A">#REF!</definedName>
    <definedName name="_MENU_PPRB6..AA">#REF!</definedName>
  </definedNames>
  <calcPr fullCalcOnLoad="1"/>
</workbook>
</file>

<file path=xl/sharedStrings.xml><?xml version="1.0" encoding="utf-8"?>
<sst xmlns="http://schemas.openxmlformats.org/spreadsheetml/2006/main" count="316" uniqueCount="47">
  <si>
    <t>支那種</t>
  </si>
  <si>
    <t>はるなくろ</t>
  </si>
  <si>
    <t>あかぎおおだま</t>
  </si>
  <si>
    <t>渋川</t>
  </si>
  <si>
    <t>吾妻</t>
  </si>
  <si>
    <t>平均</t>
  </si>
  <si>
    <t>前年比</t>
  </si>
  <si>
    <t>年</t>
  </si>
  <si>
    <t>圃場名</t>
  </si>
  <si>
    <t>品種名</t>
  </si>
  <si>
    <t>生</t>
  </si>
  <si>
    <t>種芋重量</t>
  </si>
  <si>
    <t>新芋重量</t>
  </si>
  <si>
    <t>肥大倍率</t>
  </si>
  <si>
    <t>作況指数</t>
  </si>
  <si>
    <t>別</t>
  </si>
  <si>
    <t>(g)</t>
  </si>
  <si>
    <t>平年比</t>
  </si>
  <si>
    <t>富岡（一の宮）</t>
  </si>
  <si>
    <t>子持</t>
  </si>
  <si>
    <t>白沢</t>
  </si>
  <si>
    <t>昭和（生越）</t>
  </si>
  <si>
    <t>安中</t>
  </si>
  <si>
    <t>松井田</t>
  </si>
  <si>
    <t>鬼石</t>
  </si>
  <si>
    <t>下仁田</t>
  </si>
  <si>
    <t>中之条</t>
  </si>
  <si>
    <t>川場</t>
  </si>
  <si>
    <t>昭和（森下）</t>
  </si>
  <si>
    <t>みょうぎゆたか</t>
  </si>
  <si>
    <t>富岡（野上）</t>
  </si>
  <si>
    <t>収穫期</t>
  </si>
  <si>
    <t>収穫期</t>
  </si>
  <si>
    <t>-</t>
  </si>
  <si>
    <t>-</t>
  </si>
  <si>
    <t>平成１５年度コンニャク作況指数一覧表</t>
  </si>
  <si>
    <t>平成１５年度コンニャク作況ほ最終成績（収穫期）</t>
  </si>
  <si>
    <t>平成１５年度コンニャク作況ほ中間成績（１０月４日）</t>
  </si>
  <si>
    <t>平成１５年度コンニャク作況ほ中間成績（９月４日）</t>
  </si>
  <si>
    <t>平成１５年度コンニャク作況ほ中間成績（８月４日）</t>
  </si>
  <si>
    <t>※種芋重量欄の太字斜体は今年度から10gを15gに変更した。</t>
  </si>
  <si>
    <t>肥大</t>
  </si>
  <si>
    <t>倍率</t>
  </si>
  <si>
    <t>前年</t>
  </si>
  <si>
    <t>比</t>
  </si>
  <si>
    <t>平年</t>
  </si>
  <si>
    <t>生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</si>
</sst>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0"/>
    <numFmt numFmtId="179" formatCode="0.0000"/>
    <numFmt numFmtId="180" formatCode="0.0%"/>
    <numFmt numFmtId="181" formatCode="0_);[Red]\(0\)"/>
    <numFmt numFmtId="182" formatCode="0.0_);[Red]\(0.0\)"/>
    <numFmt numFmtId="183" formatCode="0.0000000"/>
    <numFmt numFmtId="184" formatCode="0.000000"/>
    <numFmt numFmtId="185" formatCode="0.00_);[Red]\(0.00\)"/>
    <numFmt numFmtId="186" formatCode="0_ "/>
    <numFmt numFmtId="187" formatCode="0.0_ "/>
    <numFmt numFmtId="188" formatCode="0.00_ "/>
    <numFmt numFmtId="189" formatCode="m/d"/>
    <numFmt numFmtId="190" formatCode="0.0000000_ "/>
    <numFmt numFmtId="191" formatCode="0.000000_ "/>
    <numFmt numFmtId="192" formatCode="0.00000_ "/>
    <numFmt numFmtId="193" formatCode="0.0000_ "/>
    <numFmt numFmtId="194" formatCode="0.000_ "/>
  </numFmts>
  <fonts count="16">
    <font>
      <sz val="11"/>
      <name val="ＥＧ中楷書"/>
      <family val="3"/>
    </font>
    <font>
      <b/>
      <sz val="11"/>
      <name val="ＥＧ中楷書"/>
      <family val="3"/>
    </font>
    <font>
      <i/>
      <sz val="11"/>
      <name val="ＥＧ中楷書"/>
      <family val="3"/>
    </font>
    <font>
      <b/>
      <i/>
      <sz val="11"/>
      <name val="ＥＧ中楷書"/>
      <family val="3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color indexed="12"/>
      <name val="ＥＧ中楷書"/>
      <family val="3"/>
    </font>
    <font>
      <u val="single"/>
      <sz val="11"/>
      <color indexed="36"/>
      <name val="ＥＧ中楷書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i/>
      <sz val="10"/>
      <name val="ＭＳ 明朝"/>
      <family val="1"/>
    </font>
    <font>
      <b/>
      <sz val="12"/>
      <name val="ＭＳ 明朝"/>
      <family val="1"/>
    </font>
    <font>
      <b/>
      <sz val="10"/>
      <name val="ＭＳ ゴシック"/>
      <family val="3"/>
    </font>
    <font>
      <sz val="8"/>
      <name val="ＭＳ 明朝"/>
      <family val="1"/>
    </font>
    <font>
      <b/>
      <i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7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21" applyFont="1">
      <alignment/>
      <protection/>
    </xf>
    <xf numFmtId="0" fontId="10" fillId="0" borderId="0" xfId="21" applyFont="1" applyAlignment="1">
      <alignment horizontal="center"/>
      <protection/>
    </xf>
    <xf numFmtId="0" fontId="10" fillId="0" borderId="0" xfId="21" applyFont="1">
      <alignment/>
      <protection/>
    </xf>
    <xf numFmtId="0" fontId="4" fillId="0" borderId="0" xfId="21" applyFont="1" applyAlignment="1">
      <alignment horizontal="center"/>
      <protection/>
    </xf>
    <xf numFmtId="0" fontId="5" fillId="0" borderId="0" xfId="21" applyFont="1">
      <alignment/>
      <protection/>
    </xf>
    <xf numFmtId="0" fontId="5" fillId="0" borderId="0" xfId="21" applyFont="1" applyBorder="1" applyAlignment="1">
      <alignment horizontal="center"/>
      <protection/>
    </xf>
    <xf numFmtId="0" fontId="5" fillId="0" borderId="0" xfId="21" applyFont="1" applyAlignment="1">
      <alignment horizontal="center"/>
      <protection/>
    </xf>
    <xf numFmtId="0" fontId="5" fillId="0" borderId="1" xfId="21" applyFont="1" applyBorder="1" applyAlignment="1">
      <alignment horizontal="center"/>
      <protection/>
    </xf>
    <xf numFmtId="1" fontId="5" fillId="0" borderId="2" xfId="21" applyNumberFormat="1" applyFont="1" applyBorder="1">
      <alignment/>
      <protection/>
    </xf>
    <xf numFmtId="1" fontId="5" fillId="0" borderId="3" xfId="21" applyNumberFormat="1" applyFont="1" applyBorder="1">
      <alignment/>
      <protection/>
    </xf>
    <xf numFmtId="2" fontId="5" fillId="0" borderId="2" xfId="21" applyNumberFormat="1" applyFont="1" applyBorder="1">
      <alignment/>
      <protection/>
    </xf>
    <xf numFmtId="1" fontId="5" fillId="0" borderId="4" xfId="21" applyNumberFormat="1" applyFont="1" applyBorder="1">
      <alignment/>
      <protection/>
    </xf>
    <xf numFmtId="2" fontId="5" fillId="0" borderId="3" xfId="21" applyNumberFormat="1" applyFont="1" applyBorder="1">
      <alignment/>
      <protection/>
    </xf>
    <xf numFmtId="1" fontId="5" fillId="0" borderId="5" xfId="21" applyNumberFormat="1" applyFont="1" applyBorder="1">
      <alignment/>
      <protection/>
    </xf>
    <xf numFmtId="0" fontId="5" fillId="2" borderId="6" xfId="21" applyFont="1" applyFill="1" applyBorder="1" applyAlignment="1">
      <alignment horizontal="center"/>
      <protection/>
    </xf>
    <xf numFmtId="0" fontId="5" fillId="2" borderId="7" xfId="21" applyFont="1" applyFill="1" applyBorder="1" applyAlignment="1">
      <alignment horizontal="center"/>
      <protection/>
    </xf>
    <xf numFmtId="1" fontId="5" fillId="0" borderId="1" xfId="21" applyNumberFormat="1" applyFont="1" applyBorder="1">
      <alignment/>
      <protection/>
    </xf>
    <xf numFmtId="0" fontId="12" fillId="0" borderId="0" xfId="21" applyFont="1">
      <alignment/>
      <protection/>
    </xf>
    <xf numFmtId="0" fontId="5" fillId="2" borderId="2" xfId="21" applyFont="1" applyFill="1" applyBorder="1" applyAlignment="1">
      <alignment horizontal="center"/>
      <protection/>
    </xf>
    <xf numFmtId="176" fontId="5" fillId="0" borderId="2" xfId="21" applyNumberFormat="1" applyFont="1" applyBorder="1">
      <alignment/>
      <protection/>
    </xf>
    <xf numFmtId="176" fontId="5" fillId="0" borderId="3" xfId="21" applyNumberFormat="1" applyFont="1" applyBorder="1">
      <alignment/>
      <protection/>
    </xf>
    <xf numFmtId="176" fontId="5" fillId="0" borderId="1" xfId="21" applyNumberFormat="1" applyFont="1" applyBorder="1">
      <alignment/>
      <protection/>
    </xf>
    <xf numFmtId="1" fontId="5" fillId="0" borderId="0" xfId="21" applyNumberFormat="1" applyFont="1" applyFill="1" applyBorder="1">
      <alignment/>
      <protection/>
    </xf>
    <xf numFmtId="176" fontId="5" fillId="0" borderId="0" xfId="21" applyNumberFormat="1" applyFont="1" applyBorder="1">
      <alignment/>
      <protection/>
    </xf>
    <xf numFmtId="0" fontId="5" fillId="0" borderId="3" xfId="21" applyFont="1" applyBorder="1" applyAlignment="1">
      <alignment horizontal="center"/>
      <protection/>
    </xf>
    <xf numFmtId="0" fontId="5" fillId="0" borderId="2" xfId="21" applyFont="1" applyBorder="1" applyAlignment="1">
      <alignment horizontal="center"/>
      <protection/>
    </xf>
    <xf numFmtId="0" fontId="13" fillId="0" borderId="0" xfId="21" applyFont="1">
      <alignment/>
      <protection/>
    </xf>
    <xf numFmtId="0" fontId="11" fillId="0" borderId="0" xfId="21" applyFont="1">
      <alignment/>
      <protection/>
    </xf>
    <xf numFmtId="0" fontId="5" fillId="3" borderId="4" xfId="21" applyFont="1" applyFill="1" applyBorder="1" applyAlignment="1">
      <alignment horizontal="center"/>
      <protection/>
    </xf>
    <xf numFmtId="0" fontId="5" fillId="3" borderId="5" xfId="21" applyFont="1" applyFill="1" applyBorder="1" applyAlignment="1">
      <alignment horizontal="center"/>
      <protection/>
    </xf>
    <xf numFmtId="0" fontId="5" fillId="3" borderId="2" xfId="21" applyFont="1" applyFill="1" applyBorder="1" applyAlignment="1">
      <alignment horizontal="center"/>
      <protection/>
    </xf>
    <xf numFmtId="0" fontId="5" fillId="3" borderId="3" xfId="21" applyFont="1" applyFill="1" applyBorder="1" applyAlignment="1">
      <alignment horizontal="center"/>
      <protection/>
    </xf>
    <xf numFmtId="0" fontId="14" fillId="0" borderId="0" xfId="21" applyFont="1">
      <alignment/>
      <protection/>
    </xf>
    <xf numFmtId="176" fontId="15" fillId="0" borderId="2" xfId="21" applyNumberFormat="1" applyFont="1" applyBorder="1">
      <alignment/>
      <protection/>
    </xf>
    <xf numFmtId="0" fontId="5" fillId="2" borderId="8" xfId="21" applyFont="1" applyFill="1" applyBorder="1" applyAlignment="1">
      <alignment horizontal="center"/>
      <protection/>
    </xf>
    <xf numFmtId="0" fontId="5" fillId="2" borderId="9" xfId="21" applyFont="1" applyFill="1" applyBorder="1">
      <alignment/>
      <protection/>
    </xf>
    <xf numFmtId="0" fontId="5" fillId="2" borderId="10" xfId="21" applyFont="1" applyFill="1" applyBorder="1" applyAlignment="1">
      <alignment horizontal="center"/>
      <protection/>
    </xf>
    <xf numFmtId="0" fontId="5" fillId="2" borderId="11" xfId="21" applyFont="1" applyFill="1" applyBorder="1" applyAlignment="1">
      <alignment horizontal="center"/>
      <protection/>
    </xf>
    <xf numFmtId="0" fontId="5" fillId="2" borderId="9" xfId="21" applyFont="1" applyFill="1" applyBorder="1" applyAlignment="1">
      <alignment horizontal="center"/>
      <protection/>
    </xf>
    <xf numFmtId="0" fontId="5" fillId="3" borderId="12" xfId="21" applyFont="1" applyFill="1" applyBorder="1">
      <alignment/>
      <protection/>
    </xf>
    <xf numFmtId="0" fontId="5" fillId="3" borderId="13" xfId="21" applyFont="1" applyFill="1" applyBorder="1" applyAlignment="1">
      <alignment horizontal="center"/>
      <protection/>
    </xf>
    <xf numFmtId="0" fontId="5" fillId="0" borderId="14" xfId="21" applyFont="1" applyBorder="1" applyAlignment="1">
      <alignment horizontal="center"/>
      <protection/>
    </xf>
    <xf numFmtId="176" fontId="5" fillId="0" borderId="15" xfId="21" applyNumberFormat="1" applyFont="1" applyBorder="1">
      <alignment/>
      <protection/>
    </xf>
    <xf numFmtId="176" fontId="5" fillId="0" borderId="14" xfId="21" applyNumberFormat="1" applyFont="1" applyBorder="1">
      <alignment/>
      <protection/>
    </xf>
    <xf numFmtId="2" fontId="5" fillId="0" borderId="15" xfId="21" applyNumberFormat="1" applyFont="1" applyBorder="1">
      <alignment/>
      <protection/>
    </xf>
    <xf numFmtId="1" fontId="5" fillId="0" borderId="14" xfId="21" applyNumberFormat="1" applyFont="1" applyBorder="1">
      <alignment/>
      <protection/>
    </xf>
    <xf numFmtId="1" fontId="5" fillId="0" borderId="16" xfId="21" applyNumberFormat="1" applyFont="1" applyBorder="1">
      <alignment/>
      <protection/>
    </xf>
    <xf numFmtId="0" fontId="5" fillId="3" borderId="17" xfId="21" applyFont="1" applyFill="1" applyBorder="1">
      <alignment/>
      <protection/>
    </xf>
    <xf numFmtId="0" fontId="5" fillId="3" borderId="8" xfId="21" applyFont="1" applyFill="1" applyBorder="1" applyAlignment="1">
      <alignment horizontal="center"/>
      <protection/>
    </xf>
    <xf numFmtId="0" fontId="5" fillId="0" borderId="18" xfId="21" applyFont="1" applyBorder="1" applyAlignment="1">
      <alignment horizontal="center"/>
      <protection/>
    </xf>
    <xf numFmtId="176" fontId="5" fillId="0" borderId="9" xfId="21" applyNumberFormat="1" applyFont="1" applyBorder="1">
      <alignment/>
      <protection/>
    </xf>
    <xf numFmtId="176" fontId="5" fillId="0" borderId="18" xfId="21" applyNumberFormat="1" applyFont="1" applyBorder="1">
      <alignment/>
      <protection/>
    </xf>
    <xf numFmtId="2" fontId="5" fillId="0" borderId="9" xfId="21" applyNumberFormat="1" applyFont="1" applyBorder="1">
      <alignment/>
      <protection/>
    </xf>
    <xf numFmtId="1" fontId="5" fillId="0" borderId="18" xfId="21" applyNumberFormat="1" applyFont="1" applyBorder="1">
      <alignment/>
      <protection/>
    </xf>
    <xf numFmtId="1" fontId="5" fillId="0" borderId="19" xfId="21" applyNumberFormat="1" applyFont="1" applyBorder="1">
      <alignment/>
      <protection/>
    </xf>
    <xf numFmtId="0" fontId="5" fillId="3" borderId="14" xfId="21" applyFont="1" applyFill="1" applyBorder="1">
      <alignment/>
      <protection/>
    </xf>
    <xf numFmtId="0" fontId="5" fillId="0" borderId="15" xfId="21" applyFont="1" applyBorder="1" applyAlignment="1">
      <alignment horizontal="center"/>
      <protection/>
    </xf>
    <xf numFmtId="1" fontId="5" fillId="0" borderId="13" xfId="21" applyNumberFormat="1" applyFont="1" applyBorder="1">
      <alignment/>
      <protection/>
    </xf>
    <xf numFmtId="1" fontId="5" fillId="0" borderId="20" xfId="21" applyNumberFormat="1" applyFont="1" applyBorder="1">
      <alignment/>
      <protection/>
    </xf>
    <xf numFmtId="0" fontId="5" fillId="3" borderId="21" xfId="21" applyFont="1" applyFill="1" applyBorder="1">
      <alignment/>
      <protection/>
    </xf>
    <xf numFmtId="1" fontId="5" fillId="0" borderId="22" xfId="21" applyNumberFormat="1" applyFont="1" applyBorder="1">
      <alignment/>
      <protection/>
    </xf>
    <xf numFmtId="1" fontId="5" fillId="0" borderId="8" xfId="21" applyNumberFormat="1" applyFont="1" applyBorder="1">
      <alignment/>
      <protection/>
    </xf>
    <xf numFmtId="1" fontId="5" fillId="0" borderId="23" xfId="21" applyNumberFormat="1" applyFont="1" applyBorder="1">
      <alignment/>
      <protection/>
    </xf>
    <xf numFmtId="0" fontId="5" fillId="3" borderId="24" xfId="21" applyFont="1" applyFill="1" applyBorder="1">
      <alignment/>
      <protection/>
    </xf>
    <xf numFmtId="0" fontId="5" fillId="3" borderId="7" xfId="21" applyFont="1" applyFill="1" applyBorder="1" applyAlignment="1">
      <alignment horizontal="center"/>
      <protection/>
    </xf>
    <xf numFmtId="0" fontId="5" fillId="0" borderId="25" xfId="21" applyFont="1" applyBorder="1" applyAlignment="1">
      <alignment horizontal="center"/>
      <protection/>
    </xf>
    <xf numFmtId="176" fontId="5" fillId="0" borderId="6" xfId="21" applyNumberFormat="1" applyFont="1" applyBorder="1">
      <alignment/>
      <protection/>
    </xf>
    <xf numFmtId="176" fontId="5" fillId="0" borderId="25" xfId="21" applyNumberFormat="1" applyFont="1" applyBorder="1">
      <alignment/>
      <protection/>
    </xf>
    <xf numFmtId="2" fontId="5" fillId="0" borderId="6" xfId="21" applyNumberFormat="1" applyFont="1" applyBorder="1">
      <alignment/>
      <protection/>
    </xf>
    <xf numFmtId="1" fontId="5" fillId="0" borderId="7" xfId="21" applyNumberFormat="1" applyFont="1" applyBorder="1">
      <alignment/>
      <protection/>
    </xf>
    <xf numFmtId="1" fontId="5" fillId="0" borderId="26" xfId="21" applyNumberFormat="1" applyFont="1" applyBorder="1">
      <alignment/>
      <protection/>
    </xf>
    <xf numFmtId="0" fontId="5" fillId="3" borderId="27" xfId="21" applyFont="1" applyFill="1" applyBorder="1">
      <alignment/>
      <protection/>
    </xf>
    <xf numFmtId="1" fontId="5" fillId="0" borderId="28" xfId="21" applyNumberFormat="1" applyFont="1" applyBorder="1">
      <alignment/>
      <protection/>
    </xf>
    <xf numFmtId="1" fontId="5" fillId="0" borderId="28" xfId="21" applyNumberFormat="1" applyFont="1" applyBorder="1" applyAlignment="1">
      <alignment horizontal="right"/>
      <protection/>
    </xf>
    <xf numFmtId="1" fontId="5" fillId="0" borderId="0" xfId="21" applyNumberFormat="1" applyFont="1" applyBorder="1" applyAlignment="1">
      <alignment horizontal="center"/>
      <protection/>
    </xf>
    <xf numFmtId="1" fontId="5" fillId="0" borderId="29" xfId="21" applyNumberFormat="1" applyFont="1" applyBorder="1" applyAlignment="1">
      <alignment horizontal="center"/>
      <protection/>
    </xf>
    <xf numFmtId="1" fontId="5" fillId="0" borderId="0" xfId="21" applyNumberFormat="1" applyFont="1" applyBorder="1" applyAlignment="1">
      <alignment horizontal="right"/>
      <protection/>
    </xf>
    <xf numFmtId="1" fontId="5" fillId="0" borderId="29" xfId="21" applyNumberFormat="1" applyFont="1" applyBorder="1">
      <alignment/>
      <protection/>
    </xf>
    <xf numFmtId="176" fontId="15" fillId="0" borderId="6" xfId="21" applyNumberFormat="1" applyFont="1" applyBorder="1">
      <alignment/>
      <protection/>
    </xf>
    <xf numFmtId="0" fontId="5" fillId="0" borderId="30" xfId="21" applyFont="1" applyBorder="1" applyAlignment="1">
      <alignment horizontal="center"/>
      <protection/>
    </xf>
    <xf numFmtId="1" fontId="5" fillId="0" borderId="31" xfId="21" applyNumberFormat="1" applyFont="1" applyBorder="1" applyAlignment="1">
      <alignment horizontal="right"/>
      <protection/>
    </xf>
    <xf numFmtId="1" fontId="5" fillId="0" borderId="0" xfId="21" applyNumberFormat="1" applyFont="1" applyBorder="1">
      <alignment/>
      <protection/>
    </xf>
    <xf numFmtId="1" fontId="5" fillId="0" borderId="25" xfId="21" applyNumberFormat="1" applyFont="1" applyBorder="1" applyAlignment="1">
      <alignment horizontal="right"/>
      <protection/>
    </xf>
    <xf numFmtId="1" fontId="5" fillId="0" borderId="30" xfId="21" applyNumberFormat="1" applyFont="1" applyBorder="1" applyAlignment="1">
      <alignment horizontal="center"/>
      <protection/>
    </xf>
    <xf numFmtId="1" fontId="5" fillId="0" borderId="31" xfId="21" applyNumberFormat="1" applyFont="1" applyBorder="1">
      <alignment/>
      <protection/>
    </xf>
    <xf numFmtId="0" fontId="5" fillId="2" borderId="12" xfId="21" applyFont="1" applyFill="1" applyBorder="1">
      <alignment/>
      <protection/>
    </xf>
    <xf numFmtId="0" fontId="5" fillId="2" borderId="21" xfId="21" applyFont="1" applyFill="1" applyBorder="1" applyAlignment="1">
      <alignment horizontal="center"/>
      <protection/>
    </xf>
    <xf numFmtId="0" fontId="5" fillId="2" borderId="17" xfId="21" applyFont="1" applyFill="1" applyBorder="1">
      <alignment/>
      <protection/>
    </xf>
    <xf numFmtId="0" fontId="5" fillId="2" borderId="15" xfId="21" applyFont="1" applyFill="1" applyBorder="1" applyAlignment="1">
      <alignment horizontal="center"/>
      <protection/>
    </xf>
    <xf numFmtId="1" fontId="5" fillId="0" borderId="13" xfId="21" applyNumberFormat="1" applyFont="1" applyBorder="1" applyAlignment="1">
      <alignment horizontal="right"/>
      <protection/>
    </xf>
    <xf numFmtId="1" fontId="5" fillId="0" borderId="20" xfId="21" applyNumberFormat="1" applyFont="1" applyBorder="1" applyAlignment="1">
      <alignment horizontal="right"/>
      <protection/>
    </xf>
    <xf numFmtId="1" fontId="5" fillId="0" borderId="29" xfId="21" applyNumberFormat="1" applyFont="1" applyBorder="1" applyAlignment="1">
      <alignment horizontal="right"/>
      <protection/>
    </xf>
    <xf numFmtId="1" fontId="5" fillId="0" borderId="18" xfId="21" applyNumberFormat="1" applyFont="1" applyBorder="1" applyAlignment="1">
      <alignment horizontal="right"/>
      <protection/>
    </xf>
    <xf numFmtId="1" fontId="5" fillId="0" borderId="19" xfId="21" applyNumberFormat="1" applyFont="1" applyBorder="1" applyAlignment="1">
      <alignment horizontal="right"/>
      <protection/>
    </xf>
    <xf numFmtId="1" fontId="5" fillId="0" borderId="15" xfId="21" applyNumberFormat="1" applyFont="1" applyBorder="1">
      <alignment/>
      <protection/>
    </xf>
    <xf numFmtId="0" fontId="5" fillId="3" borderId="21" xfId="21" applyFont="1" applyFill="1" applyBorder="1" applyAlignment="1">
      <alignment horizontal="center"/>
      <protection/>
    </xf>
    <xf numFmtId="0" fontId="5" fillId="3" borderId="9" xfId="21" applyFont="1" applyFill="1" applyBorder="1" applyAlignment="1">
      <alignment horizontal="center"/>
      <protection/>
    </xf>
    <xf numFmtId="0" fontId="5" fillId="0" borderId="9" xfId="21" applyFont="1" applyBorder="1" applyAlignment="1">
      <alignment horizontal="center"/>
      <protection/>
    </xf>
    <xf numFmtId="1" fontId="5" fillId="0" borderId="9" xfId="21" applyNumberFormat="1" applyFont="1" applyBorder="1">
      <alignment/>
      <protection/>
    </xf>
    <xf numFmtId="1" fontId="5" fillId="0" borderId="5" xfId="21" applyNumberFormat="1" applyFont="1" applyBorder="1" applyAlignment="1">
      <alignment horizontal="right"/>
      <protection/>
    </xf>
    <xf numFmtId="0" fontId="5" fillId="2" borderId="12" xfId="21" applyFont="1" applyFill="1" applyBorder="1" applyAlignment="1">
      <alignment horizontal="center"/>
      <protection/>
    </xf>
    <xf numFmtId="0" fontId="5" fillId="2" borderId="13" xfId="21" applyFont="1" applyFill="1" applyBorder="1" applyAlignment="1">
      <alignment horizontal="center"/>
      <protection/>
    </xf>
    <xf numFmtId="56" fontId="5" fillId="2" borderId="32" xfId="21" applyNumberFormat="1" applyFont="1" applyFill="1" applyBorder="1" applyAlignment="1">
      <alignment horizontal="centerContinuous"/>
      <protection/>
    </xf>
    <xf numFmtId="0" fontId="5" fillId="2" borderId="17" xfId="21" applyFont="1" applyFill="1" applyBorder="1" applyAlignment="1">
      <alignment horizontal="center" vertical="top"/>
      <protection/>
    </xf>
    <xf numFmtId="0" fontId="5" fillId="2" borderId="8" xfId="21" applyFont="1" applyFill="1" applyBorder="1" applyAlignment="1">
      <alignment horizontal="center" vertical="top"/>
      <protection/>
    </xf>
    <xf numFmtId="2" fontId="5" fillId="0" borderId="15" xfId="0" applyNumberFormat="1" applyFont="1" applyBorder="1" applyAlignment="1">
      <alignment/>
    </xf>
    <xf numFmtId="2" fontId="5" fillId="0" borderId="9" xfId="0" applyNumberFormat="1" applyFont="1" applyBorder="1" applyAlignment="1">
      <alignment/>
    </xf>
    <xf numFmtId="2" fontId="5" fillId="0" borderId="2" xfId="0" applyNumberFormat="1" applyFont="1" applyBorder="1" applyAlignment="1">
      <alignment/>
    </xf>
    <xf numFmtId="2" fontId="5" fillId="0" borderId="3" xfId="0" applyNumberFormat="1" applyFont="1" applyBorder="1" applyAlignment="1">
      <alignment/>
    </xf>
    <xf numFmtId="2" fontId="5" fillId="0" borderId="6" xfId="0" applyNumberFormat="1" applyFont="1" applyBorder="1" applyAlignment="1">
      <alignment/>
    </xf>
    <xf numFmtId="1" fontId="5" fillId="0" borderId="13" xfId="0" applyNumberFormat="1" applyFont="1" applyBorder="1" applyAlignment="1">
      <alignment/>
    </xf>
    <xf numFmtId="1" fontId="5" fillId="0" borderId="8" xfId="0" applyNumberFormat="1" applyFont="1" applyBorder="1" applyAlignment="1">
      <alignment/>
    </xf>
    <xf numFmtId="1" fontId="5" fillId="0" borderId="4" xfId="0" applyNumberFormat="1" applyFont="1" applyBorder="1" applyAlignment="1">
      <alignment/>
    </xf>
    <xf numFmtId="1" fontId="5" fillId="0" borderId="5" xfId="0" applyNumberFormat="1" applyFont="1" applyBorder="1" applyAlignment="1">
      <alignment/>
    </xf>
    <xf numFmtId="1" fontId="5" fillId="0" borderId="7" xfId="0" applyNumberFormat="1" applyFont="1" applyBorder="1" applyAlignment="1">
      <alignment/>
    </xf>
    <xf numFmtId="1" fontId="5" fillId="0" borderId="7" xfId="0" applyNumberFormat="1" applyFont="1" applyBorder="1" applyAlignment="1">
      <alignment horizontal="right"/>
    </xf>
    <xf numFmtId="1" fontId="5" fillId="0" borderId="5" xfId="0" applyNumberFormat="1" applyFont="1" applyBorder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9" xfId="0" applyNumberFormat="1" applyFont="1" applyBorder="1" applyAlignment="1">
      <alignment/>
    </xf>
    <xf numFmtId="1" fontId="5" fillId="0" borderId="2" xfId="0" applyNumberFormat="1" applyFont="1" applyBorder="1" applyAlignment="1">
      <alignment/>
    </xf>
    <xf numFmtId="1" fontId="5" fillId="0" borderId="3" xfId="0" applyNumberFormat="1" applyFont="1" applyBorder="1" applyAlignment="1">
      <alignment/>
    </xf>
    <xf numFmtId="1" fontId="5" fillId="0" borderId="6" xfId="0" applyNumberFormat="1" applyFont="1" applyBorder="1" applyAlignment="1">
      <alignment/>
    </xf>
    <xf numFmtId="1" fontId="5" fillId="0" borderId="6" xfId="0" applyNumberFormat="1" applyFont="1" applyBorder="1" applyAlignment="1">
      <alignment horizontal="right"/>
    </xf>
    <xf numFmtId="1" fontId="5" fillId="0" borderId="3" xfId="0" applyNumberFormat="1" applyFont="1" applyBorder="1" applyAlignment="1">
      <alignment horizontal="right"/>
    </xf>
    <xf numFmtId="0" fontId="5" fillId="2" borderId="8" xfId="21" applyFont="1" applyFill="1" applyBorder="1" applyAlignment="1">
      <alignment horizontal="center" wrapText="1"/>
      <protection/>
    </xf>
    <xf numFmtId="0" fontId="5" fillId="0" borderId="7" xfId="0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5" fillId="0" borderId="4" xfId="0" applyNumberFormat="1" applyFont="1" applyBorder="1" applyAlignment="1">
      <alignment horizontal="right"/>
    </xf>
    <xf numFmtId="1" fontId="5" fillId="0" borderId="8" xfId="0" applyNumberFormat="1" applyFont="1" applyBorder="1" applyAlignment="1">
      <alignment horizontal="right"/>
    </xf>
    <xf numFmtId="2" fontId="5" fillId="0" borderId="14" xfId="0" applyNumberFormat="1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2" fontId="5" fillId="0" borderId="25" xfId="0" applyNumberFormat="1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2" fontId="5" fillId="0" borderId="18" xfId="0" applyNumberFormat="1" applyFont="1" applyBorder="1" applyAlignment="1">
      <alignment horizontal="right"/>
    </xf>
    <xf numFmtId="2" fontId="5" fillId="0" borderId="33" xfId="0" applyNumberFormat="1" applyFont="1" applyBorder="1" applyAlignment="1">
      <alignment/>
    </xf>
    <xf numFmtId="2" fontId="5" fillId="0" borderId="34" xfId="0" applyNumberFormat="1" applyFont="1" applyBorder="1" applyAlignment="1">
      <alignment/>
    </xf>
    <xf numFmtId="2" fontId="5" fillId="0" borderId="35" xfId="0" applyNumberFormat="1" applyFont="1" applyBorder="1" applyAlignment="1">
      <alignment/>
    </xf>
    <xf numFmtId="2" fontId="5" fillId="0" borderId="36" xfId="0" applyNumberFormat="1" applyFont="1" applyBorder="1" applyAlignment="1">
      <alignment/>
    </xf>
    <xf numFmtId="0" fontId="5" fillId="0" borderId="6" xfId="0" applyFont="1" applyBorder="1" applyAlignment="1">
      <alignment horizontal="right"/>
    </xf>
    <xf numFmtId="1" fontId="5" fillId="0" borderId="15" xfId="0" applyNumberFormat="1" applyFont="1" applyBorder="1" applyAlignment="1">
      <alignment horizontal="right"/>
    </xf>
    <xf numFmtId="1" fontId="5" fillId="0" borderId="2" xfId="0" applyNumberFormat="1" applyFont="1" applyBorder="1" applyAlignment="1">
      <alignment horizontal="right"/>
    </xf>
    <xf numFmtId="1" fontId="5" fillId="0" borderId="9" xfId="0" applyNumberFormat="1" applyFont="1" applyBorder="1" applyAlignment="1">
      <alignment horizontal="right"/>
    </xf>
    <xf numFmtId="2" fontId="5" fillId="0" borderId="37" xfId="0" applyNumberFormat="1" applyFont="1" applyBorder="1" applyAlignment="1">
      <alignment/>
    </xf>
    <xf numFmtId="2" fontId="5" fillId="0" borderId="34" xfId="0" applyNumberFormat="1" applyFont="1" applyBorder="1" applyAlignment="1">
      <alignment horizontal="right"/>
    </xf>
    <xf numFmtId="2" fontId="5" fillId="0" borderId="35" xfId="0" applyNumberFormat="1" applyFont="1" applyBorder="1" applyAlignment="1">
      <alignment horizontal="right"/>
    </xf>
    <xf numFmtId="2" fontId="5" fillId="0" borderId="36" xfId="0" applyNumberFormat="1" applyFont="1" applyBorder="1" applyAlignment="1">
      <alignment horizontal="right"/>
    </xf>
    <xf numFmtId="1" fontId="5" fillId="0" borderId="20" xfId="0" applyNumberFormat="1" applyFont="1" applyBorder="1" applyAlignment="1">
      <alignment horizontal="right"/>
    </xf>
    <xf numFmtId="1" fontId="5" fillId="0" borderId="23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1" fontId="5" fillId="0" borderId="28" xfId="0" applyNumberFormat="1" applyFont="1" applyBorder="1" applyAlignment="1">
      <alignment horizontal="right"/>
    </xf>
    <xf numFmtId="1" fontId="5" fillId="0" borderId="26" xfId="0" applyNumberFormat="1" applyFont="1" applyBorder="1" applyAlignment="1">
      <alignment horizontal="right"/>
    </xf>
    <xf numFmtId="2" fontId="5" fillId="0" borderId="33" xfId="0" applyNumberFormat="1" applyFont="1" applyBorder="1" applyAlignment="1">
      <alignment horizontal="right"/>
    </xf>
    <xf numFmtId="2" fontId="5" fillId="0" borderId="37" xfId="0" applyNumberFormat="1" applyFont="1" applyBorder="1" applyAlignment="1">
      <alignment horizontal="right"/>
    </xf>
    <xf numFmtId="0" fontId="5" fillId="0" borderId="25" xfId="21" applyFont="1" applyBorder="1" applyAlignment="1">
      <alignment horizontal="right"/>
      <protection/>
    </xf>
    <xf numFmtId="0" fontId="5" fillId="0" borderId="30" xfId="21" applyFont="1" applyBorder="1" applyAlignment="1">
      <alignment horizontal="right"/>
      <protection/>
    </xf>
    <xf numFmtId="1" fontId="5" fillId="0" borderId="30" xfId="21" applyNumberFormat="1" applyFont="1" applyBorder="1" applyAlignment="1">
      <alignment horizontal="right"/>
      <protection/>
    </xf>
    <xf numFmtId="0" fontId="5" fillId="2" borderId="38" xfId="21" applyFont="1" applyFill="1" applyBorder="1" applyAlignment="1">
      <alignment horizontal="centerContinuous"/>
      <protection/>
    </xf>
    <xf numFmtId="0" fontId="5" fillId="2" borderId="39" xfId="21" applyFont="1" applyFill="1" applyBorder="1" applyAlignment="1">
      <alignment horizontal="centerContinuous"/>
      <protection/>
    </xf>
    <xf numFmtId="0" fontId="5" fillId="2" borderId="40" xfId="21" applyFont="1" applyFill="1" applyBorder="1" applyAlignment="1">
      <alignment horizontal="centerContinuous"/>
      <protection/>
    </xf>
    <xf numFmtId="0" fontId="5" fillId="2" borderId="41" xfId="21" applyFont="1" applyFill="1" applyBorder="1" applyAlignment="1">
      <alignment horizontal="centerContinuous"/>
      <protection/>
    </xf>
    <xf numFmtId="0" fontId="5" fillId="2" borderId="42" xfId="21" applyFont="1" applyFill="1" applyBorder="1" applyAlignment="1">
      <alignment horizontal="centerContinuous"/>
      <protection/>
    </xf>
    <xf numFmtId="0" fontId="5" fillId="2" borderId="32" xfId="21" applyFont="1" applyFill="1" applyBorder="1" applyAlignment="1">
      <alignment horizontal="centerContinuous"/>
      <protection/>
    </xf>
    <xf numFmtId="0" fontId="5" fillId="2" borderId="21" xfId="21" applyFont="1" applyFill="1" applyBorder="1" applyAlignment="1">
      <alignment horizontal="center" vertical="top"/>
      <protection/>
    </xf>
    <xf numFmtId="0" fontId="5" fillId="2" borderId="4" xfId="21" applyFont="1" applyFill="1" applyBorder="1" applyAlignment="1">
      <alignment horizontal="center" vertical="top"/>
      <protection/>
    </xf>
    <xf numFmtId="0" fontId="5" fillId="2" borderId="4" xfId="21" applyFont="1" applyFill="1" applyBorder="1" applyAlignment="1">
      <alignment horizontal="center" wrapText="1"/>
      <protection/>
    </xf>
    <xf numFmtId="0" fontId="5" fillId="2" borderId="6" xfId="21" applyFont="1" applyFill="1" applyBorder="1" applyAlignment="1">
      <alignment horizontal="center" wrapText="1"/>
      <protection/>
    </xf>
    <xf numFmtId="0" fontId="5" fillId="2" borderId="18" xfId="21" applyFont="1" applyFill="1" applyBorder="1" applyAlignment="1">
      <alignment horizontal="center"/>
      <protection/>
    </xf>
    <xf numFmtId="0" fontId="5" fillId="2" borderId="9" xfId="21" applyFont="1" applyFill="1" applyBorder="1" applyAlignment="1">
      <alignment horizontal="center" wrapText="1"/>
      <protection/>
    </xf>
    <xf numFmtId="0" fontId="5" fillId="2" borderId="30" xfId="21" applyFont="1" applyFill="1" applyBorder="1" applyAlignment="1">
      <alignment horizontal="center" wrapText="1"/>
      <protection/>
    </xf>
    <xf numFmtId="0" fontId="5" fillId="2" borderId="19" xfId="21" applyFont="1" applyFill="1" applyBorder="1" applyAlignment="1">
      <alignment horizont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集計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1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2" width="15.69921875" style="1" customWidth="1"/>
    <col min="3" max="3" width="16" style="4" customWidth="1"/>
    <col min="4" max="4" width="3.59765625" style="4" customWidth="1"/>
    <col min="5" max="5" width="9" style="1" customWidth="1"/>
    <col min="6" max="6" width="11" style="1" customWidth="1"/>
    <col min="7" max="7" width="9" style="1" customWidth="1"/>
    <col min="8" max="9" width="8.8984375" style="1" customWidth="1"/>
    <col min="10" max="16384" width="9" style="1" customWidth="1"/>
  </cols>
  <sheetData>
    <row r="1" ht="14.25" customHeight="1">
      <c r="B1" s="18" t="s">
        <v>39</v>
      </c>
    </row>
    <row r="2" ht="12" customHeight="1" thickBot="1">
      <c r="B2" s="18"/>
    </row>
    <row r="3" spans="2:9" ht="12" customHeight="1">
      <c r="B3" s="86"/>
      <c r="C3" s="89"/>
      <c r="D3" s="89" t="s">
        <v>7</v>
      </c>
      <c r="E3" s="103">
        <v>37837</v>
      </c>
      <c r="F3" s="159"/>
      <c r="G3" s="159"/>
      <c r="H3" s="159"/>
      <c r="I3" s="160"/>
    </row>
    <row r="4" spans="2:9" ht="12" customHeight="1">
      <c r="B4" s="87" t="s">
        <v>8</v>
      </c>
      <c r="C4" s="19" t="s">
        <v>9</v>
      </c>
      <c r="D4" s="19" t="s">
        <v>10</v>
      </c>
      <c r="E4" s="16" t="s">
        <v>11</v>
      </c>
      <c r="F4" s="15" t="s">
        <v>12</v>
      </c>
      <c r="G4" s="15" t="s">
        <v>13</v>
      </c>
      <c r="H4" s="162" t="s">
        <v>14</v>
      </c>
      <c r="I4" s="161"/>
    </row>
    <row r="5" spans="2:9" ht="12" customHeight="1" thickBot="1">
      <c r="B5" s="88"/>
      <c r="C5" s="39"/>
      <c r="D5" s="39" t="s">
        <v>15</v>
      </c>
      <c r="E5" s="35" t="s">
        <v>16</v>
      </c>
      <c r="F5" s="39" t="s">
        <v>16</v>
      </c>
      <c r="G5" s="36"/>
      <c r="H5" s="37" t="s">
        <v>6</v>
      </c>
      <c r="I5" s="38" t="s">
        <v>17</v>
      </c>
    </row>
    <row r="6" spans="2:9" ht="12" customHeight="1">
      <c r="B6" s="40" t="s">
        <v>18</v>
      </c>
      <c r="C6" s="41" t="s">
        <v>0</v>
      </c>
      <c r="D6" s="42">
        <v>1</v>
      </c>
      <c r="E6" s="43">
        <v>10</v>
      </c>
      <c r="F6" s="44">
        <v>35.4</v>
      </c>
      <c r="G6" s="45">
        <f aca="true" t="shared" si="0" ref="G6:G39">F6/E6</f>
        <v>3.54</v>
      </c>
      <c r="H6" s="46">
        <v>150.99526066350708</v>
      </c>
      <c r="I6" s="47">
        <v>166.11053180396246</v>
      </c>
    </row>
    <row r="7" spans="2:9" ht="12" customHeight="1" thickBot="1">
      <c r="B7" s="48"/>
      <c r="C7" s="49"/>
      <c r="D7" s="50">
        <v>2</v>
      </c>
      <c r="E7" s="51">
        <v>100</v>
      </c>
      <c r="F7" s="52">
        <v>255.8</v>
      </c>
      <c r="G7" s="53">
        <f t="shared" si="0"/>
        <v>2.5580000000000003</v>
      </c>
      <c r="H7" s="54">
        <v>196.76923076923077</v>
      </c>
      <c r="I7" s="55">
        <v>213.58405594405596</v>
      </c>
    </row>
    <row r="8" spans="2:9" ht="12" customHeight="1">
      <c r="B8" s="40"/>
      <c r="C8" s="56"/>
      <c r="D8" s="57">
        <v>1</v>
      </c>
      <c r="E8" s="43">
        <v>10</v>
      </c>
      <c r="F8" s="44">
        <v>34.30200000000001</v>
      </c>
      <c r="G8" s="45">
        <f t="shared" si="0"/>
        <v>3.4302000000000006</v>
      </c>
      <c r="H8" s="58">
        <v>118.73769230769231</v>
      </c>
      <c r="I8" s="59">
        <v>109.57808802650263</v>
      </c>
    </row>
    <row r="9" spans="2:9" ht="12" customHeight="1">
      <c r="B9" s="60" t="s">
        <v>3</v>
      </c>
      <c r="C9" s="29" t="s">
        <v>1</v>
      </c>
      <c r="D9" s="6">
        <v>2</v>
      </c>
      <c r="E9" s="20">
        <v>100</v>
      </c>
      <c r="F9" s="24">
        <v>216.63</v>
      </c>
      <c r="G9" s="11">
        <f t="shared" si="0"/>
        <v>2.1663</v>
      </c>
      <c r="H9" s="12">
        <v>119.61165644171777</v>
      </c>
      <c r="I9" s="61">
        <v>122.42825745682885</v>
      </c>
    </row>
    <row r="10" spans="2:9" ht="12" customHeight="1">
      <c r="B10" s="60"/>
      <c r="C10" s="29"/>
      <c r="D10" s="6">
        <v>3</v>
      </c>
      <c r="E10" s="20">
        <v>300</v>
      </c>
      <c r="F10" s="24">
        <v>485.34</v>
      </c>
      <c r="G10" s="11">
        <f t="shared" si="0"/>
        <v>1.6178</v>
      </c>
      <c r="H10" s="12">
        <v>123.7410764872521</v>
      </c>
      <c r="I10" s="61">
        <v>115.33136188414215</v>
      </c>
    </row>
    <row r="11" spans="2:9" ht="12" customHeight="1">
      <c r="B11" s="64" t="s">
        <v>19</v>
      </c>
      <c r="C11" s="65" t="s">
        <v>1</v>
      </c>
      <c r="D11" s="66">
        <v>1</v>
      </c>
      <c r="E11" s="67">
        <v>13.5</v>
      </c>
      <c r="F11" s="68">
        <v>29</v>
      </c>
      <c r="G11" s="69">
        <f t="shared" si="0"/>
        <v>2.1481481481481484</v>
      </c>
      <c r="H11" s="70">
        <v>174.6236559139785</v>
      </c>
      <c r="I11" s="71">
        <v>84.07777665578334</v>
      </c>
    </row>
    <row r="12" spans="2:9" ht="12" customHeight="1">
      <c r="B12" s="72"/>
      <c r="C12" s="30"/>
      <c r="D12" s="8">
        <v>2</v>
      </c>
      <c r="E12" s="21">
        <v>100</v>
      </c>
      <c r="F12" s="22">
        <v>224</v>
      </c>
      <c r="G12" s="13">
        <f t="shared" si="0"/>
        <v>2.24</v>
      </c>
      <c r="H12" s="14">
        <v>177.07509881422928</v>
      </c>
      <c r="I12" s="73">
        <v>134.61211606167294</v>
      </c>
    </row>
    <row r="13" spans="2:9" ht="12" customHeight="1">
      <c r="B13" s="60" t="s">
        <v>20</v>
      </c>
      <c r="C13" s="29" t="s">
        <v>1</v>
      </c>
      <c r="D13" s="6">
        <v>2</v>
      </c>
      <c r="E13" s="20">
        <v>100</v>
      </c>
      <c r="F13" s="24">
        <v>167.2</v>
      </c>
      <c r="G13" s="11">
        <f t="shared" si="0"/>
        <v>1.672</v>
      </c>
      <c r="H13" s="12">
        <v>95.21640091116173</v>
      </c>
      <c r="I13" s="61">
        <v>97.53252056232863</v>
      </c>
    </row>
    <row r="14" spans="2:9" ht="12" customHeight="1">
      <c r="B14" s="72"/>
      <c r="C14" s="30"/>
      <c r="D14" s="8">
        <v>3</v>
      </c>
      <c r="E14" s="21">
        <v>200</v>
      </c>
      <c r="F14" s="22">
        <v>319.9</v>
      </c>
      <c r="G14" s="13">
        <f t="shared" si="0"/>
        <v>1.5995</v>
      </c>
      <c r="H14" s="14">
        <v>95.010395010395</v>
      </c>
      <c r="I14" s="74">
        <v>81.04547565764472</v>
      </c>
    </row>
    <row r="15" spans="2:9" ht="12" customHeight="1">
      <c r="B15" s="60" t="s">
        <v>21</v>
      </c>
      <c r="C15" s="29" t="s">
        <v>1</v>
      </c>
      <c r="D15" s="6">
        <v>2</v>
      </c>
      <c r="E15" s="20">
        <v>100</v>
      </c>
      <c r="F15" s="24">
        <v>150.7</v>
      </c>
      <c r="G15" s="11">
        <f t="shared" si="0"/>
        <v>1.507</v>
      </c>
      <c r="H15" s="12">
        <v>128.5287846481876</v>
      </c>
      <c r="I15" s="61">
        <v>99.17192212777623</v>
      </c>
    </row>
    <row r="16" spans="2:9" ht="12" customHeight="1" thickBot="1">
      <c r="B16" s="48"/>
      <c r="C16" s="49"/>
      <c r="D16" s="50">
        <v>3</v>
      </c>
      <c r="E16" s="51">
        <v>200</v>
      </c>
      <c r="F16" s="52">
        <v>343.6</v>
      </c>
      <c r="G16" s="53">
        <f t="shared" si="0"/>
        <v>1.7180000000000002</v>
      </c>
      <c r="H16" s="62">
        <v>109.68874700718277</v>
      </c>
      <c r="I16" s="63">
        <v>111.7347906598618</v>
      </c>
    </row>
    <row r="17" spans="2:9" ht="12" customHeight="1">
      <c r="B17" s="40"/>
      <c r="C17" s="41"/>
      <c r="D17" s="42">
        <v>1</v>
      </c>
      <c r="E17" s="43">
        <v>10</v>
      </c>
      <c r="F17" s="44">
        <v>23.857000000000003</v>
      </c>
      <c r="G17" s="45">
        <f t="shared" si="0"/>
        <v>2.3857000000000004</v>
      </c>
      <c r="H17" s="58">
        <v>156.72481751824822</v>
      </c>
      <c r="I17" s="59">
        <v>133.73128027681662</v>
      </c>
    </row>
    <row r="18" spans="2:9" ht="12" customHeight="1">
      <c r="B18" s="60" t="s">
        <v>3</v>
      </c>
      <c r="C18" s="29" t="s">
        <v>2</v>
      </c>
      <c r="D18" s="6">
        <v>2</v>
      </c>
      <c r="E18" s="20">
        <v>100</v>
      </c>
      <c r="F18" s="24">
        <v>169.39</v>
      </c>
      <c r="G18" s="11">
        <f t="shared" si="0"/>
        <v>1.6939</v>
      </c>
      <c r="H18" s="12">
        <v>96.4879746835443</v>
      </c>
      <c r="I18" s="61">
        <v>109.98557102662146</v>
      </c>
    </row>
    <row r="19" spans="2:9" ht="12" customHeight="1">
      <c r="B19" s="60"/>
      <c r="C19" s="29"/>
      <c r="D19" s="6">
        <v>3</v>
      </c>
      <c r="E19" s="20">
        <v>300</v>
      </c>
      <c r="F19" s="24">
        <v>455.76</v>
      </c>
      <c r="G19" s="11">
        <f t="shared" si="0"/>
        <v>1.5191999999999999</v>
      </c>
      <c r="H19" s="12">
        <v>115.2202247191011</v>
      </c>
      <c r="I19" s="61">
        <v>122.34802839587182</v>
      </c>
    </row>
    <row r="20" spans="2:9" ht="12" customHeight="1">
      <c r="B20" s="64" t="s">
        <v>22</v>
      </c>
      <c r="C20" s="65" t="s">
        <v>2</v>
      </c>
      <c r="D20" s="66">
        <v>1</v>
      </c>
      <c r="E20" s="79">
        <v>15</v>
      </c>
      <c r="F20" s="68">
        <v>29.4</v>
      </c>
      <c r="G20" s="69">
        <f t="shared" si="0"/>
        <v>1.96</v>
      </c>
      <c r="H20" s="156" t="s">
        <v>33</v>
      </c>
      <c r="I20" s="157" t="s">
        <v>33</v>
      </c>
    </row>
    <row r="21" spans="2:9" ht="12" customHeight="1">
      <c r="B21" s="72"/>
      <c r="C21" s="30"/>
      <c r="D21" s="8">
        <v>2</v>
      </c>
      <c r="E21" s="21">
        <v>100</v>
      </c>
      <c r="F21" s="22">
        <v>167</v>
      </c>
      <c r="G21" s="13">
        <f t="shared" si="0"/>
        <v>1.67</v>
      </c>
      <c r="H21" s="17">
        <v>126.30252100840335</v>
      </c>
      <c r="I21" s="81">
        <v>101.82926829268291</v>
      </c>
    </row>
    <row r="22" spans="2:9" ht="12" customHeight="1">
      <c r="B22" s="60" t="s">
        <v>23</v>
      </c>
      <c r="C22" s="29" t="s">
        <v>2</v>
      </c>
      <c r="D22" s="6">
        <v>1</v>
      </c>
      <c r="E22" s="34">
        <v>15</v>
      </c>
      <c r="F22" s="24">
        <v>15</v>
      </c>
      <c r="G22" s="11">
        <f t="shared" si="0"/>
        <v>1</v>
      </c>
      <c r="H22" s="77" t="s">
        <v>33</v>
      </c>
      <c r="I22" s="92" t="s">
        <v>33</v>
      </c>
    </row>
    <row r="23" spans="2:9" ht="12" customHeight="1">
      <c r="B23" s="60"/>
      <c r="C23" s="29"/>
      <c r="D23" s="6">
        <v>2</v>
      </c>
      <c r="E23" s="20">
        <v>100</v>
      </c>
      <c r="F23" s="24">
        <v>158.2</v>
      </c>
      <c r="G23" s="11">
        <f t="shared" si="0"/>
        <v>1.5819999999999999</v>
      </c>
      <c r="H23" s="82">
        <v>124.68241578947367</v>
      </c>
      <c r="I23" s="78">
        <v>100.62660650329876</v>
      </c>
    </row>
    <row r="24" spans="2:9" ht="12" customHeight="1">
      <c r="B24" s="64" t="s">
        <v>24</v>
      </c>
      <c r="C24" s="65" t="s">
        <v>2</v>
      </c>
      <c r="D24" s="66">
        <v>1</v>
      </c>
      <c r="E24" s="67">
        <v>15</v>
      </c>
      <c r="F24" s="68">
        <v>26</v>
      </c>
      <c r="G24" s="69">
        <f t="shared" si="0"/>
        <v>1.7333333333333334</v>
      </c>
      <c r="H24" s="83">
        <v>113.28976034858388</v>
      </c>
      <c r="I24" s="158" t="s">
        <v>33</v>
      </c>
    </row>
    <row r="25" spans="2:9" ht="12" customHeight="1">
      <c r="B25" s="72"/>
      <c r="C25" s="30"/>
      <c r="D25" s="8">
        <v>2</v>
      </c>
      <c r="E25" s="21">
        <v>100</v>
      </c>
      <c r="F25" s="22">
        <v>174</v>
      </c>
      <c r="G25" s="13">
        <f t="shared" si="0"/>
        <v>1.74</v>
      </c>
      <c r="H25" s="17">
        <v>140.32258064516128</v>
      </c>
      <c r="I25" s="85">
        <v>154.66666666666666</v>
      </c>
    </row>
    <row r="26" spans="2:9" ht="12" customHeight="1">
      <c r="B26" s="60" t="s">
        <v>25</v>
      </c>
      <c r="C26" s="29" t="s">
        <v>2</v>
      </c>
      <c r="D26" s="6">
        <v>2</v>
      </c>
      <c r="E26" s="20">
        <v>100</v>
      </c>
      <c r="F26" s="24">
        <v>238.7</v>
      </c>
      <c r="G26" s="11">
        <f t="shared" si="0"/>
        <v>2.387</v>
      </c>
      <c r="H26" s="23">
        <v>180.52941176470588</v>
      </c>
      <c r="I26" s="78">
        <v>171.8227625369911</v>
      </c>
    </row>
    <row r="27" spans="2:9" ht="12" customHeight="1">
      <c r="B27" s="60"/>
      <c r="C27" s="29"/>
      <c r="D27" s="6">
        <v>3</v>
      </c>
      <c r="E27" s="20">
        <v>250</v>
      </c>
      <c r="F27" s="24">
        <v>405.1</v>
      </c>
      <c r="G27" s="11">
        <f t="shared" si="0"/>
        <v>1.6204</v>
      </c>
      <c r="H27" s="82">
        <v>161.3230088495575</v>
      </c>
      <c r="I27" s="78">
        <v>176.59966093485104</v>
      </c>
    </row>
    <row r="28" spans="2:9" ht="12" customHeight="1">
      <c r="B28" s="64" t="s">
        <v>26</v>
      </c>
      <c r="C28" s="65" t="s">
        <v>2</v>
      </c>
      <c r="D28" s="66">
        <v>2</v>
      </c>
      <c r="E28" s="67">
        <v>100</v>
      </c>
      <c r="F28" s="68">
        <v>96</v>
      </c>
      <c r="G28" s="69">
        <f t="shared" si="0"/>
        <v>0.96</v>
      </c>
      <c r="H28" s="70">
        <v>128.45070422535215</v>
      </c>
      <c r="I28" s="71">
        <v>92.35443037974684</v>
      </c>
    </row>
    <row r="29" spans="2:9" ht="12" customHeight="1">
      <c r="B29" s="72"/>
      <c r="C29" s="30"/>
      <c r="D29" s="8">
        <v>3</v>
      </c>
      <c r="E29" s="21">
        <v>300</v>
      </c>
      <c r="F29" s="22">
        <v>213.5</v>
      </c>
      <c r="G29" s="13">
        <f t="shared" si="0"/>
        <v>0.7116666666666667</v>
      </c>
      <c r="H29" s="14">
        <v>95.3125</v>
      </c>
      <c r="I29" s="73">
        <v>80.76413845280877</v>
      </c>
    </row>
    <row r="30" spans="2:9" ht="12" customHeight="1">
      <c r="B30" s="60" t="s">
        <v>4</v>
      </c>
      <c r="C30" s="29" t="s">
        <v>2</v>
      </c>
      <c r="D30" s="6">
        <v>2</v>
      </c>
      <c r="E30" s="20">
        <v>100</v>
      </c>
      <c r="F30" s="24">
        <v>119</v>
      </c>
      <c r="G30" s="11">
        <f t="shared" si="0"/>
        <v>1.19</v>
      </c>
      <c r="H30" s="12">
        <v>121.70454545454545</v>
      </c>
      <c r="I30" s="61">
        <v>105.25798525798524</v>
      </c>
    </row>
    <row r="31" spans="2:9" ht="12" customHeight="1">
      <c r="B31" s="60"/>
      <c r="C31" s="29"/>
      <c r="D31" s="6">
        <v>3</v>
      </c>
      <c r="E31" s="20">
        <v>300</v>
      </c>
      <c r="F31" s="24">
        <v>250.5</v>
      </c>
      <c r="G31" s="11">
        <f t="shared" si="0"/>
        <v>0.835</v>
      </c>
      <c r="H31" s="12">
        <v>94.52830188679246</v>
      </c>
      <c r="I31" s="61">
        <v>80.72832742507251</v>
      </c>
    </row>
    <row r="32" spans="2:9" ht="12" customHeight="1">
      <c r="B32" s="64" t="s">
        <v>27</v>
      </c>
      <c r="C32" s="65" t="s">
        <v>2</v>
      </c>
      <c r="D32" s="66">
        <v>2</v>
      </c>
      <c r="E32" s="67">
        <v>100</v>
      </c>
      <c r="F32" s="68">
        <v>147.4</v>
      </c>
      <c r="G32" s="69">
        <f t="shared" si="0"/>
        <v>1.474</v>
      </c>
      <c r="H32" s="70">
        <v>99.59459459459458</v>
      </c>
      <c r="I32" s="71">
        <v>119.70228758169938</v>
      </c>
    </row>
    <row r="33" spans="2:9" ht="12" customHeight="1">
      <c r="B33" s="72"/>
      <c r="C33" s="30"/>
      <c r="D33" s="8">
        <v>3</v>
      </c>
      <c r="E33" s="21">
        <v>300</v>
      </c>
      <c r="F33" s="22">
        <v>442.6</v>
      </c>
      <c r="G33" s="13">
        <f t="shared" si="0"/>
        <v>1.4753333333333334</v>
      </c>
      <c r="H33" s="14">
        <v>100.26537216828483</v>
      </c>
      <c r="I33" s="73">
        <v>122.66888941874637</v>
      </c>
    </row>
    <row r="34" spans="2:9" ht="12" customHeight="1">
      <c r="B34" s="60" t="s">
        <v>28</v>
      </c>
      <c r="C34" s="29" t="s">
        <v>2</v>
      </c>
      <c r="D34" s="6">
        <v>2</v>
      </c>
      <c r="E34" s="20">
        <v>100</v>
      </c>
      <c r="F34" s="24">
        <v>175.6</v>
      </c>
      <c r="G34" s="11">
        <f t="shared" si="0"/>
        <v>1.756</v>
      </c>
      <c r="H34" s="12">
        <v>131.7</v>
      </c>
      <c r="I34" s="61">
        <v>112.82124500285552</v>
      </c>
    </row>
    <row r="35" spans="2:9" ht="12" customHeight="1" thickBot="1">
      <c r="B35" s="48"/>
      <c r="C35" s="49"/>
      <c r="D35" s="50">
        <v>3</v>
      </c>
      <c r="E35" s="51">
        <v>300</v>
      </c>
      <c r="F35" s="52">
        <v>453.8</v>
      </c>
      <c r="G35" s="53">
        <f t="shared" si="0"/>
        <v>1.5126666666666666</v>
      </c>
      <c r="H35" s="62">
        <v>144.63745019920316</v>
      </c>
      <c r="I35" s="63">
        <v>100.60844931641824</v>
      </c>
    </row>
    <row r="36" spans="2:9" ht="12" customHeight="1">
      <c r="B36" s="40" t="s">
        <v>3</v>
      </c>
      <c r="C36" s="41" t="s">
        <v>29</v>
      </c>
      <c r="D36" s="42">
        <v>1</v>
      </c>
      <c r="E36" s="43">
        <v>15</v>
      </c>
      <c r="F36" s="44">
        <v>41.96</v>
      </c>
      <c r="G36" s="45">
        <f t="shared" si="0"/>
        <v>2.7973333333333334</v>
      </c>
      <c r="H36" s="90">
        <v>160.6978723404255</v>
      </c>
      <c r="I36" s="91">
        <v>127.25863521482727</v>
      </c>
    </row>
    <row r="37" spans="2:9" ht="12" customHeight="1">
      <c r="B37" s="72"/>
      <c r="C37" s="30"/>
      <c r="D37" s="25">
        <v>2</v>
      </c>
      <c r="E37" s="21">
        <v>100</v>
      </c>
      <c r="F37" s="22">
        <v>166.86</v>
      </c>
      <c r="G37" s="13">
        <f t="shared" si="0"/>
        <v>1.6686</v>
      </c>
      <c r="H37" s="100">
        <v>114.636641221374</v>
      </c>
      <c r="I37" s="74">
        <v>91.35782941963738</v>
      </c>
    </row>
    <row r="38" spans="2:9" ht="12" customHeight="1">
      <c r="B38" s="60" t="s">
        <v>30</v>
      </c>
      <c r="C38" s="29" t="s">
        <v>29</v>
      </c>
      <c r="D38" s="6">
        <v>1</v>
      </c>
      <c r="E38" s="20">
        <v>15</v>
      </c>
      <c r="F38" s="24">
        <v>25.5</v>
      </c>
      <c r="G38" s="11">
        <f t="shared" si="0"/>
        <v>1.7</v>
      </c>
      <c r="H38" s="77">
        <v>70.05494505494505</v>
      </c>
      <c r="I38" s="92">
        <v>65.35110199897488</v>
      </c>
    </row>
    <row r="39" spans="2:9" ht="12" customHeight="1" thickBot="1">
      <c r="B39" s="48"/>
      <c r="C39" s="49"/>
      <c r="D39" s="50">
        <v>2</v>
      </c>
      <c r="E39" s="51">
        <v>100</v>
      </c>
      <c r="F39" s="52">
        <v>151.7</v>
      </c>
      <c r="G39" s="53">
        <f t="shared" si="0"/>
        <v>1.517</v>
      </c>
      <c r="H39" s="93">
        <v>220.81513828238715</v>
      </c>
      <c r="I39" s="94">
        <v>121.63245670301471</v>
      </c>
    </row>
    <row r="40" spans="2:9" ht="12" customHeight="1">
      <c r="B40" s="40"/>
      <c r="C40" s="41" t="s">
        <v>0</v>
      </c>
      <c r="D40" s="42">
        <v>1</v>
      </c>
      <c r="E40" s="43">
        <v>10</v>
      </c>
      <c r="F40" s="43">
        <v>35.4</v>
      </c>
      <c r="G40" s="45">
        <f>G6</f>
        <v>3.54</v>
      </c>
      <c r="H40" s="95">
        <v>150.99526066350708</v>
      </c>
      <c r="I40" s="47">
        <v>166.11053180396246</v>
      </c>
    </row>
    <row r="41" spans="2:9" ht="12" customHeight="1">
      <c r="B41" s="60"/>
      <c r="C41" s="30"/>
      <c r="D41" s="8">
        <v>2</v>
      </c>
      <c r="E41" s="21">
        <v>100</v>
      </c>
      <c r="F41" s="21">
        <v>255.8</v>
      </c>
      <c r="G41" s="13">
        <f>G7</f>
        <v>2.5580000000000003</v>
      </c>
      <c r="H41" s="10">
        <v>196.76923076923077</v>
      </c>
      <c r="I41" s="85">
        <v>213.58405594405596</v>
      </c>
    </row>
    <row r="42" spans="2:9" ht="12" customHeight="1">
      <c r="B42" s="60"/>
      <c r="C42" s="29"/>
      <c r="D42" s="6">
        <v>1</v>
      </c>
      <c r="E42" s="20">
        <v>11.75</v>
      </c>
      <c r="F42" s="20">
        <v>31.651000000000003</v>
      </c>
      <c r="G42" s="11">
        <f aca="true" t="shared" si="1" ref="G42:G49">F42/E42</f>
        <v>2.693702127659575</v>
      </c>
      <c r="H42" s="9">
        <v>146.6806741108354</v>
      </c>
      <c r="I42" s="78">
        <v>96.82793234114298</v>
      </c>
    </row>
    <row r="43" spans="2:9" ht="12" customHeight="1">
      <c r="B43" s="96" t="s">
        <v>5</v>
      </c>
      <c r="C43" s="29" t="s">
        <v>1</v>
      </c>
      <c r="D43" s="6">
        <v>2</v>
      </c>
      <c r="E43" s="20">
        <v>100</v>
      </c>
      <c r="F43" s="20">
        <v>189.6325</v>
      </c>
      <c r="G43" s="11">
        <f t="shared" si="1"/>
        <v>1.896325</v>
      </c>
      <c r="H43" s="9">
        <v>130.1079852038241</v>
      </c>
      <c r="I43" s="78">
        <v>113.43620405215165</v>
      </c>
    </row>
    <row r="44" spans="2:9" ht="12" customHeight="1">
      <c r="B44" s="60"/>
      <c r="C44" s="30"/>
      <c r="D44" s="8">
        <v>3</v>
      </c>
      <c r="E44" s="21">
        <v>233.33333333333334</v>
      </c>
      <c r="F44" s="21">
        <v>382.9466666666667</v>
      </c>
      <c r="G44" s="13">
        <f t="shared" si="1"/>
        <v>1.6412000000000002</v>
      </c>
      <c r="H44" s="10">
        <v>109.4800728349433</v>
      </c>
      <c r="I44" s="85">
        <v>102.70387606721623</v>
      </c>
    </row>
    <row r="45" spans="2:9" ht="12" customHeight="1">
      <c r="B45" s="60"/>
      <c r="C45" s="29"/>
      <c r="D45" s="6">
        <v>1</v>
      </c>
      <c r="E45" s="20">
        <v>13.75</v>
      </c>
      <c r="F45" s="20">
        <v>23.56425</v>
      </c>
      <c r="G45" s="11">
        <f t="shared" si="1"/>
        <v>1.7137636363636364</v>
      </c>
      <c r="H45" s="9">
        <v>156.72481751824822</v>
      </c>
      <c r="I45" s="78">
        <v>133.73128027681662</v>
      </c>
    </row>
    <row r="46" spans="2:9" ht="12" customHeight="1">
      <c r="B46" s="60"/>
      <c r="C46" s="29" t="s">
        <v>2</v>
      </c>
      <c r="D46" s="6">
        <v>2</v>
      </c>
      <c r="E46" s="20">
        <v>100</v>
      </c>
      <c r="F46" s="20">
        <v>160.58777777777777</v>
      </c>
      <c r="G46" s="11">
        <f t="shared" si="1"/>
        <v>1.6058777777777777</v>
      </c>
      <c r="H46" s="9">
        <v>127.75274979619786</v>
      </c>
      <c r="I46" s="78">
        <v>118.785202583172</v>
      </c>
    </row>
    <row r="47" spans="2:9" ht="12" customHeight="1">
      <c r="B47" s="60"/>
      <c r="C47" s="32"/>
      <c r="D47" s="25">
        <v>3</v>
      </c>
      <c r="E47" s="21">
        <v>291.6666666666667</v>
      </c>
      <c r="F47" s="21">
        <v>370.21</v>
      </c>
      <c r="G47" s="13">
        <f t="shared" si="1"/>
        <v>1.2692914285714285</v>
      </c>
      <c r="H47" s="10">
        <v>118.5478096371565</v>
      </c>
      <c r="I47" s="85">
        <v>113.9529156572948</v>
      </c>
    </row>
    <row r="48" spans="2:9" ht="12" customHeight="1">
      <c r="B48" s="60"/>
      <c r="C48" s="31" t="s">
        <v>29</v>
      </c>
      <c r="D48" s="26">
        <v>1</v>
      </c>
      <c r="E48" s="20">
        <v>15</v>
      </c>
      <c r="F48" s="20">
        <v>33.73</v>
      </c>
      <c r="G48" s="11">
        <f t="shared" si="1"/>
        <v>2.2486666666666664</v>
      </c>
      <c r="H48" s="9">
        <v>115.37640869768528</v>
      </c>
      <c r="I48" s="78">
        <v>96.30486860690107</v>
      </c>
    </row>
    <row r="49" spans="2:9" ht="12" customHeight="1" thickBot="1">
      <c r="B49" s="48"/>
      <c r="C49" s="97"/>
      <c r="D49" s="98">
        <v>2</v>
      </c>
      <c r="E49" s="51">
        <v>100</v>
      </c>
      <c r="F49" s="51">
        <v>159.28</v>
      </c>
      <c r="G49" s="53">
        <f t="shared" si="1"/>
        <v>1.5928</v>
      </c>
      <c r="H49" s="99">
        <v>167.72588975188057</v>
      </c>
      <c r="I49" s="55">
        <v>106.49514306132605</v>
      </c>
    </row>
    <row r="50" ht="12" customHeight="1"/>
    <row r="51" ht="12" customHeight="1">
      <c r="B51" s="33" t="s">
        <v>40</v>
      </c>
    </row>
  </sheetData>
  <printOptions/>
  <pageMargins left="0.83" right="0.61" top="1.18" bottom="0.7" header="0.69" footer="0.5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51"/>
  <sheetViews>
    <sheetView workbookViewId="0" topLeftCell="A1">
      <selection activeCell="A1" sqref="A1"/>
    </sheetView>
  </sheetViews>
  <sheetFormatPr defaultColWidth="8.796875" defaultRowHeight="14.25"/>
  <cols>
    <col min="1" max="1" width="2.59765625" style="3" customWidth="1"/>
    <col min="2" max="2" width="15.69921875" style="3" customWidth="1"/>
    <col min="3" max="3" width="16" style="2" customWidth="1"/>
    <col min="4" max="4" width="3.59765625" style="2" customWidth="1"/>
    <col min="5" max="5" width="9" style="3" customWidth="1"/>
    <col min="6" max="6" width="11" style="3" customWidth="1"/>
    <col min="7" max="7" width="9" style="3" customWidth="1"/>
    <col min="8" max="9" width="8.8984375" style="3" customWidth="1"/>
    <col min="10" max="16384" width="9" style="3" customWidth="1"/>
  </cols>
  <sheetData>
    <row r="1" ht="14.25" customHeight="1">
      <c r="B1" s="18" t="s">
        <v>38</v>
      </c>
    </row>
    <row r="2" ht="12" customHeight="1" thickBot="1"/>
    <row r="3" spans="2:9" ht="12" customHeight="1">
      <c r="B3" s="86"/>
      <c r="C3" s="89"/>
      <c r="D3" s="89" t="s">
        <v>7</v>
      </c>
      <c r="E3" s="103">
        <v>37868</v>
      </c>
      <c r="F3" s="159"/>
      <c r="G3" s="159"/>
      <c r="H3" s="159"/>
      <c r="I3" s="160"/>
    </row>
    <row r="4" spans="2:9" ht="12" customHeight="1">
      <c r="B4" s="87" t="s">
        <v>8</v>
      </c>
      <c r="C4" s="19" t="s">
        <v>9</v>
      </c>
      <c r="D4" s="19" t="s">
        <v>10</v>
      </c>
      <c r="E4" s="16" t="s">
        <v>11</v>
      </c>
      <c r="F4" s="15" t="s">
        <v>12</v>
      </c>
      <c r="G4" s="15" t="s">
        <v>13</v>
      </c>
      <c r="H4" s="162" t="s">
        <v>14</v>
      </c>
      <c r="I4" s="161"/>
    </row>
    <row r="5" spans="2:9" ht="12" customHeight="1" thickBot="1">
      <c r="B5" s="88"/>
      <c r="C5" s="39"/>
      <c r="D5" s="39" t="s">
        <v>15</v>
      </c>
      <c r="E5" s="35" t="s">
        <v>16</v>
      </c>
      <c r="F5" s="39" t="s">
        <v>16</v>
      </c>
      <c r="G5" s="36"/>
      <c r="H5" s="37" t="s">
        <v>6</v>
      </c>
      <c r="I5" s="38" t="s">
        <v>17</v>
      </c>
    </row>
    <row r="6" spans="2:9" ht="12" customHeight="1">
      <c r="B6" s="40" t="s">
        <v>18</v>
      </c>
      <c r="C6" s="41" t="s">
        <v>0</v>
      </c>
      <c r="D6" s="42">
        <v>1</v>
      </c>
      <c r="E6" s="43">
        <v>10</v>
      </c>
      <c r="F6" s="44">
        <v>86</v>
      </c>
      <c r="G6" s="45">
        <f aca="true" t="shared" si="0" ref="G6:G39">F6/E6</f>
        <v>8.6</v>
      </c>
      <c r="H6" s="46">
        <v>125</v>
      </c>
      <c r="I6" s="47">
        <v>171</v>
      </c>
    </row>
    <row r="7" spans="2:9" ht="12" customHeight="1" thickBot="1">
      <c r="B7" s="48"/>
      <c r="C7" s="49"/>
      <c r="D7" s="50">
        <v>2</v>
      </c>
      <c r="E7" s="51">
        <v>100</v>
      </c>
      <c r="F7" s="52">
        <v>503</v>
      </c>
      <c r="G7" s="53">
        <f t="shared" si="0"/>
        <v>5.03</v>
      </c>
      <c r="H7" s="54">
        <v>107</v>
      </c>
      <c r="I7" s="55">
        <v>134</v>
      </c>
    </row>
    <row r="8" spans="2:9" ht="12" customHeight="1">
      <c r="B8" s="40"/>
      <c r="C8" s="56"/>
      <c r="D8" s="57">
        <v>1</v>
      </c>
      <c r="E8" s="43">
        <v>10</v>
      </c>
      <c r="F8" s="44">
        <v>62.9</v>
      </c>
      <c r="G8" s="45">
        <f t="shared" si="0"/>
        <v>6.29</v>
      </c>
      <c r="H8" s="58">
        <v>91</v>
      </c>
      <c r="I8" s="59">
        <v>103</v>
      </c>
    </row>
    <row r="9" spans="2:9" ht="12" customHeight="1">
      <c r="B9" s="60" t="s">
        <v>3</v>
      </c>
      <c r="C9" s="29" t="s">
        <v>1</v>
      </c>
      <c r="D9" s="6">
        <v>2</v>
      </c>
      <c r="E9" s="20">
        <v>100</v>
      </c>
      <c r="F9" s="24">
        <v>468</v>
      </c>
      <c r="G9" s="11">
        <f t="shared" si="0"/>
        <v>4.68</v>
      </c>
      <c r="H9" s="12">
        <v>106</v>
      </c>
      <c r="I9" s="61">
        <v>109</v>
      </c>
    </row>
    <row r="10" spans="2:9" ht="12" customHeight="1">
      <c r="B10" s="60"/>
      <c r="C10" s="29"/>
      <c r="D10" s="6">
        <v>3</v>
      </c>
      <c r="E10" s="20">
        <v>300</v>
      </c>
      <c r="F10" s="24">
        <v>1258</v>
      </c>
      <c r="G10" s="11">
        <f t="shared" si="0"/>
        <v>4.193333333333333</v>
      </c>
      <c r="H10" s="12">
        <v>104</v>
      </c>
      <c r="I10" s="61">
        <v>104</v>
      </c>
    </row>
    <row r="11" spans="2:9" ht="12" customHeight="1">
      <c r="B11" s="64" t="s">
        <v>19</v>
      </c>
      <c r="C11" s="65" t="s">
        <v>1</v>
      </c>
      <c r="D11" s="66">
        <v>1</v>
      </c>
      <c r="E11" s="67">
        <v>13.5</v>
      </c>
      <c r="F11" s="68">
        <v>65</v>
      </c>
      <c r="G11" s="69">
        <f t="shared" si="0"/>
        <v>4.814814814814815</v>
      </c>
      <c r="H11" s="70">
        <v>88</v>
      </c>
      <c r="I11" s="71">
        <v>91</v>
      </c>
    </row>
    <row r="12" spans="2:9" ht="12" customHeight="1">
      <c r="B12" s="72"/>
      <c r="C12" s="30"/>
      <c r="D12" s="8">
        <v>2</v>
      </c>
      <c r="E12" s="21">
        <v>100</v>
      </c>
      <c r="F12" s="22">
        <v>394.5</v>
      </c>
      <c r="G12" s="13">
        <f t="shared" si="0"/>
        <v>3.945</v>
      </c>
      <c r="H12" s="14">
        <v>99</v>
      </c>
      <c r="I12" s="73">
        <v>103</v>
      </c>
    </row>
    <row r="13" spans="2:9" ht="12" customHeight="1">
      <c r="B13" s="60" t="s">
        <v>20</v>
      </c>
      <c r="C13" s="29" t="s">
        <v>1</v>
      </c>
      <c r="D13" s="6">
        <v>2</v>
      </c>
      <c r="E13" s="20">
        <v>100</v>
      </c>
      <c r="F13" s="24">
        <v>362</v>
      </c>
      <c r="G13" s="11">
        <f t="shared" si="0"/>
        <v>3.62</v>
      </c>
      <c r="H13" s="12">
        <v>101</v>
      </c>
      <c r="I13" s="61">
        <v>96</v>
      </c>
    </row>
    <row r="14" spans="2:9" ht="12" customHeight="1">
      <c r="B14" s="72"/>
      <c r="C14" s="30"/>
      <c r="D14" s="8">
        <v>3</v>
      </c>
      <c r="E14" s="21">
        <v>200</v>
      </c>
      <c r="F14" s="22">
        <v>636</v>
      </c>
      <c r="G14" s="13">
        <f t="shared" si="0"/>
        <v>3.18</v>
      </c>
      <c r="H14" s="14">
        <v>94</v>
      </c>
      <c r="I14" s="74">
        <v>83</v>
      </c>
    </row>
    <row r="15" spans="2:9" ht="12" customHeight="1">
      <c r="B15" s="60" t="s">
        <v>21</v>
      </c>
      <c r="C15" s="29" t="s">
        <v>1</v>
      </c>
      <c r="D15" s="6">
        <v>2</v>
      </c>
      <c r="E15" s="20">
        <v>100</v>
      </c>
      <c r="F15" s="24">
        <v>363</v>
      </c>
      <c r="G15" s="11">
        <f t="shared" si="0"/>
        <v>3.63</v>
      </c>
      <c r="H15" s="12">
        <v>133</v>
      </c>
      <c r="I15" s="61">
        <v>111</v>
      </c>
    </row>
    <row r="16" spans="2:9" ht="12" customHeight="1" thickBot="1">
      <c r="B16" s="48"/>
      <c r="C16" s="49"/>
      <c r="D16" s="50">
        <v>3</v>
      </c>
      <c r="E16" s="51">
        <v>200</v>
      </c>
      <c r="F16" s="52">
        <v>745</v>
      </c>
      <c r="G16" s="53">
        <f t="shared" si="0"/>
        <v>3.725</v>
      </c>
      <c r="H16" s="62">
        <v>112</v>
      </c>
      <c r="I16" s="63">
        <v>112</v>
      </c>
    </row>
    <row r="17" spans="2:9" ht="12" customHeight="1">
      <c r="B17" s="40"/>
      <c r="C17" s="41"/>
      <c r="D17" s="42">
        <v>1</v>
      </c>
      <c r="E17" s="43">
        <v>10</v>
      </c>
      <c r="F17" s="44">
        <v>66.8</v>
      </c>
      <c r="G17" s="45">
        <f t="shared" si="0"/>
        <v>6.68</v>
      </c>
      <c r="H17" s="58">
        <v>114</v>
      </c>
      <c r="I17" s="59">
        <v>109</v>
      </c>
    </row>
    <row r="18" spans="2:9" ht="12" customHeight="1">
      <c r="B18" s="60" t="s">
        <v>3</v>
      </c>
      <c r="C18" s="29" t="s">
        <v>2</v>
      </c>
      <c r="D18" s="6">
        <v>2</v>
      </c>
      <c r="E18" s="20">
        <v>100</v>
      </c>
      <c r="F18" s="24">
        <v>508</v>
      </c>
      <c r="G18" s="11">
        <f t="shared" si="0"/>
        <v>5.08</v>
      </c>
      <c r="H18" s="12">
        <v>108</v>
      </c>
      <c r="I18" s="61">
        <v>112</v>
      </c>
    </row>
    <row r="19" spans="2:9" ht="12" customHeight="1">
      <c r="B19" s="60"/>
      <c r="C19" s="29"/>
      <c r="D19" s="6">
        <v>3</v>
      </c>
      <c r="E19" s="20">
        <v>300</v>
      </c>
      <c r="F19" s="24">
        <v>1041</v>
      </c>
      <c r="G19" s="11">
        <f t="shared" si="0"/>
        <v>3.47</v>
      </c>
      <c r="H19" s="12">
        <v>88</v>
      </c>
      <c r="I19" s="61">
        <v>98</v>
      </c>
    </row>
    <row r="20" spans="2:9" ht="12" customHeight="1">
      <c r="B20" s="64" t="s">
        <v>22</v>
      </c>
      <c r="C20" s="65" t="s">
        <v>2</v>
      </c>
      <c r="D20" s="66">
        <v>1</v>
      </c>
      <c r="E20" s="79">
        <v>15</v>
      </c>
      <c r="F20" s="68">
        <v>63.2</v>
      </c>
      <c r="G20" s="69">
        <f t="shared" si="0"/>
        <v>4.213333333333334</v>
      </c>
      <c r="H20" s="156" t="s">
        <v>33</v>
      </c>
      <c r="I20" s="157" t="s">
        <v>33</v>
      </c>
    </row>
    <row r="21" spans="2:9" ht="12" customHeight="1">
      <c r="B21" s="72"/>
      <c r="C21" s="30"/>
      <c r="D21" s="8">
        <v>2</v>
      </c>
      <c r="E21" s="21">
        <v>100</v>
      </c>
      <c r="F21" s="22">
        <v>449</v>
      </c>
      <c r="G21" s="13">
        <f t="shared" si="0"/>
        <v>4.49</v>
      </c>
      <c r="H21" s="17">
        <v>132</v>
      </c>
      <c r="I21" s="81">
        <v>108</v>
      </c>
    </row>
    <row r="22" spans="2:9" ht="12" customHeight="1">
      <c r="B22" s="60" t="s">
        <v>23</v>
      </c>
      <c r="C22" s="29" t="s">
        <v>2</v>
      </c>
      <c r="D22" s="6">
        <v>1</v>
      </c>
      <c r="E22" s="34">
        <v>15</v>
      </c>
      <c r="F22" s="24">
        <v>40.2</v>
      </c>
      <c r="G22" s="11">
        <f t="shared" si="0"/>
        <v>2.68</v>
      </c>
      <c r="H22" s="77" t="s">
        <v>33</v>
      </c>
      <c r="I22" s="92" t="s">
        <v>33</v>
      </c>
    </row>
    <row r="23" spans="2:9" ht="12" customHeight="1">
      <c r="B23" s="60"/>
      <c r="C23" s="29"/>
      <c r="D23" s="6">
        <v>2</v>
      </c>
      <c r="E23" s="20">
        <v>100</v>
      </c>
      <c r="F23" s="24">
        <v>428</v>
      </c>
      <c r="G23" s="11">
        <f t="shared" si="0"/>
        <v>4.28</v>
      </c>
      <c r="H23" s="82">
        <v>122</v>
      </c>
      <c r="I23" s="78">
        <v>108</v>
      </c>
    </row>
    <row r="24" spans="2:9" ht="12" customHeight="1">
      <c r="B24" s="64" t="s">
        <v>24</v>
      </c>
      <c r="C24" s="65" t="s">
        <v>2</v>
      </c>
      <c r="D24" s="66">
        <v>1</v>
      </c>
      <c r="E24" s="67">
        <v>15</v>
      </c>
      <c r="F24" s="68">
        <v>80</v>
      </c>
      <c r="G24" s="69">
        <f t="shared" si="0"/>
        <v>5.333333333333333</v>
      </c>
      <c r="H24" s="83">
        <v>105</v>
      </c>
      <c r="I24" s="158" t="s">
        <v>33</v>
      </c>
    </row>
    <row r="25" spans="2:9" ht="12" customHeight="1">
      <c r="B25" s="72"/>
      <c r="C25" s="30"/>
      <c r="D25" s="8">
        <v>2</v>
      </c>
      <c r="E25" s="21">
        <v>100</v>
      </c>
      <c r="F25" s="22">
        <v>491</v>
      </c>
      <c r="G25" s="13">
        <f t="shared" si="0"/>
        <v>4.91</v>
      </c>
      <c r="H25" s="17">
        <v>108</v>
      </c>
      <c r="I25" s="85">
        <v>120</v>
      </c>
    </row>
    <row r="26" spans="2:9" ht="12" customHeight="1">
      <c r="B26" s="60" t="s">
        <v>25</v>
      </c>
      <c r="C26" s="29" t="s">
        <v>2</v>
      </c>
      <c r="D26" s="6">
        <v>2</v>
      </c>
      <c r="E26" s="20">
        <v>100</v>
      </c>
      <c r="F26" s="24">
        <v>484</v>
      </c>
      <c r="G26" s="11">
        <f t="shared" si="0"/>
        <v>4.84</v>
      </c>
      <c r="H26" s="23">
        <v>132</v>
      </c>
      <c r="I26" s="78">
        <v>128</v>
      </c>
    </row>
    <row r="27" spans="2:9" ht="12" customHeight="1">
      <c r="B27" s="60"/>
      <c r="C27" s="29"/>
      <c r="D27" s="6">
        <v>3</v>
      </c>
      <c r="E27" s="20">
        <v>250</v>
      </c>
      <c r="F27" s="24">
        <v>930</v>
      </c>
      <c r="G27" s="11">
        <f t="shared" si="0"/>
        <v>3.72</v>
      </c>
      <c r="H27" s="82">
        <v>111</v>
      </c>
      <c r="I27" s="78">
        <v>121</v>
      </c>
    </row>
    <row r="28" spans="2:9" ht="12" customHeight="1">
      <c r="B28" s="64" t="s">
        <v>26</v>
      </c>
      <c r="C28" s="65" t="s">
        <v>2</v>
      </c>
      <c r="D28" s="66">
        <v>2</v>
      </c>
      <c r="E28" s="67">
        <v>100</v>
      </c>
      <c r="F28" s="68">
        <v>350</v>
      </c>
      <c r="G28" s="69">
        <f t="shared" si="0"/>
        <v>3.5</v>
      </c>
      <c r="H28" s="70">
        <v>123</v>
      </c>
      <c r="I28" s="71">
        <v>109</v>
      </c>
    </row>
    <row r="29" spans="2:9" ht="12" customHeight="1">
      <c r="B29" s="72"/>
      <c r="C29" s="30"/>
      <c r="D29" s="8">
        <v>3</v>
      </c>
      <c r="E29" s="21">
        <v>300</v>
      </c>
      <c r="F29" s="22">
        <v>959</v>
      </c>
      <c r="G29" s="13">
        <f t="shared" si="0"/>
        <v>3.1966666666666668</v>
      </c>
      <c r="H29" s="14">
        <v>107</v>
      </c>
      <c r="I29" s="73">
        <v>97</v>
      </c>
    </row>
    <row r="30" spans="2:9" ht="12" customHeight="1">
      <c r="B30" s="60" t="s">
        <v>4</v>
      </c>
      <c r="C30" s="29" t="s">
        <v>2</v>
      </c>
      <c r="D30" s="6">
        <v>2</v>
      </c>
      <c r="E30" s="20">
        <v>100</v>
      </c>
      <c r="F30" s="24">
        <v>350</v>
      </c>
      <c r="G30" s="11">
        <f t="shared" si="0"/>
        <v>3.5</v>
      </c>
      <c r="H30" s="12">
        <v>107</v>
      </c>
      <c r="I30" s="61">
        <v>113</v>
      </c>
    </row>
    <row r="31" spans="2:9" ht="12" customHeight="1">
      <c r="B31" s="60"/>
      <c r="C31" s="29"/>
      <c r="D31" s="6">
        <v>3</v>
      </c>
      <c r="E31" s="20">
        <v>300</v>
      </c>
      <c r="F31" s="24">
        <v>986</v>
      </c>
      <c r="G31" s="11">
        <f t="shared" si="0"/>
        <v>3.2866666666666666</v>
      </c>
      <c r="H31" s="12">
        <v>84</v>
      </c>
      <c r="I31" s="61">
        <v>94</v>
      </c>
    </row>
    <row r="32" spans="2:9" ht="12" customHeight="1">
      <c r="B32" s="64" t="s">
        <v>27</v>
      </c>
      <c r="C32" s="65" t="s">
        <v>2</v>
      </c>
      <c r="D32" s="66">
        <v>2</v>
      </c>
      <c r="E32" s="67">
        <v>100</v>
      </c>
      <c r="F32" s="68">
        <v>366</v>
      </c>
      <c r="G32" s="69">
        <f t="shared" si="0"/>
        <v>3.66</v>
      </c>
      <c r="H32" s="70">
        <v>143</v>
      </c>
      <c r="I32" s="71">
        <v>111</v>
      </c>
    </row>
    <row r="33" spans="2:9" ht="12" customHeight="1">
      <c r="B33" s="72"/>
      <c r="C33" s="30"/>
      <c r="D33" s="8">
        <v>3</v>
      </c>
      <c r="E33" s="21">
        <v>300</v>
      </c>
      <c r="F33" s="22">
        <v>1252</v>
      </c>
      <c r="G33" s="13">
        <f t="shared" si="0"/>
        <v>4.173333333333333</v>
      </c>
      <c r="H33" s="14">
        <v>95</v>
      </c>
      <c r="I33" s="73">
        <v>126</v>
      </c>
    </row>
    <row r="34" spans="2:9" ht="12" customHeight="1">
      <c r="B34" s="60" t="s">
        <v>28</v>
      </c>
      <c r="C34" s="29" t="s">
        <v>2</v>
      </c>
      <c r="D34" s="6">
        <v>2</v>
      </c>
      <c r="E34" s="20">
        <v>100</v>
      </c>
      <c r="F34" s="24">
        <v>436</v>
      </c>
      <c r="G34" s="11">
        <f t="shared" si="0"/>
        <v>4.36</v>
      </c>
      <c r="H34" s="12">
        <v>133</v>
      </c>
      <c r="I34" s="61">
        <v>113</v>
      </c>
    </row>
    <row r="35" spans="2:9" ht="12" customHeight="1" thickBot="1">
      <c r="B35" s="48"/>
      <c r="C35" s="49"/>
      <c r="D35" s="50">
        <v>3</v>
      </c>
      <c r="E35" s="51">
        <v>300</v>
      </c>
      <c r="F35" s="52">
        <v>1190</v>
      </c>
      <c r="G35" s="53">
        <f t="shared" si="0"/>
        <v>3.966666666666667</v>
      </c>
      <c r="H35" s="62">
        <v>151</v>
      </c>
      <c r="I35" s="63">
        <v>114</v>
      </c>
    </row>
    <row r="36" spans="2:9" ht="12" customHeight="1">
      <c r="B36" s="40" t="s">
        <v>3</v>
      </c>
      <c r="C36" s="41" t="s">
        <v>29</v>
      </c>
      <c r="D36" s="42">
        <v>1</v>
      </c>
      <c r="E36" s="43">
        <v>15</v>
      </c>
      <c r="F36" s="44">
        <v>91.6</v>
      </c>
      <c r="G36" s="45">
        <f t="shared" si="0"/>
        <v>6.1066666666666665</v>
      </c>
      <c r="H36" s="90">
        <v>144</v>
      </c>
      <c r="I36" s="91">
        <v>113</v>
      </c>
    </row>
    <row r="37" spans="2:9" ht="12" customHeight="1">
      <c r="B37" s="72"/>
      <c r="C37" s="30"/>
      <c r="D37" s="25">
        <v>2</v>
      </c>
      <c r="E37" s="21">
        <v>100</v>
      </c>
      <c r="F37" s="22">
        <v>404</v>
      </c>
      <c r="G37" s="13">
        <f t="shared" si="0"/>
        <v>4.04</v>
      </c>
      <c r="H37" s="100">
        <v>116</v>
      </c>
      <c r="I37" s="74">
        <v>106</v>
      </c>
    </row>
    <row r="38" spans="2:9" ht="12" customHeight="1">
      <c r="B38" s="60" t="s">
        <v>30</v>
      </c>
      <c r="C38" s="29" t="s">
        <v>29</v>
      </c>
      <c r="D38" s="6">
        <v>1</v>
      </c>
      <c r="E38" s="20">
        <v>15</v>
      </c>
      <c r="F38" s="24">
        <v>79.8</v>
      </c>
      <c r="G38" s="11">
        <f t="shared" si="0"/>
        <v>5.319999999999999</v>
      </c>
      <c r="H38" s="77">
        <v>75</v>
      </c>
      <c r="I38" s="92">
        <v>89</v>
      </c>
    </row>
    <row r="39" spans="2:9" ht="12" customHeight="1" thickBot="1">
      <c r="B39" s="48"/>
      <c r="C39" s="49"/>
      <c r="D39" s="50">
        <v>2</v>
      </c>
      <c r="E39" s="51">
        <v>100</v>
      </c>
      <c r="F39" s="52">
        <v>400</v>
      </c>
      <c r="G39" s="53">
        <f t="shared" si="0"/>
        <v>4</v>
      </c>
      <c r="H39" s="93">
        <v>88</v>
      </c>
      <c r="I39" s="94">
        <v>108</v>
      </c>
    </row>
    <row r="40" spans="2:9" ht="12" customHeight="1">
      <c r="B40" s="40"/>
      <c r="C40" s="41" t="s">
        <v>0</v>
      </c>
      <c r="D40" s="42">
        <v>1</v>
      </c>
      <c r="E40" s="43">
        <f>E6</f>
        <v>10</v>
      </c>
      <c r="F40" s="43">
        <f aca="true" t="shared" si="1" ref="F40:I41">F6</f>
        <v>86</v>
      </c>
      <c r="G40" s="45">
        <f t="shared" si="1"/>
        <v>8.6</v>
      </c>
      <c r="H40" s="95">
        <f t="shared" si="1"/>
        <v>125</v>
      </c>
      <c r="I40" s="47">
        <f t="shared" si="1"/>
        <v>171</v>
      </c>
    </row>
    <row r="41" spans="2:9" ht="12" customHeight="1">
      <c r="B41" s="60"/>
      <c r="C41" s="30"/>
      <c r="D41" s="8">
        <v>2</v>
      </c>
      <c r="E41" s="21">
        <f>E7</f>
        <v>100</v>
      </c>
      <c r="F41" s="21">
        <f t="shared" si="1"/>
        <v>503</v>
      </c>
      <c r="G41" s="13">
        <f t="shared" si="1"/>
        <v>5.03</v>
      </c>
      <c r="H41" s="10">
        <f t="shared" si="1"/>
        <v>107</v>
      </c>
      <c r="I41" s="85">
        <f t="shared" si="1"/>
        <v>134</v>
      </c>
    </row>
    <row r="42" spans="2:9" ht="12" customHeight="1">
      <c r="B42" s="60"/>
      <c r="C42" s="29"/>
      <c r="D42" s="6">
        <v>1</v>
      </c>
      <c r="E42" s="20">
        <f>AVERAGE(E8,E11)</f>
        <v>11.75</v>
      </c>
      <c r="F42" s="20">
        <f>AVERAGE(F8,F11)</f>
        <v>63.95</v>
      </c>
      <c r="G42" s="11">
        <f aca="true" t="shared" si="2" ref="G42:G49">F42/E42</f>
        <v>5.442553191489362</v>
      </c>
      <c r="H42" s="9">
        <f>AVERAGE(H8,H11)</f>
        <v>89.5</v>
      </c>
      <c r="I42" s="78">
        <f>AVERAGE(I8,I11)</f>
        <v>97</v>
      </c>
    </row>
    <row r="43" spans="2:9" ht="12" customHeight="1">
      <c r="B43" s="96" t="s">
        <v>5</v>
      </c>
      <c r="C43" s="29" t="s">
        <v>1</v>
      </c>
      <c r="D43" s="6">
        <v>2</v>
      </c>
      <c r="E43" s="20">
        <f>AVERAGE(E9,E12,E13,E15)</f>
        <v>100</v>
      </c>
      <c r="F43" s="20">
        <f>AVERAGE(F9,F12,F13,F15)</f>
        <v>396.875</v>
      </c>
      <c r="G43" s="11">
        <f t="shared" si="2"/>
        <v>3.96875</v>
      </c>
      <c r="H43" s="9">
        <f>AVERAGE(H9,H12,H13,H15)</f>
        <v>109.75</v>
      </c>
      <c r="I43" s="78">
        <f>AVERAGE(I9,I12,I13,I15)</f>
        <v>104.75</v>
      </c>
    </row>
    <row r="44" spans="2:9" ht="12" customHeight="1">
      <c r="B44" s="60"/>
      <c r="C44" s="30"/>
      <c r="D44" s="8">
        <v>3</v>
      </c>
      <c r="E44" s="21">
        <f>AVERAGE(E10,E14,E16)</f>
        <v>233.33333333333334</v>
      </c>
      <c r="F44" s="21">
        <f>AVERAGE(F10,F14,F16)</f>
        <v>879.6666666666666</v>
      </c>
      <c r="G44" s="13">
        <f t="shared" si="2"/>
        <v>3.7699999999999996</v>
      </c>
      <c r="H44" s="10">
        <f>AVERAGE(H10,H14,H16)</f>
        <v>103.33333333333333</v>
      </c>
      <c r="I44" s="85">
        <f>AVERAGE(I10,I14,I16)</f>
        <v>99.66666666666667</v>
      </c>
    </row>
    <row r="45" spans="2:9" ht="12" customHeight="1">
      <c r="B45" s="60"/>
      <c r="C45" s="29"/>
      <c r="D45" s="6">
        <v>1</v>
      </c>
      <c r="E45" s="20">
        <f>AVERAGE(E17,E20,E22,E24)</f>
        <v>13.75</v>
      </c>
      <c r="F45" s="20">
        <f>AVERAGE(F17,F20,F22,F24)</f>
        <v>62.55</v>
      </c>
      <c r="G45" s="11">
        <f t="shared" si="2"/>
        <v>4.549090909090909</v>
      </c>
      <c r="H45" s="9">
        <f>AVERAGE(H17,H20,H22)</f>
        <v>114</v>
      </c>
      <c r="I45" s="78">
        <f>AVERAGE(I17,I20,I22)</f>
        <v>109</v>
      </c>
    </row>
    <row r="46" spans="2:9" ht="12" customHeight="1">
      <c r="B46" s="60"/>
      <c r="C46" s="29" t="s">
        <v>2</v>
      </c>
      <c r="D46" s="6">
        <v>2</v>
      </c>
      <c r="E46" s="20">
        <f>AVERAGE(E18,E21,E23,E25,E26,E28,E30,E32,E34)</f>
        <v>100</v>
      </c>
      <c r="F46" s="20">
        <f>AVERAGE(F18,F21,F23,F25,F26,F28,F30,F32,F34)</f>
        <v>429.1111111111111</v>
      </c>
      <c r="G46" s="11">
        <f t="shared" si="2"/>
        <v>4.29111111111111</v>
      </c>
      <c r="H46" s="9">
        <f>AVERAGE(H18,H21,H23,H25,H26,H28,H30,H32,H34)</f>
        <v>123.11111111111111</v>
      </c>
      <c r="I46" s="78">
        <f>AVERAGE(I18,I21,I23,I25,I26,I28,I30,I32,I34)</f>
        <v>113.55555555555556</v>
      </c>
    </row>
    <row r="47" spans="2:9" ht="12" customHeight="1">
      <c r="B47" s="60"/>
      <c r="C47" s="32"/>
      <c r="D47" s="25">
        <v>3</v>
      </c>
      <c r="E47" s="21">
        <f>AVERAGE(E19,E27,E29,E31,E33,E35)</f>
        <v>291.6666666666667</v>
      </c>
      <c r="F47" s="21">
        <f>AVERAGE(F19,F27,F29,F31,F33,F35)</f>
        <v>1059.6666666666667</v>
      </c>
      <c r="G47" s="13">
        <f t="shared" si="2"/>
        <v>3.633142857142857</v>
      </c>
      <c r="H47" s="10">
        <f>AVERAGE(H19,H27,H29,H31,H33,H35)</f>
        <v>106</v>
      </c>
      <c r="I47" s="85">
        <f>AVERAGE(I19,I27,I29,I31,I33,I35)</f>
        <v>108.33333333333333</v>
      </c>
    </row>
    <row r="48" spans="2:9" ht="12" customHeight="1">
      <c r="B48" s="60"/>
      <c r="C48" s="31" t="s">
        <v>29</v>
      </c>
      <c r="D48" s="26">
        <v>1</v>
      </c>
      <c r="E48" s="20">
        <f>AVERAGE(E36,E38)</f>
        <v>15</v>
      </c>
      <c r="F48" s="20">
        <f aca="true" t="shared" si="3" ref="F48:I49">AVERAGE(F36,F38)</f>
        <v>85.69999999999999</v>
      </c>
      <c r="G48" s="11">
        <f t="shared" si="2"/>
        <v>5.713333333333333</v>
      </c>
      <c r="H48" s="9">
        <f t="shared" si="3"/>
        <v>109.5</v>
      </c>
      <c r="I48" s="78">
        <f t="shared" si="3"/>
        <v>101</v>
      </c>
    </row>
    <row r="49" spans="2:9" ht="12" customHeight="1" thickBot="1">
      <c r="B49" s="48"/>
      <c r="C49" s="97"/>
      <c r="D49" s="98">
        <v>2</v>
      </c>
      <c r="E49" s="51">
        <f>AVERAGE(E37,E39)</f>
        <v>100</v>
      </c>
      <c r="F49" s="51">
        <f t="shared" si="3"/>
        <v>402</v>
      </c>
      <c r="G49" s="53">
        <f t="shared" si="2"/>
        <v>4.02</v>
      </c>
      <c r="H49" s="99">
        <f>AVERAGE(H37,H39)</f>
        <v>102</v>
      </c>
      <c r="I49" s="55">
        <f>AVERAGE(I37,I39)</f>
        <v>107</v>
      </c>
    </row>
    <row r="50" ht="12" customHeight="1"/>
    <row r="51" ht="12" customHeight="1">
      <c r="B51" s="33" t="s">
        <v>40</v>
      </c>
    </row>
  </sheetData>
  <printOptions/>
  <pageMargins left="0.65" right="0.61" top="1.18" bottom="0.83" header="0.69" footer="0.8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51"/>
  <sheetViews>
    <sheetView workbookViewId="0" topLeftCell="A1">
      <selection activeCell="A1" sqref="A1"/>
    </sheetView>
  </sheetViews>
  <sheetFormatPr defaultColWidth="8.796875" defaultRowHeight="14.25"/>
  <cols>
    <col min="1" max="1" width="2.59765625" style="3" customWidth="1"/>
    <col min="2" max="2" width="15.69921875" style="3" customWidth="1"/>
    <col min="3" max="3" width="16" style="2" customWidth="1"/>
    <col min="4" max="4" width="3.59765625" style="2" customWidth="1"/>
    <col min="5" max="5" width="9" style="3" customWidth="1"/>
    <col min="6" max="6" width="11" style="3" customWidth="1"/>
    <col min="7" max="7" width="9" style="3" customWidth="1"/>
    <col min="8" max="9" width="8.8984375" style="3" customWidth="1"/>
    <col min="10" max="16384" width="9" style="3" customWidth="1"/>
  </cols>
  <sheetData>
    <row r="1" ht="14.25" customHeight="1">
      <c r="B1" s="18" t="s">
        <v>37</v>
      </c>
    </row>
    <row r="2" ht="12" customHeight="1" thickBot="1"/>
    <row r="3" spans="2:9" ht="12" customHeight="1">
      <c r="B3" s="86"/>
      <c r="C3" s="89"/>
      <c r="D3" s="89" t="s">
        <v>7</v>
      </c>
      <c r="E3" s="103">
        <v>37898</v>
      </c>
      <c r="F3" s="159"/>
      <c r="G3" s="159"/>
      <c r="H3" s="159"/>
      <c r="I3" s="160"/>
    </row>
    <row r="4" spans="2:9" ht="12" customHeight="1">
      <c r="B4" s="87" t="s">
        <v>8</v>
      </c>
      <c r="C4" s="19" t="s">
        <v>9</v>
      </c>
      <c r="D4" s="19" t="s">
        <v>10</v>
      </c>
      <c r="E4" s="16" t="s">
        <v>11</v>
      </c>
      <c r="F4" s="15" t="s">
        <v>12</v>
      </c>
      <c r="G4" s="15" t="s">
        <v>13</v>
      </c>
      <c r="H4" s="162" t="s">
        <v>14</v>
      </c>
      <c r="I4" s="161"/>
    </row>
    <row r="5" spans="2:9" ht="12" customHeight="1" thickBot="1">
      <c r="B5" s="88"/>
      <c r="C5" s="39"/>
      <c r="D5" s="39" t="s">
        <v>15</v>
      </c>
      <c r="E5" s="35" t="s">
        <v>16</v>
      </c>
      <c r="F5" s="39" t="s">
        <v>16</v>
      </c>
      <c r="G5" s="36"/>
      <c r="H5" s="37" t="s">
        <v>6</v>
      </c>
      <c r="I5" s="38" t="s">
        <v>17</v>
      </c>
    </row>
    <row r="6" spans="2:9" ht="12" customHeight="1">
      <c r="B6" s="40" t="s">
        <v>18</v>
      </c>
      <c r="C6" s="41" t="s">
        <v>0</v>
      </c>
      <c r="D6" s="42">
        <v>1</v>
      </c>
      <c r="E6" s="43">
        <v>10</v>
      </c>
      <c r="F6" s="44">
        <v>95.7</v>
      </c>
      <c r="G6" s="45">
        <f aca="true" t="shared" si="0" ref="G6:G39">F6/E6</f>
        <v>9.57</v>
      </c>
      <c r="H6" s="46">
        <v>72</v>
      </c>
      <c r="I6" s="47">
        <v>106</v>
      </c>
    </row>
    <row r="7" spans="2:9" ht="12" customHeight="1" thickBot="1">
      <c r="B7" s="48"/>
      <c r="C7" s="49"/>
      <c r="D7" s="50">
        <v>2</v>
      </c>
      <c r="E7" s="51">
        <v>100</v>
      </c>
      <c r="F7" s="52">
        <v>820</v>
      </c>
      <c r="G7" s="53">
        <f t="shared" si="0"/>
        <v>8.2</v>
      </c>
      <c r="H7" s="54">
        <v>115</v>
      </c>
      <c r="I7" s="55">
        <v>139</v>
      </c>
    </row>
    <row r="8" spans="2:9" ht="12" customHeight="1">
      <c r="B8" s="40"/>
      <c r="C8" s="56"/>
      <c r="D8" s="57">
        <v>1</v>
      </c>
      <c r="E8" s="43">
        <v>10</v>
      </c>
      <c r="F8" s="44">
        <v>127</v>
      </c>
      <c r="G8" s="45">
        <f t="shared" si="0"/>
        <v>12.7</v>
      </c>
      <c r="H8" s="58">
        <v>115</v>
      </c>
      <c r="I8" s="59">
        <v>118</v>
      </c>
    </row>
    <row r="9" spans="2:9" ht="12" customHeight="1">
      <c r="B9" s="60" t="s">
        <v>3</v>
      </c>
      <c r="C9" s="29" t="s">
        <v>1</v>
      </c>
      <c r="D9" s="6">
        <v>2</v>
      </c>
      <c r="E9" s="20">
        <v>100</v>
      </c>
      <c r="F9" s="24">
        <v>757</v>
      </c>
      <c r="G9" s="11">
        <f t="shared" si="0"/>
        <v>7.57</v>
      </c>
      <c r="H9" s="12">
        <v>116</v>
      </c>
      <c r="I9" s="61">
        <v>130</v>
      </c>
    </row>
    <row r="10" spans="2:9" ht="12" customHeight="1">
      <c r="B10" s="60"/>
      <c r="C10" s="29"/>
      <c r="D10" s="6">
        <v>3</v>
      </c>
      <c r="E10" s="20">
        <v>300</v>
      </c>
      <c r="F10" s="24">
        <v>1447</v>
      </c>
      <c r="G10" s="11">
        <f t="shared" si="0"/>
        <v>4.823333333333333</v>
      </c>
      <c r="H10" s="12">
        <v>89</v>
      </c>
      <c r="I10" s="61">
        <v>92</v>
      </c>
    </row>
    <row r="11" spans="2:9" ht="12" customHeight="1">
      <c r="B11" s="64" t="s">
        <v>19</v>
      </c>
      <c r="C11" s="65" t="s">
        <v>1</v>
      </c>
      <c r="D11" s="66">
        <v>1</v>
      </c>
      <c r="E11" s="67">
        <v>13.5</v>
      </c>
      <c r="F11" s="68">
        <v>95</v>
      </c>
      <c r="G11" s="69">
        <f t="shared" si="0"/>
        <v>7.037037037037037</v>
      </c>
      <c r="H11" s="70">
        <v>77</v>
      </c>
      <c r="I11" s="71">
        <v>91</v>
      </c>
    </row>
    <row r="12" spans="2:9" ht="12" customHeight="1">
      <c r="B12" s="72"/>
      <c r="C12" s="30"/>
      <c r="D12" s="8">
        <v>2</v>
      </c>
      <c r="E12" s="21">
        <v>100</v>
      </c>
      <c r="F12" s="22">
        <v>528</v>
      </c>
      <c r="G12" s="13">
        <f t="shared" si="0"/>
        <v>5.28</v>
      </c>
      <c r="H12" s="14">
        <v>89</v>
      </c>
      <c r="I12" s="73">
        <v>98</v>
      </c>
    </row>
    <row r="13" spans="2:9" ht="12" customHeight="1">
      <c r="B13" s="60" t="s">
        <v>20</v>
      </c>
      <c r="C13" s="29" t="s">
        <v>1</v>
      </c>
      <c r="D13" s="6">
        <v>2</v>
      </c>
      <c r="E13" s="20">
        <v>100</v>
      </c>
      <c r="F13" s="24">
        <v>517</v>
      </c>
      <c r="G13" s="11">
        <f t="shared" si="0"/>
        <v>5.17</v>
      </c>
      <c r="H13" s="12">
        <v>86</v>
      </c>
      <c r="I13" s="61">
        <v>101</v>
      </c>
    </row>
    <row r="14" spans="2:9" ht="12" customHeight="1">
      <c r="B14" s="72"/>
      <c r="C14" s="30"/>
      <c r="D14" s="8">
        <v>3</v>
      </c>
      <c r="E14" s="21">
        <v>200</v>
      </c>
      <c r="F14" s="22">
        <v>860</v>
      </c>
      <c r="G14" s="13">
        <f t="shared" si="0"/>
        <v>4.3</v>
      </c>
      <c r="H14" s="14">
        <v>89</v>
      </c>
      <c r="I14" s="74">
        <v>91</v>
      </c>
    </row>
    <row r="15" spans="2:9" ht="12" customHeight="1">
      <c r="B15" s="60" t="s">
        <v>21</v>
      </c>
      <c r="C15" s="29" t="s">
        <v>1</v>
      </c>
      <c r="D15" s="6">
        <v>2</v>
      </c>
      <c r="E15" s="20">
        <v>100</v>
      </c>
      <c r="F15" s="24">
        <v>438</v>
      </c>
      <c r="G15" s="11">
        <f t="shared" si="0"/>
        <v>4.38</v>
      </c>
      <c r="H15" s="12">
        <v>121</v>
      </c>
      <c r="I15" s="61">
        <v>95</v>
      </c>
    </row>
    <row r="16" spans="2:9" ht="12" customHeight="1" thickBot="1">
      <c r="B16" s="48"/>
      <c r="C16" s="49"/>
      <c r="D16" s="50">
        <v>3</v>
      </c>
      <c r="E16" s="51">
        <v>200</v>
      </c>
      <c r="F16" s="52">
        <v>1052</v>
      </c>
      <c r="G16" s="53">
        <f t="shared" si="0"/>
        <v>5.26</v>
      </c>
      <c r="H16" s="62">
        <v>113</v>
      </c>
      <c r="I16" s="63">
        <v>101</v>
      </c>
    </row>
    <row r="17" spans="2:9" ht="12" customHeight="1">
      <c r="B17" s="40"/>
      <c r="C17" s="41"/>
      <c r="D17" s="42">
        <v>1</v>
      </c>
      <c r="E17" s="43">
        <v>10</v>
      </c>
      <c r="F17" s="44">
        <v>126</v>
      </c>
      <c r="G17" s="45">
        <f t="shared" si="0"/>
        <v>12.6</v>
      </c>
      <c r="H17" s="58">
        <v>116</v>
      </c>
      <c r="I17" s="59">
        <v>116</v>
      </c>
    </row>
    <row r="18" spans="2:9" ht="12" customHeight="1">
      <c r="B18" s="60" t="s">
        <v>3</v>
      </c>
      <c r="C18" s="29" t="s">
        <v>2</v>
      </c>
      <c r="D18" s="6">
        <v>2</v>
      </c>
      <c r="E18" s="20">
        <v>100</v>
      </c>
      <c r="F18" s="24">
        <v>934</v>
      </c>
      <c r="G18" s="11">
        <f t="shared" si="0"/>
        <v>9.34</v>
      </c>
      <c r="H18" s="12">
        <v>123</v>
      </c>
      <c r="I18" s="61">
        <v>121</v>
      </c>
    </row>
    <row r="19" spans="2:9" ht="12" customHeight="1">
      <c r="B19" s="60"/>
      <c r="C19" s="29"/>
      <c r="D19" s="6">
        <v>3</v>
      </c>
      <c r="E19" s="20">
        <v>300</v>
      </c>
      <c r="F19" s="24">
        <v>2258</v>
      </c>
      <c r="G19" s="11">
        <f t="shared" si="0"/>
        <v>7.526666666666666</v>
      </c>
      <c r="H19" s="12">
        <v>108</v>
      </c>
      <c r="I19" s="61">
        <v>100</v>
      </c>
    </row>
    <row r="20" spans="2:9" ht="12" customHeight="1">
      <c r="B20" s="64" t="s">
        <v>22</v>
      </c>
      <c r="C20" s="65" t="s">
        <v>2</v>
      </c>
      <c r="D20" s="66">
        <v>1</v>
      </c>
      <c r="E20" s="79">
        <v>15</v>
      </c>
      <c r="F20" s="68">
        <v>109</v>
      </c>
      <c r="G20" s="69">
        <f t="shared" si="0"/>
        <v>7.266666666666667</v>
      </c>
      <c r="H20" s="156" t="s">
        <v>33</v>
      </c>
      <c r="I20" s="157" t="s">
        <v>33</v>
      </c>
    </row>
    <row r="21" spans="2:9" ht="12" customHeight="1">
      <c r="B21" s="72"/>
      <c r="C21" s="30"/>
      <c r="D21" s="8">
        <v>2</v>
      </c>
      <c r="E21" s="21">
        <v>100</v>
      </c>
      <c r="F21" s="22">
        <v>635</v>
      </c>
      <c r="G21" s="13">
        <f t="shared" si="0"/>
        <v>6.35</v>
      </c>
      <c r="H21" s="17">
        <v>98</v>
      </c>
      <c r="I21" s="81">
        <v>105</v>
      </c>
    </row>
    <row r="22" spans="2:9" ht="12" customHeight="1">
      <c r="B22" s="60" t="s">
        <v>23</v>
      </c>
      <c r="C22" s="29" t="s">
        <v>2</v>
      </c>
      <c r="D22" s="6">
        <v>1</v>
      </c>
      <c r="E22" s="34">
        <v>15</v>
      </c>
      <c r="F22" s="24">
        <v>75.1</v>
      </c>
      <c r="G22" s="11">
        <f t="shared" si="0"/>
        <v>5.006666666666666</v>
      </c>
      <c r="H22" s="77" t="s">
        <v>33</v>
      </c>
      <c r="I22" s="92" t="s">
        <v>33</v>
      </c>
    </row>
    <row r="23" spans="2:9" ht="12" customHeight="1">
      <c r="B23" s="60"/>
      <c r="C23" s="29"/>
      <c r="D23" s="6">
        <v>2</v>
      </c>
      <c r="E23" s="20">
        <v>100</v>
      </c>
      <c r="F23" s="24">
        <v>535</v>
      </c>
      <c r="G23" s="11">
        <f t="shared" si="0"/>
        <v>5.35</v>
      </c>
      <c r="H23" s="82">
        <v>132</v>
      </c>
      <c r="I23" s="78">
        <v>109</v>
      </c>
    </row>
    <row r="24" spans="2:9" ht="12" customHeight="1">
      <c r="B24" s="64" t="s">
        <v>24</v>
      </c>
      <c r="C24" s="65" t="s">
        <v>2</v>
      </c>
      <c r="D24" s="66">
        <v>1</v>
      </c>
      <c r="E24" s="67">
        <v>15</v>
      </c>
      <c r="F24" s="68">
        <v>126</v>
      </c>
      <c r="G24" s="69">
        <f t="shared" si="0"/>
        <v>8.4</v>
      </c>
      <c r="H24" s="83">
        <v>125</v>
      </c>
      <c r="I24" s="158" t="s">
        <v>33</v>
      </c>
    </row>
    <row r="25" spans="2:9" ht="12" customHeight="1">
      <c r="B25" s="72"/>
      <c r="C25" s="30"/>
      <c r="D25" s="8">
        <v>2</v>
      </c>
      <c r="E25" s="21">
        <v>100</v>
      </c>
      <c r="F25" s="22">
        <v>708</v>
      </c>
      <c r="G25" s="13">
        <f t="shared" si="0"/>
        <v>7.08</v>
      </c>
      <c r="H25" s="17">
        <v>122</v>
      </c>
      <c r="I25" s="85">
        <v>121</v>
      </c>
    </row>
    <row r="26" spans="2:9" ht="12" customHeight="1">
      <c r="B26" s="60" t="s">
        <v>25</v>
      </c>
      <c r="C26" s="29" t="s">
        <v>2</v>
      </c>
      <c r="D26" s="6">
        <v>2</v>
      </c>
      <c r="E26" s="20">
        <v>100</v>
      </c>
      <c r="F26" s="24">
        <v>622</v>
      </c>
      <c r="G26" s="11">
        <f t="shared" si="0"/>
        <v>6.22</v>
      </c>
      <c r="H26" s="23">
        <v>86</v>
      </c>
      <c r="I26" s="78">
        <v>94</v>
      </c>
    </row>
    <row r="27" spans="2:9" ht="12" customHeight="1">
      <c r="B27" s="60"/>
      <c r="C27" s="29"/>
      <c r="D27" s="6">
        <v>3</v>
      </c>
      <c r="E27" s="20">
        <v>250</v>
      </c>
      <c r="F27" s="24">
        <v>1379</v>
      </c>
      <c r="G27" s="11">
        <f t="shared" si="0"/>
        <v>5.516</v>
      </c>
      <c r="H27" s="82">
        <v>89</v>
      </c>
      <c r="I27" s="78">
        <v>102</v>
      </c>
    </row>
    <row r="28" spans="2:9" ht="12" customHeight="1">
      <c r="B28" s="64" t="s">
        <v>26</v>
      </c>
      <c r="C28" s="65" t="s">
        <v>2</v>
      </c>
      <c r="D28" s="66">
        <v>2</v>
      </c>
      <c r="E28" s="67">
        <v>100</v>
      </c>
      <c r="F28" s="68">
        <v>449</v>
      </c>
      <c r="G28" s="69">
        <f t="shared" si="0"/>
        <v>4.49</v>
      </c>
      <c r="H28" s="70">
        <v>125</v>
      </c>
      <c r="I28" s="71">
        <v>102</v>
      </c>
    </row>
    <row r="29" spans="2:9" ht="12" customHeight="1">
      <c r="B29" s="72"/>
      <c r="C29" s="30"/>
      <c r="D29" s="8">
        <v>3</v>
      </c>
      <c r="E29" s="21">
        <v>300</v>
      </c>
      <c r="F29" s="22">
        <v>1465</v>
      </c>
      <c r="G29" s="13">
        <f t="shared" si="0"/>
        <v>4.883333333333334</v>
      </c>
      <c r="H29" s="14">
        <v>92</v>
      </c>
      <c r="I29" s="73">
        <v>98</v>
      </c>
    </row>
    <row r="30" spans="2:9" ht="12" customHeight="1">
      <c r="B30" s="60" t="s">
        <v>4</v>
      </c>
      <c r="C30" s="29" t="s">
        <v>2</v>
      </c>
      <c r="D30" s="6">
        <v>2</v>
      </c>
      <c r="E30" s="20">
        <v>100</v>
      </c>
      <c r="F30" s="24">
        <v>420</v>
      </c>
      <c r="G30" s="11">
        <f t="shared" si="0"/>
        <v>4.2</v>
      </c>
      <c r="H30" s="12">
        <v>93</v>
      </c>
      <c r="I30" s="61">
        <v>89</v>
      </c>
    </row>
    <row r="31" spans="2:9" ht="12" customHeight="1">
      <c r="B31" s="60"/>
      <c r="C31" s="29"/>
      <c r="D31" s="6">
        <v>3</v>
      </c>
      <c r="E31" s="20">
        <v>300</v>
      </c>
      <c r="F31" s="24">
        <v>1685</v>
      </c>
      <c r="G31" s="11">
        <f t="shared" si="0"/>
        <v>5.616666666666666</v>
      </c>
      <c r="H31" s="12">
        <v>82</v>
      </c>
      <c r="I31" s="61">
        <v>96</v>
      </c>
    </row>
    <row r="32" spans="2:9" ht="12" customHeight="1">
      <c r="B32" s="64" t="s">
        <v>27</v>
      </c>
      <c r="C32" s="65" t="s">
        <v>2</v>
      </c>
      <c r="D32" s="66">
        <v>2</v>
      </c>
      <c r="E32" s="67">
        <v>100</v>
      </c>
      <c r="F32" s="68">
        <v>443</v>
      </c>
      <c r="G32" s="69">
        <f t="shared" si="0"/>
        <v>4.43</v>
      </c>
      <c r="H32" s="70">
        <v>183</v>
      </c>
      <c r="I32" s="71">
        <v>98</v>
      </c>
    </row>
    <row r="33" spans="2:9" ht="12" customHeight="1">
      <c r="B33" s="72"/>
      <c r="C33" s="30"/>
      <c r="D33" s="8">
        <v>3</v>
      </c>
      <c r="E33" s="21">
        <v>300</v>
      </c>
      <c r="F33" s="22">
        <v>1837</v>
      </c>
      <c r="G33" s="13">
        <f t="shared" si="0"/>
        <v>6.123333333333333</v>
      </c>
      <c r="H33" s="14">
        <v>104</v>
      </c>
      <c r="I33" s="73">
        <v>119</v>
      </c>
    </row>
    <row r="34" spans="2:9" ht="12" customHeight="1">
      <c r="B34" s="60" t="s">
        <v>28</v>
      </c>
      <c r="C34" s="29" t="s">
        <v>2</v>
      </c>
      <c r="D34" s="6">
        <v>2</v>
      </c>
      <c r="E34" s="20">
        <v>100</v>
      </c>
      <c r="F34" s="24">
        <v>524</v>
      </c>
      <c r="G34" s="11">
        <f t="shared" si="0"/>
        <v>5.24</v>
      </c>
      <c r="H34" s="12">
        <v>94</v>
      </c>
      <c r="I34" s="61">
        <v>106</v>
      </c>
    </row>
    <row r="35" spans="2:9" ht="12" customHeight="1" thickBot="1">
      <c r="B35" s="48"/>
      <c r="C35" s="49"/>
      <c r="D35" s="50">
        <v>3</v>
      </c>
      <c r="E35" s="51">
        <v>300</v>
      </c>
      <c r="F35" s="52">
        <v>1697</v>
      </c>
      <c r="G35" s="53">
        <f t="shared" si="0"/>
        <v>5.656666666666666</v>
      </c>
      <c r="H35" s="62">
        <v>183</v>
      </c>
      <c r="I35" s="63">
        <v>108</v>
      </c>
    </row>
    <row r="36" spans="2:9" ht="12" customHeight="1">
      <c r="B36" s="40" t="s">
        <v>3</v>
      </c>
      <c r="C36" s="41" t="s">
        <v>29</v>
      </c>
      <c r="D36" s="42">
        <v>1</v>
      </c>
      <c r="E36" s="43">
        <v>15</v>
      </c>
      <c r="F36" s="44">
        <v>155</v>
      </c>
      <c r="G36" s="45">
        <f t="shared" si="0"/>
        <v>10.333333333333334</v>
      </c>
      <c r="H36" s="90">
        <v>155</v>
      </c>
      <c r="I36" s="91">
        <v>122</v>
      </c>
    </row>
    <row r="37" spans="2:9" ht="12" customHeight="1">
      <c r="B37" s="72"/>
      <c r="C37" s="30"/>
      <c r="D37" s="25">
        <v>2</v>
      </c>
      <c r="E37" s="21">
        <v>100</v>
      </c>
      <c r="F37" s="22">
        <v>723</v>
      </c>
      <c r="G37" s="13">
        <f t="shared" si="0"/>
        <v>7.23</v>
      </c>
      <c r="H37" s="100">
        <v>112</v>
      </c>
      <c r="I37" s="74">
        <v>109</v>
      </c>
    </row>
    <row r="38" spans="2:9" ht="12" customHeight="1">
      <c r="B38" s="60" t="s">
        <v>30</v>
      </c>
      <c r="C38" s="29" t="s">
        <v>29</v>
      </c>
      <c r="D38" s="6">
        <v>1</v>
      </c>
      <c r="E38" s="20">
        <v>15</v>
      </c>
      <c r="F38" s="24">
        <v>126</v>
      </c>
      <c r="G38" s="11">
        <f t="shared" si="0"/>
        <v>8.4</v>
      </c>
      <c r="H38" s="77">
        <v>101</v>
      </c>
      <c r="I38" s="92">
        <v>110</v>
      </c>
    </row>
    <row r="39" spans="2:9" ht="12" customHeight="1" thickBot="1">
      <c r="B39" s="48"/>
      <c r="C39" s="49"/>
      <c r="D39" s="50">
        <v>2</v>
      </c>
      <c r="E39" s="51">
        <v>100</v>
      </c>
      <c r="F39" s="52">
        <v>624</v>
      </c>
      <c r="G39" s="53">
        <f t="shared" si="0"/>
        <v>6.24</v>
      </c>
      <c r="H39" s="93">
        <v>77</v>
      </c>
      <c r="I39" s="94">
        <v>102</v>
      </c>
    </row>
    <row r="40" spans="2:9" ht="12" customHeight="1">
      <c r="B40" s="40"/>
      <c r="C40" s="41" t="s">
        <v>0</v>
      </c>
      <c r="D40" s="42">
        <v>1</v>
      </c>
      <c r="E40" s="43">
        <f>E6</f>
        <v>10</v>
      </c>
      <c r="F40" s="43">
        <f aca="true" t="shared" si="1" ref="F40:I41">F6</f>
        <v>95.7</v>
      </c>
      <c r="G40" s="45">
        <f t="shared" si="1"/>
        <v>9.57</v>
      </c>
      <c r="H40" s="95">
        <f t="shared" si="1"/>
        <v>72</v>
      </c>
      <c r="I40" s="47">
        <f t="shared" si="1"/>
        <v>106</v>
      </c>
    </row>
    <row r="41" spans="2:9" ht="12" customHeight="1">
      <c r="B41" s="60"/>
      <c r="C41" s="30"/>
      <c r="D41" s="8">
        <v>2</v>
      </c>
      <c r="E41" s="21">
        <f>E7</f>
        <v>100</v>
      </c>
      <c r="F41" s="21">
        <f t="shared" si="1"/>
        <v>820</v>
      </c>
      <c r="G41" s="13">
        <f t="shared" si="1"/>
        <v>8.2</v>
      </c>
      <c r="H41" s="10">
        <f t="shared" si="1"/>
        <v>115</v>
      </c>
      <c r="I41" s="85">
        <f t="shared" si="1"/>
        <v>139</v>
      </c>
    </row>
    <row r="42" spans="2:9" ht="12" customHeight="1">
      <c r="B42" s="60"/>
      <c r="C42" s="29"/>
      <c r="D42" s="6">
        <v>1</v>
      </c>
      <c r="E42" s="20">
        <f>AVERAGE(E8,E11)</f>
        <v>11.75</v>
      </c>
      <c r="F42" s="20">
        <f>AVERAGE(F8,F11)</f>
        <v>111</v>
      </c>
      <c r="G42" s="11">
        <f aca="true" t="shared" si="2" ref="G42:G49">F42/E42</f>
        <v>9.446808510638299</v>
      </c>
      <c r="H42" s="9">
        <f>AVERAGE(H8,H11)</f>
        <v>96</v>
      </c>
      <c r="I42" s="78">
        <f>AVERAGE(I8,I11)</f>
        <v>104.5</v>
      </c>
    </row>
    <row r="43" spans="2:9" ht="12" customHeight="1">
      <c r="B43" s="96" t="s">
        <v>5</v>
      </c>
      <c r="C43" s="29" t="s">
        <v>1</v>
      </c>
      <c r="D43" s="6">
        <v>2</v>
      </c>
      <c r="E43" s="20">
        <f>AVERAGE(E9,E12,E13,E15)</f>
        <v>100</v>
      </c>
      <c r="F43" s="20">
        <f>AVERAGE(F9,F12,F13,F15)</f>
        <v>560</v>
      </c>
      <c r="G43" s="11">
        <f t="shared" si="2"/>
        <v>5.6</v>
      </c>
      <c r="H43" s="9">
        <f>AVERAGE(H9,H12,H13,H15)</f>
        <v>103</v>
      </c>
      <c r="I43" s="78">
        <f>AVERAGE(I9,I12,I13,I15)</f>
        <v>106</v>
      </c>
    </row>
    <row r="44" spans="2:9" ht="12" customHeight="1">
      <c r="B44" s="60"/>
      <c r="C44" s="30"/>
      <c r="D44" s="8">
        <v>3</v>
      </c>
      <c r="E44" s="21">
        <f>AVERAGE(E10,E14,E16)</f>
        <v>233.33333333333334</v>
      </c>
      <c r="F44" s="21">
        <f>AVERAGE(F10,F14,F16)</f>
        <v>1119.6666666666667</v>
      </c>
      <c r="G44" s="13">
        <f t="shared" si="2"/>
        <v>4.798571428571429</v>
      </c>
      <c r="H44" s="10">
        <f>AVERAGE(H10,H14,H16)</f>
        <v>97</v>
      </c>
      <c r="I44" s="85">
        <f>AVERAGE(I10,I14,I16)</f>
        <v>94.66666666666667</v>
      </c>
    </row>
    <row r="45" spans="2:9" ht="12" customHeight="1">
      <c r="B45" s="60"/>
      <c r="C45" s="29"/>
      <c r="D45" s="6">
        <v>1</v>
      </c>
      <c r="E45" s="20">
        <f>AVERAGE(E17,E20,E22,E24)</f>
        <v>13.75</v>
      </c>
      <c r="F45" s="20">
        <f>AVERAGE(F17,F20,F22,F24)</f>
        <v>109.025</v>
      </c>
      <c r="G45" s="11">
        <f t="shared" si="2"/>
        <v>7.92909090909091</v>
      </c>
      <c r="H45" s="9">
        <f>AVERAGE(H17,H20,H22,H24)</f>
        <v>120.5</v>
      </c>
      <c r="I45" s="78">
        <f>AVERAGE(I17,I20,I22,I24)</f>
        <v>116</v>
      </c>
    </row>
    <row r="46" spans="2:9" ht="12" customHeight="1">
      <c r="B46" s="60"/>
      <c r="C46" s="29" t="s">
        <v>2</v>
      </c>
      <c r="D46" s="6">
        <v>2</v>
      </c>
      <c r="E46" s="20">
        <f>AVERAGE(E18,E21,E23,E25,E26,E28,E30,E32,E34)</f>
        <v>100</v>
      </c>
      <c r="F46" s="20">
        <f>AVERAGE(F18,F21,F23,F25,F26,F28,F30,F32,F34)</f>
        <v>585.5555555555555</v>
      </c>
      <c r="G46" s="11">
        <f t="shared" si="2"/>
        <v>5.855555555555555</v>
      </c>
      <c r="H46" s="9">
        <f>AVERAGE(H18,H21,H23,H25,H26,H28,H30,H32,H34)</f>
        <v>117.33333333333333</v>
      </c>
      <c r="I46" s="78">
        <f>AVERAGE(I18,I21,I23,I25,I26,I28,I30,I32,I34)</f>
        <v>105</v>
      </c>
    </row>
    <row r="47" spans="2:9" ht="12" customHeight="1">
      <c r="B47" s="60"/>
      <c r="C47" s="32"/>
      <c r="D47" s="25">
        <v>3</v>
      </c>
      <c r="E47" s="21">
        <f>AVERAGE(E19,E27,E29,E31,E33,E35)</f>
        <v>291.6666666666667</v>
      </c>
      <c r="F47" s="21">
        <f>AVERAGE(F19,F27,F29,F31,F33,F35)</f>
        <v>1720.1666666666667</v>
      </c>
      <c r="G47" s="13">
        <f t="shared" si="2"/>
        <v>5.897714285714286</v>
      </c>
      <c r="H47" s="10">
        <f>AVERAGE(H19,H27,H29,H31,H33,H35)</f>
        <v>109.66666666666667</v>
      </c>
      <c r="I47" s="85">
        <f>AVERAGE(I19,I27,I29,I31,I33,I35)</f>
        <v>103.83333333333333</v>
      </c>
    </row>
    <row r="48" spans="2:9" ht="12" customHeight="1">
      <c r="B48" s="60"/>
      <c r="C48" s="31" t="s">
        <v>29</v>
      </c>
      <c r="D48" s="26">
        <v>1</v>
      </c>
      <c r="E48" s="20">
        <f>AVERAGE(E36,E38)</f>
        <v>15</v>
      </c>
      <c r="F48" s="20">
        <f aca="true" t="shared" si="3" ref="F48:I49">AVERAGE(F36,F38)</f>
        <v>140.5</v>
      </c>
      <c r="G48" s="11">
        <f t="shared" si="2"/>
        <v>9.366666666666667</v>
      </c>
      <c r="H48" s="9">
        <f t="shared" si="3"/>
        <v>128</v>
      </c>
      <c r="I48" s="78">
        <f t="shared" si="3"/>
        <v>116</v>
      </c>
    </row>
    <row r="49" spans="2:9" ht="12" customHeight="1" thickBot="1">
      <c r="B49" s="48"/>
      <c r="C49" s="97"/>
      <c r="D49" s="98">
        <v>2</v>
      </c>
      <c r="E49" s="51">
        <f>AVERAGE(E37,E39)</f>
        <v>100</v>
      </c>
      <c r="F49" s="51">
        <f t="shared" si="3"/>
        <v>673.5</v>
      </c>
      <c r="G49" s="53">
        <f t="shared" si="2"/>
        <v>6.735</v>
      </c>
      <c r="H49" s="99">
        <f>AVERAGE(H37,H39)</f>
        <v>94.5</v>
      </c>
      <c r="I49" s="55">
        <f>AVERAGE(I37,I39)</f>
        <v>105.5</v>
      </c>
    </row>
    <row r="50" spans="2:9" ht="12" customHeight="1">
      <c r="B50" s="5"/>
      <c r="C50" s="7"/>
      <c r="D50" s="7"/>
      <c r="E50" s="5"/>
      <c r="F50" s="5"/>
      <c r="G50" s="5"/>
      <c r="H50" s="5"/>
      <c r="I50" s="5"/>
    </row>
    <row r="51" spans="2:9" ht="12" customHeight="1">
      <c r="B51" s="33" t="s">
        <v>40</v>
      </c>
      <c r="C51" s="7"/>
      <c r="D51" s="7"/>
      <c r="E51" s="5"/>
      <c r="F51" s="5"/>
      <c r="G51" s="5"/>
      <c r="H51" s="5"/>
      <c r="I51" s="5"/>
    </row>
  </sheetData>
  <printOptions/>
  <pageMargins left="0.96" right="0.53" top="1.15" bottom="0.54" header="0.69" footer="0.49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52"/>
  <sheetViews>
    <sheetView workbookViewId="0" topLeftCell="A1">
      <selection activeCell="A1" sqref="A1"/>
    </sheetView>
  </sheetViews>
  <sheetFormatPr defaultColWidth="8.796875" defaultRowHeight="14.25"/>
  <cols>
    <col min="1" max="1" width="2.59765625" style="3" customWidth="1"/>
    <col min="2" max="2" width="15.69921875" style="3" customWidth="1"/>
    <col min="3" max="3" width="16" style="2" customWidth="1"/>
    <col min="4" max="4" width="3.59765625" style="2" customWidth="1"/>
    <col min="5" max="5" width="9" style="3" customWidth="1"/>
    <col min="6" max="6" width="11" style="3" customWidth="1"/>
    <col min="7" max="7" width="9" style="3" customWidth="1"/>
    <col min="8" max="9" width="8.8984375" style="3" customWidth="1"/>
    <col min="10" max="16384" width="9" style="3" customWidth="1"/>
  </cols>
  <sheetData>
    <row r="1" ht="14.25" customHeight="1">
      <c r="B1" s="18" t="s">
        <v>36</v>
      </c>
    </row>
    <row r="2" ht="12" customHeight="1" thickBot="1"/>
    <row r="3" spans="2:9" ht="12" customHeight="1">
      <c r="B3" s="86"/>
      <c r="C3" s="89"/>
      <c r="D3" s="89" t="s">
        <v>7</v>
      </c>
      <c r="E3" s="103" t="s">
        <v>31</v>
      </c>
      <c r="F3" s="159"/>
      <c r="G3" s="159"/>
      <c r="H3" s="159"/>
      <c r="I3" s="160"/>
    </row>
    <row r="4" spans="2:9" ht="12" customHeight="1">
      <c r="B4" s="87" t="s">
        <v>8</v>
      </c>
      <c r="C4" s="19" t="s">
        <v>9</v>
      </c>
      <c r="D4" s="19" t="s">
        <v>10</v>
      </c>
      <c r="E4" s="16" t="s">
        <v>11</v>
      </c>
      <c r="F4" s="15" t="s">
        <v>12</v>
      </c>
      <c r="G4" s="15" t="s">
        <v>13</v>
      </c>
      <c r="H4" s="162" t="s">
        <v>14</v>
      </c>
      <c r="I4" s="161"/>
    </row>
    <row r="5" spans="2:9" ht="12" customHeight="1" thickBot="1">
      <c r="B5" s="88"/>
      <c r="C5" s="39"/>
      <c r="D5" s="39" t="s">
        <v>15</v>
      </c>
      <c r="E5" s="35" t="s">
        <v>16</v>
      </c>
      <c r="F5" s="39" t="s">
        <v>16</v>
      </c>
      <c r="G5" s="36"/>
      <c r="H5" s="37" t="s">
        <v>6</v>
      </c>
      <c r="I5" s="38" t="s">
        <v>17</v>
      </c>
    </row>
    <row r="6" spans="2:9" ht="12" customHeight="1">
      <c r="B6" s="40" t="s">
        <v>18</v>
      </c>
      <c r="C6" s="41" t="s">
        <v>0</v>
      </c>
      <c r="D6" s="42">
        <v>1</v>
      </c>
      <c r="E6" s="43">
        <v>10</v>
      </c>
      <c r="F6" s="44">
        <v>103.4</v>
      </c>
      <c r="G6" s="45">
        <f aca="true" t="shared" si="0" ref="G6:G39">F6/E6</f>
        <v>10.34</v>
      </c>
      <c r="H6" s="46">
        <v>71</v>
      </c>
      <c r="I6" s="47">
        <v>96</v>
      </c>
    </row>
    <row r="7" spans="2:9" ht="12" customHeight="1" thickBot="1">
      <c r="B7" s="48"/>
      <c r="C7" s="49"/>
      <c r="D7" s="50">
        <v>2</v>
      </c>
      <c r="E7" s="51">
        <v>100</v>
      </c>
      <c r="F7" s="52">
        <v>789.5</v>
      </c>
      <c r="G7" s="53">
        <f t="shared" si="0"/>
        <v>7.895</v>
      </c>
      <c r="H7" s="54">
        <v>117</v>
      </c>
      <c r="I7" s="55">
        <v>136</v>
      </c>
    </row>
    <row r="8" spans="2:9" ht="12" customHeight="1">
      <c r="B8" s="40"/>
      <c r="C8" s="56"/>
      <c r="D8" s="57">
        <v>1</v>
      </c>
      <c r="E8" s="43">
        <v>10</v>
      </c>
      <c r="F8" s="44">
        <v>160</v>
      </c>
      <c r="G8" s="45">
        <f t="shared" si="0"/>
        <v>16</v>
      </c>
      <c r="H8" s="58">
        <v>127</v>
      </c>
      <c r="I8" s="59">
        <v>129</v>
      </c>
    </row>
    <row r="9" spans="2:9" ht="12" customHeight="1">
      <c r="B9" s="60" t="s">
        <v>3</v>
      </c>
      <c r="C9" s="29" t="s">
        <v>1</v>
      </c>
      <c r="D9" s="6">
        <v>2</v>
      </c>
      <c r="E9" s="20">
        <v>100</v>
      </c>
      <c r="F9" s="24">
        <v>586</v>
      </c>
      <c r="G9" s="11">
        <f t="shared" si="0"/>
        <v>5.86</v>
      </c>
      <c r="H9" s="12">
        <v>99</v>
      </c>
      <c r="I9" s="61">
        <v>102</v>
      </c>
    </row>
    <row r="10" spans="2:9" ht="12" customHeight="1">
      <c r="B10" s="60"/>
      <c r="C10" s="29"/>
      <c r="D10" s="6">
        <v>3</v>
      </c>
      <c r="E10" s="20">
        <v>300</v>
      </c>
      <c r="F10" s="24">
        <v>1715</v>
      </c>
      <c r="G10" s="11">
        <f t="shared" si="0"/>
        <v>5.716666666666667</v>
      </c>
      <c r="H10" s="12">
        <v>100</v>
      </c>
      <c r="I10" s="61">
        <v>102</v>
      </c>
    </row>
    <row r="11" spans="2:9" ht="12" customHeight="1">
      <c r="B11" s="64" t="s">
        <v>19</v>
      </c>
      <c r="C11" s="65" t="s">
        <v>1</v>
      </c>
      <c r="D11" s="66">
        <v>1</v>
      </c>
      <c r="E11" s="67">
        <v>13.5</v>
      </c>
      <c r="F11" s="68">
        <v>105</v>
      </c>
      <c r="G11" s="69">
        <f t="shared" si="0"/>
        <v>7.777777777777778</v>
      </c>
      <c r="H11" s="70">
        <v>88</v>
      </c>
      <c r="I11" s="71">
        <v>95</v>
      </c>
    </row>
    <row r="12" spans="2:9" ht="12" customHeight="1">
      <c r="B12" s="72"/>
      <c r="C12" s="30"/>
      <c r="D12" s="8">
        <v>2</v>
      </c>
      <c r="E12" s="21">
        <v>100</v>
      </c>
      <c r="F12" s="22">
        <v>583</v>
      </c>
      <c r="G12" s="13">
        <f t="shared" si="0"/>
        <v>5.83</v>
      </c>
      <c r="H12" s="14">
        <v>83</v>
      </c>
      <c r="I12" s="73">
        <v>98</v>
      </c>
    </row>
    <row r="13" spans="2:9" ht="12" customHeight="1">
      <c r="B13" s="60" t="s">
        <v>20</v>
      </c>
      <c r="C13" s="29" t="s">
        <v>1</v>
      </c>
      <c r="D13" s="6">
        <v>2</v>
      </c>
      <c r="E13" s="20">
        <v>100</v>
      </c>
      <c r="F13" s="24">
        <v>517</v>
      </c>
      <c r="G13" s="11">
        <f t="shared" si="0"/>
        <v>5.17</v>
      </c>
      <c r="H13" s="12">
        <v>84</v>
      </c>
      <c r="I13" s="61">
        <v>97</v>
      </c>
    </row>
    <row r="14" spans="2:9" ht="12" customHeight="1">
      <c r="B14" s="72"/>
      <c r="C14" s="30"/>
      <c r="D14" s="8">
        <v>3</v>
      </c>
      <c r="E14" s="21">
        <v>200</v>
      </c>
      <c r="F14" s="22">
        <v>860</v>
      </c>
      <c r="G14" s="13">
        <f t="shared" si="0"/>
        <v>4.3</v>
      </c>
      <c r="H14" s="14">
        <v>77</v>
      </c>
      <c r="I14" s="74">
        <v>85</v>
      </c>
    </row>
    <row r="15" spans="2:9" ht="12" customHeight="1">
      <c r="B15" s="60" t="s">
        <v>21</v>
      </c>
      <c r="C15" s="29" t="s">
        <v>1</v>
      </c>
      <c r="D15" s="6">
        <v>2</v>
      </c>
      <c r="E15" s="20">
        <v>100</v>
      </c>
      <c r="F15" s="24">
        <v>424</v>
      </c>
      <c r="G15" s="11">
        <f t="shared" si="0"/>
        <v>4.24</v>
      </c>
      <c r="H15" s="12">
        <v>101</v>
      </c>
      <c r="I15" s="61">
        <v>91</v>
      </c>
    </row>
    <row r="16" spans="2:9" ht="12" customHeight="1" thickBot="1">
      <c r="B16" s="48"/>
      <c r="C16" s="49"/>
      <c r="D16" s="50">
        <v>3</v>
      </c>
      <c r="E16" s="51">
        <v>200</v>
      </c>
      <c r="F16" s="52">
        <v>1077</v>
      </c>
      <c r="G16" s="53">
        <f t="shared" si="0"/>
        <v>5.385</v>
      </c>
      <c r="H16" s="62">
        <v>92</v>
      </c>
      <c r="I16" s="63">
        <v>101</v>
      </c>
    </row>
    <row r="17" spans="2:9" ht="12" customHeight="1">
      <c r="B17" s="40"/>
      <c r="C17" s="41"/>
      <c r="D17" s="42">
        <v>1</v>
      </c>
      <c r="E17" s="43">
        <v>10</v>
      </c>
      <c r="F17" s="44">
        <v>148</v>
      </c>
      <c r="G17" s="45">
        <f t="shared" si="0"/>
        <v>14.8</v>
      </c>
      <c r="H17" s="58">
        <v>118</v>
      </c>
      <c r="I17" s="59">
        <v>118</v>
      </c>
    </row>
    <row r="18" spans="2:9" ht="12" customHeight="1">
      <c r="B18" s="60" t="s">
        <v>3</v>
      </c>
      <c r="C18" s="29" t="s">
        <v>2</v>
      </c>
      <c r="D18" s="6">
        <v>2</v>
      </c>
      <c r="E18" s="20">
        <v>100</v>
      </c>
      <c r="F18" s="24">
        <v>835</v>
      </c>
      <c r="G18" s="11">
        <f t="shared" si="0"/>
        <v>8.35</v>
      </c>
      <c r="H18" s="12">
        <v>98</v>
      </c>
      <c r="I18" s="61">
        <v>105</v>
      </c>
    </row>
    <row r="19" spans="2:9" ht="12" customHeight="1">
      <c r="B19" s="60"/>
      <c r="C19" s="29"/>
      <c r="D19" s="6">
        <v>3</v>
      </c>
      <c r="E19" s="20">
        <v>300</v>
      </c>
      <c r="F19" s="24">
        <v>2235</v>
      </c>
      <c r="G19" s="11">
        <f t="shared" si="0"/>
        <v>7.45</v>
      </c>
      <c r="H19" s="12">
        <v>101</v>
      </c>
      <c r="I19" s="61">
        <v>103</v>
      </c>
    </row>
    <row r="20" spans="2:9" ht="12" customHeight="1">
      <c r="B20" s="64" t="s">
        <v>22</v>
      </c>
      <c r="C20" s="65" t="s">
        <v>2</v>
      </c>
      <c r="D20" s="66">
        <v>1</v>
      </c>
      <c r="E20" s="79">
        <v>15</v>
      </c>
      <c r="F20" s="68">
        <v>131.8</v>
      </c>
      <c r="G20" s="69">
        <f t="shared" si="0"/>
        <v>8.786666666666667</v>
      </c>
      <c r="H20" s="66" t="s">
        <v>33</v>
      </c>
      <c r="I20" s="80" t="s">
        <v>33</v>
      </c>
    </row>
    <row r="21" spans="2:9" ht="12" customHeight="1">
      <c r="B21" s="72"/>
      <c r="C21" s="30"/>
      <c r="D21" s="8">
        <v>2</v>
      </c>
      <c r="E21" s="21">
        <v>100</v>
      </c>
      <c r="F21" s="22">
        <v>713.4</v>
      </c>
      <c r="G21" s="13">
        <f t="shared" si="0"/>
        <v>7.1339999999999995</v>
      </c>
      <c r="H21" s="17">
        <v>110</v>
      </c>
      <c r="I21" s="81">
        <v>112</v>
      </c>
    </row>
    <row r="22" spans="2:9" ht="12" customHeight="1">
      <c r="B22" s="60" t="s">
        <v>23</v>
      </c>
      <c r="C22" s="29" t="s">
        <v>2</v>
      </c>
      <c r="D22" s="6">
        <v>1</v>
      </c>
      <c r="E22" s="34">
        <v>15</v>
      </c>
      <c r="F22" s="24">
        <v>87.4</v>
      </c>
      <c r="G22" s="11">
        <f t="shared" si="0"/>
        <v>5.826666666666667</v>
      </c>
      <c r="H22" s="75" t="s">
        <v>33</v>
      </c>
      <c r="I22" s="76" t="s">
        <v>33</v>
      </c>
    </row>
    <row r="23" spans="2:9" ht="12" customHeight="1">
      <c r="B23" s="60"/>
      <c r="C23" s="29"/>
      <c r="D23" s="6">
        <v>2</v>
      </c>
      <c r="E23" s="20">
        <v>100</v>
      </c>
      <c r="F23" s="24">
        <v>595.4</v>
      </c>
      <c r="G23" s="11">
        <f t="shared" si="0"/>
        <v>5.954</v>
      </c>
      <c r="H23" s="82">
        <v>105</v>
      </c>
      <c r="I23" s="78">
        <v>103</v>
      </c>
    </row>
    <row r="24" spans="2:9" ht="12" customHeight="1">
      <c r="B24" s="64" t="s">
        <v>24</v>
      </c>
      <c r="C24" s="65" t="s">
        <v>2</v>
      </c>
      <c r="D24" s="66">
        <v>2</v>
      </c>
      <c r="E24" s="67">
        <v>15</v>
      </c>
      <c r="F24" s="68">
        <v>164</v>
      </c>
      <c r="G24" s="69">
        <f t="shared" si="0"/>
        <v>10.933333333333334</v>
      </c>
      <c r="H24" s="83">
        <v>174</v>
      </c>
      <c r="I24" s="84" t="s">
        <v>33</v>
      </c>
    </row>
    <row r="25" spans="2:9" ht="12" customHeight="1">
      <c r="B25" s="72"/>
      <c r="C25" s="30"/>
      <c r="D25" s="8">
        <v>3</v>
      </c>
      <c r="E25" s="21">
        <v>100</v>
      </c>
      <c r="F25" s="22">
        <v>796</v>
      </c>
      <c r="G25" s="13">
        <f t="shared" si="0"/>
        <v>7.96</v>
      </c>
      <c r="H25" s="17">
        <v>139</v>
      </c>
      <c r="I25" s="85">
        <v>118</v>
      </c>
    </row>
    <row r="26" spans="2:9" ht="12" customHeight="1">
      <c r="B26" s="60" t="s">
        <v>25</v>
      </c>
      <c r="C26" s="29" t="s">
        <v>2</v>
      </c>
      <c r="D26" s="6">
        <v>2</v>
      </c>
      <c r="E26" s="20">
        <v>100</v>
      </c>
      <c r="F26" s="24">
        <v>690.9</v>
      </c>
      <c r="G26" s="11">
        <f t="shared" si="0"/>
        <v>6.909</v>
      </c>
      <c r="H26" s="23">
        <v>89</v>
      </c>
      <c r="I26" s="78">
        <v>99</v>
      </c>
    </row>
    <row r="27" spans="2:9" ht="12" customHeight="1">
      <c r="B27" s="60"/>
      <c r="C27" s="29"/>
      <c r="D27" s="6">
        <v>3</v>
      </c>
      <c r="E27" s="20">
        <v>250</v>
      </c>
      <c r="F27" s="24">
        <v>1547.4</v>
      </c>
      <c r="G27" s="11">
        <f t="shared" si="0"/>
        <v>6.1896</v>
      </c>
      <c r="H27" s="82">
        <v>86</v>
      </c>
      <c r="I27" s="78">
        <v>101</v>
      </c>
    </row>
    <row r="28" spans="2:9" ht="12" customHeight="1">
      <c r="B28" s="64" t="s">
        <v>26</v>
      </c>
      <c r="C28" s="65" t="s">
        <v>2</v>
      </c>
      <c r="D28" s="66">
        <v>2</v>
      </c>
      <c r="E28" s="67">
        <v>100</v>
      </c>
      <c r="F28" s="68">
        <v>485</v>
      </c>
      <c r="G28" s="69">
        <f t="shared" si="0"/>
        <v>4.85</v>
      </c>
      <c r="H28" s="70">
        <v>108</v>
      </c>
      <c r="I28" s="71">
        <v>100</v>
      </c>
    </row>
    <row r="29" spans="2:9" ht="12" customHeight="1">
      <c r="B29" s="72"/>
      <c r="C29" s="30"/>
      <c r="D29" s="8">
        <v>3</v>
      </c>
      <c r="E29" s="21">
        <v>300</v>
      </c>
      <c r="F29" s="22">
        <v>1898</v>
      </c>
      <c r="G29" s="13">
        <f t="shared" si="0"/>
        <v>6.326666666666667</v>
      </c>
      <c r="H29" s="14">
        <v>95</v>
      </c>
      <c r="I29" s="73">
        <v>114</v>
      </c>
    </row>
    <row r="30" spans="2:9" ht="12" customHeight="1">
      <c r="B30" s="60" t="s">
        <v>4</v>
      </c>
      <c r="C30" s="29" t="s">
        <v>2</v>
      </c>
      <c r="D30" s="6">
        <v>2</v>
      </c>
      <c r="E30" s="20">
        <v>100</v>
      </c>
      <c r="F30" s="24">
        <v>423</v>
      </c>
      <c r="G30" s="11">
        <f t="shared" si="0"/>
        <v>4.23</v>
      </c>
      <c r="H30" s="12">
        <v>75</v>
      </c>
      <c r="I30" s="61">
        <v>84</v>
      </c>
    </row>
    <row r="31" spans="2:9" ht="12" customHeight="1">
      <c r="B31" s="60"/>
      <c r="C31" s="29"/>
      <c r="D31" s="6">
        <v>3</v>
      </c>
      <c r="E31" s="20">
        <v>300</v>
      </c>
      <c r="F31" s="24">
        <v>1917</v>
      </c>
      <c r="G31" s="11">
        <f t="shared" si="0"/>
        <v>6.39</v>
      </c>
      <c r="H31" s="12">
        <v>85</v>
      </c>
      <c r="I31" s="61">
        <v>102</v>
      </c>
    </row>
    <row r="32" spans="2:9" ht="12" customHeight="1">
      <c r="B32" s="64" t="s">
        <v>27</v>
      </c>
      <c r="C32" s="65" t="s">
        <v>2</v>
      </c>
      <c r="D32" s="66">
        <v>2</v>
      </c>
      <c r="E32" s="67">
        <v>100</v>
      </c>
      <c r="F32" s="68">
        <v>553</v>
      </c>
      <c r="G32" s="69">
        <f t="shared" si="0"/>
        <v>5.53</v>
      </c>
      <c r="H32" s="70">
        <v>203</v>
      </c>
      <c r="I32" s="71">
        <v>101</v>
      </c>
    </row>
    <row r="33" spans="2:9" ht="12" customHeight="1">
      <c r="B33" s="72"/>
      <c r="C33" s="30"/>
      <c r="D33" s="8">
        <v>3</v>
      </c>
      <c r="E33" s="21">
        <v>300</v>
      </c>
      <c r="F33" s="22">
        <v>1900</v>
      </c>
      <c r="G33" s="13">
        <f t="shared" si="0"/>
        <v>6.333333333333333</v>
      </c>
      <c r="H33" s="14">
        <v>95</v>
      </c>
      <c r="I33" s="73">
        <v>111</v>
      </c>
    </row>
    <row r="34" spans="2:9" ht="12" customHeight="1">
      <c r="B34" s="60" t="s">
        <v>28</v>
      </c>
      <c r="C34" s="29" t="s">
        <v>2</v>
      </c>
      <c r="D34" s="6">
        <v>2</v>
      </c>
      <c r="E34" s="20">
        <v>100</v>
      </c>
      <c r="F34" s="24">
        <v>542</v>
      </c>
      <c r="G34" s="11">
        <f t="shared" si="0"/>
        <v>5.42</v>
      </c>
      <c r="H34" s="12">
        <v>104</v>
      </c>
      <c r="I34" s="61">
        <v>96</v>
      </c>
    </row>
    <row r="35" spans="2:9" ht="12" customHeight="1" thickBot="1">
      <c r="B35" s="48"/>
      <c r="C35" s="49"/>
      <c r="D35" s="50">
        <v>3</v>
      </c>
      <c r="E35" s="51">
        <v>300</v>
      </c>
      <c r="F35" s="52">
        <v>1905</v>
      </c>
      <c r="G35" s="53">
        <f t="shared" si="0"/>
        <v>6.35</v>
      </c>
      <c r="H35" s="62">
        <v>171</v>
      </c>
      <c r="I35" s="63">
        <v>94</v>
      </c>
    </row>
    <row r="36" spans="2:9" ht="12" customHeight="1">
      <c r="B36" s="40" t="s">
        <v>3</v>
      </c>
      <c r="C36" s="41" t="s">
        <v>29</v>
      </c>
      <c r="D36" s="42">
        <v>1</v>
      </c>
      <c r="E36" s="43">
        <v>15</v>
      </c>
      <c r="F36" s="44">
        <v>131</v>
      </c>
      <c r="G36" s="45">
        <f t="shared" si="0"/>
        <v>8.733333333333333</v>
      </c>
      <c r="H36" s="90">
        <v>122</v>
      </c>
      <c r="I36" s="91">
        <v>99</v>
      </c>
    </row>
    <row r="37" spans="2:9" ht="12" customHeight="1">
      <c r="B37" s="72"/>
      <c r="C37" s="30"/>
      <c r="D37" s="25">
        <v>2</v>
      </c>
      <c r="E37" s="21">
        <v>100</v>
      </c>
      <c r="F37" s="22">
        <v>706</v>
      </c>
      <c r="G37" s="13">
        <f t="shared" si="0"/>
        <v>7.06</v>
      </c>
      <c r="H37" s="100">
        <v>117</v>
      </c>
      <c r="I37" s="74">
        <v>103</v>
      </c>
    </row>
    <row r="38" spans="2:9" ht="12" customHeight="1">
      <c r="B38" s="60" t="s">
        <v>30</v>
      </c>
      <c r="C38" s="29" t="s">
        <v>29</v>
      </c>
      <c r="D38" s="6">
        <v>1</v>
      </c>
      <c r="E38" s="20">
        <v>15</v>
      </c>
      <c r="F38" s="24">
        <v>164.1</v>
      </c>
      <c r="G38" s="11">
        <f t="shared" si="0"/>
        <v>10.94</v>
      </c>
      <c r="H38" s="77">
        <v>110</v>
      </c>
      <c r="I38" s="92">
        <v>113</v>
      </c>
    </row>
    <row r="39" spans="2:9" ht="12" customHeight="1" thickBot="1">
      <c r="B39" s="48"/>
      <c r="C39" s="49"/>
      <c r="D39" s="50">
        <v>2</v>
      </c>
      <c r="E39" s="51">
        <v>100</v>
      </c>
      <c r="F39" s="52">
        <v>702.5</v>
      </c>
      <c r="G39" s="53">
        <f t="shared" si="0"/>
        <v>7.025</v>
      </c>
      <c r="H39" s="93">
        <v>99</v>
      </c>
      <c r="I39" s="94">
        <v>97</v>
      </c>
    </row>
    <row r="40" spans="2:9" ht="12" customHeight="1">
      <c r="B40" s="40"/>
      <c r="C40" s="41" t="s">
        <v>0</v>
      </c>
      <c r="D40" s="42">
        <v>1</v>
      </c>
      <c r="E40" s="43">
        <f>E6</f>
        <v>10</v>
      </c>
      <c r="F40" s="43">
        <f aca="true" t="shared" si="1" ref="F40:I41">F6</f>
        <v>103.4</v>
      </c>
      <c r="G40" s="45">
        <f t="shared" si="1"/>
        <v>10.34</v>
      </c>
      <c r="H40" s="95">
        <f t="shared" si="1"/>
        <v>71</v>
      </c>
      <c r="I40" s="47">
        <f t="shared" si="1"/>
        <v>96</v>
      </c>
    </row>
    <row r="41" spans="2:9" ht="12" customHeight="1">
      <c r="B41" s="60"/>
      <c r="C41" s="30"/>
      <c r="D41" s="8">
        <v>2</v>
      </c>
      <c r="E41" s="21">
        <f>E7</f>
        <v>100</v>
      </c>
      <c r="F41" s="21">
        <f t="shared" si="1"/>
        <v>789.5</v>
      </c>
      <c r="G41" s="13">
        <f t="shared" si="1"/>
        <v>7.895</v>
      </c>
      <c r="H41" s="10">
        <f t="shared" si="1"/>
        <v>117</v>
      </c>
      <c r="I41" s="85">
        <f t="shared" si="1"/>
        <v>136</v>
      </c>
    </row>
    <row r="42" spans="2:9" ht="12" customHeight="1">
      <c r="B42" s="60"/>
      <c r="C42" s="29"/>
      <c r="D42" s="6">
        <v>1</v>
      </c>
      <c r="E42" s="20">
        <f>AVERAGE(E8,E11)</f>
        <v>11.75</v>
      </c>
      <c r="F42" s="20">
        <f>AVERAGE(F8,F11)</f>
        <v>132.5</v>
      </c>
      <c r="G42" s="11">
        <f aca="true" t="shared" si="2" ref="G42:G49">F42/E42</f>
        <v>11.27659574468085</v>
      </c>
      <c r="H42" s="9">
        <f>AVERAGE(H8,H11)</f>
        <v>107.5</v>
      </c>
      <c r="I42" s="78">
        <f>AVERAGE(I8,I11)</f>
        <v>112</v>
      </c>
    </row>
    <row r="43" spans="2:9" ht="12" customHeight="1">
      <c r="B43" s="96" t="s">
        <v>5</v>
      </c>
      <c r="C43" s="29" t="s">
        <v>1</v>
      </c>
      <c r="D43" s="6">
        <v>2</v>
      </c>
      <c r="E43" s="20">
        <f>AVERAGE(E9,E12,E13,E15)</f>
        <v>100</v>
      </c>
      <c r="F43" s="20">
        <f>AVERAGE(F9,F12,F13,F15)</f>
        <v>527.5</v>
      </c>
      <c r="G43" s="11">
        <f t="shared" si="2"/>
        <v>5.275</v>
      </c>
      <c r="H43" s="9">
        <f>AVERAGE(H9,H12,H13,H15)</f>
        <v>91.75</v>
      </c>
      <c r="I43" s="78">
        <f>AVERAGE(I9,I12,I13,I15)</f>
        <v>97</v>
      </c>
    </row>
    <row r="44" spans="2:9" ht="12" customHeight="1">
      <c r="B44" s="60"/>
      <c r="C44" s="30"/>
      <c r="D44" s="8">
        <v>3</v>
      </c>
      <c r="E44" s="21">
        <f>AVERAGE(E10,E14,E16)</f>
        <v>233.33333333333334</v>
      </c>
      <c r="F44" s="21">
        <f>AVERAGE(F10,F14,F16)</f>
        <v>1217.3333333333333</v>
      </c>
      <c r="G44" s="13">
        <f t="shared" si="2"/>
        <v>5.217142857142856</v>
      </c>
      <c r="H44" s="10">
        <f>AVERAGE(H10,H14,H16)</f>
        <v>89.66666666666667</v>
      </c>
      <c r="I44" s="85">
        <f>AVERAGE(I10,I14,I16)</f>
        <v>96</v>
      </c>
    </row>
    <row r="45" spans="2:9" ht="12" customHeight="1">
      <c r="B45" s="60"/>
      <c r="C45" s="29"/>
      <c r="D45" s="6">
        <v>1</v>
      </c>
      <c r="E45" s="20">
        <f>AVERAGE(E17,E20,E22,E24)</f>
        <v>13.75</v>
      </c>
      <c r="F45" s="20">
        <f>AVERAGE(F17,F20,F22,F24)</f>
        <v>132.8</v>
      </c>
      <c r="G45" s="11">
        <f t="shared" si="2"/>
        <v>9.658181818181818</v>
      </c>
      <c r="H45" s="9">
        <f>AVERAGE(H17,H20,H22,H24)</f>
        <v>146</v>
      </c>
      <c r="I45" s="78">
        <f>AVERAGE(I17,I20,I22)</f>
        <v>118</v>
      </c>
    </row>
    <row r="46" spans="2:9" ht="12" customHeight="1">
      <c r="B46" s="60"/>
      <c r="C46" s="29" t="s">
        <v>2</v>
      </c>
      <c r="D46" s="6">
        <v>2</v>
      </c>
      <c r="E46" s="20">
        <f>AVERAGE(E18,E21,E23,E25,E26,E28,E30,E32,E34)</f>
        <v>100</v>
      </c>
      <c r="F46" s="20">
        <f>AVERAGE(F18,F21,F23,F25,F26,F28,F30,F34)</f>
        <v>635.0875000000001</v>
      </c>
      <c r="G46" s="11">
        <f t="shared" si="2"/>
        <v>6.350875000000001</v>
      </c>
      <c r="H46" s="9">
        <f>AVERAGE(H18,H21,H23,H25,H26,H28,H30,H32,H34)</f>
        <v>114.55555555555556</v>
      </c>
      <c r="I46" s="78">
        <f>AVERAGE(I18,I21,I23,I25,I26,I28,I30,I32,I34)</f>
        <v>102</v>
      </c>
    </row>
    <row r="47" spans="2:9" ht="12" customHeight="1">
      <c r="B47" s="60"/>
      <c r="C47" s="32"/>
      <c r="D47" s="25">
        <v>3</v>
      </c>
      <c r="E47" s="21">
        <f>AVERAGE(E19,E27,E29,E31,E33,E35)</f>
        <v>291.6666666666667</v>
      </c>
      <c r="F47" s="21">
        <f>AVERAGE(F19,F27,F29,F31,F33,F35)</f>
        <v>1900.3999999999999</v>
      </c>
      <c r="G47" s="13">
        <f t="shared" si="2"/>
        <v>6.515657142857142</v>
      </c>
      <c r="H47" s="10">
        <f>AVERAGE(H19,H27,H29,H31,H33,H35)</f>
        <v>105.5</v>
      </c>
      <c r="I47" s="85">
        <f>AVERAGE(I19,I27,I29,I31,I33,I35)</f>
        <v>104.16666666666667</v>
      </c>
    </row>
    <row r="48" spans="2:9" ht="12" customHeight="1">
      <c r="B48" s="60"/>
      <c r="C48" s="31" t="s">
        <v>29</v>
      </c>
      <c r="D48" s="26">
        <v>1</v>
      </c>
      <c r="E48" s="20">
        <f>AVERAGE(E36,E38)</f>
        <v>15</v>
      </c>
      <c r="F48" s="20">
        <f aca="true" t="shared" si="3" ref="F48:I49">AVERAGE(F36,F38)</f>
        <v>147.55</v>
      </c>
      <c r="G48" s="11">
        <f t="shared" si="2"/>
        <v>9.836666666666668</v>
      </c>
      <c r="H48" s="9">
        <f t="shared" si="3"/>
        <v>116</v>
      </c>
      <c r="I48" s="78">
        <f t="shared" si="3"/>
        <v>106</v>
      </c>
    </row>
    <row r="49" spans="2:9" ht="12" customHeight="1" thickBot="1">
      <c r="B49" s="48"/>
      <c r="C49" s="97"/>
      <c r="D49" s="98">
        <v>2</v>
      </c>
      <c r="E49" s="51">
        <f>AVERAGE(E37,E39)</f>
        <v>100</v>
      </c>
      <c r="F49" s="51">
        <f t="shared" si="3"/>
        <v>704.25</v>
      </c>
      <c r="G49" s="53">
        <f t="shared" si="2"/>
        <v>7.0425</v>
      </c>
      <c r="H49" s="99">
        <f>AVERAGE(H37,H39)</f>
        <v>108</v>
      </c>
      <c r="I49" s="55">
        <f>AVERAGE(I37,I39)</f>
        <v>100</v>
      </c>
    </row>
    <row r="50" spans="2:9" ht="12" customHeight="1">
      <c r="B50" s="5"/>
      <c r="C50" s="7"/>
      <c r="D50" s="7"/>
      <c r="E50" s="5"/>
      <c r="F50" s="5"/>
      <c r="G50" s="5"/>
      <c r="H50" s="5"/>
      <c r="I50" s="5"/>
    </row>
    <row r="51" spans="2:9" ht="12" customHeight="1">
      <c r="B51" s="33" t="s">
        <v>40</v>
      </c>
      <c r="C51" s="7"/>
      <c r="D51" s="7"/>
      <c r="E51" s="5"/>
      <c r="F51" s="5"/>
      <c r="G51" s="5"/>
      <c r="H51" s="5"/>
      <c r="I51" s="5"/>
    </row>
    <row r="52" spans="2:9" ht="12" customHeight="1">
      <c r="B52" s="28"/>
      <c r="C52" s="7"/>
      <c r="D52" s="7"/>
      <c r="E52" s="5"/>
      <c r="F52" s="5"/>
      <c r="G52" s="5"/>
      <c r="H52" s="5"/>
      <c r="I52" s="5"/>
    </row>
  </sheetData>
  <printOptions/>
  <pageMargins left="0.74" right="0.61" top="1.18" bottom="0.7" header="0.69" footer="0.69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P52"/>
  <sheetViews>
    <sheetView workbookViewId="0" topLeftCell="A1">
      <selection activeCell="A1" sqref="A1"/>
    </sheetView>
  </sheetViews>
  <sheetFormatPr defaultColWidth="8.796875" defaultRowHeight="14.25"/>
  <cols>
    <col min="1" max="1" width="2.59765625" style="5" customWidth="1"/>
    <col min="2" max="2" width="12.19921875" style="5" customWidth="1"/>
    <col min="3" max="3" width="14.09765625" style="7" bestFit="1" customWidth="1"/>
    <col min="4" max="4" width="3.09765625" style="7" customWidth="1"/>
    <col min="5" max="5" width="5.69921875" style="5" customWidth="1"/>
    <col min="6" max="7" width="4.69921875" style="5" customWidth="1"/>
    <col min="8" max="8" width="5.69921875" style="5" customWidth="1"/>
    <col min="9" max="10" width="4.69921875" style="5" customWidth="1"/>
    <col min="11" max="11" width="5.69921875" style="5" customWidth="1"/>
    <col min="12" max="13" width="4.69921875" style="5" customWidth="1"/>
    <col min="14" max="14" width="5.69921875" style="5" customWidth="1"/>
    <col min="15" max="16" width="4.69921875" style="5" customWidth="1"/>
    <col min="17" max="16384" width="9" style="5" customWidth="1"/>
  </cols>
  <sheetData>
    <row r="1" ht="14.25" customHeight="1">
      <c r="B1" s="18" t="s">
        <v>35</v>
      </c>
    </row>
    <row r="2" ht="12" customHeight="1" thickBot="1"/>
    <row r="3" spans="2:16" ht="12" customHeight="1">
      <c r="B3" s="101"/>
      <c r="C3" s="102"/>
      <c r="D3" s="89" t="s">
        <v>7</v>
      </c>
      <c r="E3" s="103">
        <v>37837</v>
      </c>
      <c r="F3" s="159"/>
      <c r="G3" s="163"/>
      <c r="H3" s="103">
        <v>38234</v>
      </c>
      <c r="I3" s="159"/>
      <c r="J3" s="163"/>
      <c r="K3" s="103">
        <v>37898</v>
      </c>
      <c r="L3" s="159"/>
      <c r="M3" s="163"/>
      <c r="N3" s="164" t="s">
        <v>32</v>
      </c>
      <c r="O3" s="159"/>
      <c r="P3" s="160"/>
    </row>
    <row r="4" spans="2:16" ht="12" customHeight="1">
      <c r="B4" s="165" t="s">
        <v>8</v>
      </c>
      <c r="C4" s="166" t="s">
        <v>9</v>
      </c>
      <c r="D4" s="19"/>
      <c r="E4" s="168" t="s">
        <v>41</v>
      </c>
      <c r="F4" s="168" t="s">
        <v>43</v>
      </c>
      <c r="G4" s="167" t="s">
        <v>45</v>
      </c>
      <c r="H4" s="168" t="s">
        <v>41</v>
      </c>
      <c r="I4" s="168" t="s">
        <v>43</v>
      </c>
      <c r="J4" s="167" t="s">
        <v>45</v>
      </c>
      <c r="K4" s="168" t="s">
        <v>41</v>
      </c>
      <c r="L4" s="168" t="s">
        <v>43</v>
      </c>
      <c r="M4" s="167" t="s">
        <v>45</v>
      </c>
      <c r="N4" s="168" t="s">
        <v>41</v>
      </c>
      <c r="O4" s="168" t="s">
        <v>43</v>
      </c>
      <c r="P4" s="171" t="s">
        <v>45</v>
      </c>
    </row>
    <row r="5" spans="2:16" ht="12" customHeight="1" thickBot="1">
      <c r="B5" s="104"/>
      <c r="C5" s="105"/>
      <c r="D5" s="169" t="s">
        <v>46</v>
      </c>
      <c r="E5" s="170" t="s">
        <v>42</v>
      </c>
      <c r="F5" s="170" t="s">
        <v>44</v>
      </c>
      <c r="G5" s="125" t="s">
        <v>44</v>
      </c>
      <c r="H5" s="170" t="s">
        <v>42</v>
      </c>
      <c r="I5" s="170" t="s">
        <v>44</v>
      </c>
      <c r="J5" s="125" t="s">
        <v>44</v>
      </c>
      <c r="K5" s="170" t="s">
        <v>42</v>
      </c>
      <c r="L5" s="170" t="s">
        <v>44</v>
      </c>
      <c r="M5" s="125" t="s">
        <v>44</v>
      </c>
      <c r="N5" s="170" t="s">
        <v>42</v>
      </c>
      <c r="O5" s="170" t="s">
        <v>44</v>
      </c>
      <c r="P5" s="172" t="s">
        <v>44</v>
      </c>
    </row>
    <row r="6" spans="2:16" ht="12" customHeight="1">
      <c r="B6" s="40" t="s">
        <v>18</v>
      </c>
      <c r="C6" s="41" t="s">
        <v>0</v>
      </c>
      <c r="D6" s="42">
        <v>1</v>
      </c>
      <c r="E6" s="106">
        <v>3.54</v>
      </c>
      <c r="F6" s="118">
        <v>150.99526066350708</v>
      </c>
      <c r="G6" s="111">
        <v>166.11053180396246</v>
      </c>
      <c r="H6" s="130">
        <v>8.6</v>
      </c>
      <c r="I6" s="118">
        <v>125</v>
      </c>
      <c r="J6" s="111">
        <v>171</v>
      </c>
      <c r="K6" s="137">
        <v>9.57</v>
      </c>
      <c r="L6" s="142">
        <v>72</v>
      </c>
      <c r="M6" s="127">
        <v>106</v>
      </c>
      <c r="N6" s="154">
        <v>10.34</v>
      </c>
      <c r="O6" s="142">
        <v>71</v>
      </c>
      <c r="P6" s="149">
        <v>96</v>
      </c>
    </row>
    <row r="7" spans="2:16" ht="12" customHeight="1" thickBot="1">
      <c r="B7" s="48"/>
      <c r="C7" s="49"/>
      <c r="D7" s="50">
        <v>2</v>
      </c>
      <c r="E7" s="107">
        <v>2.5580000000000003</v>
      </c>
      <c r="F7" s="119">
        <v>196.76923076923077</v>
      </c>
      <c r="G7" s="112">
        <v>213.58405594405596</v>
      </c>
      <c r="H7" s="131">
        <v>5.03</v>
      </c>
      <c r="I7" s="119">
        <v>107</v>
      </c>
      <c r="J7" s="112">
        <v>134</v>
      </c>
      <c r="K7" s="140">
        <v>8.2</v>
      </c>
      <c r="L7" s="144">
        <v>115</v>
      </c>
      <c r="M7" s="129">
        <v>139</v>
      </c>
      <c r="N7" s="148">
        <v>7.895</v>
      </c>
      <c r="O7" s="144">
        <v>117</v>
      </c>
      <c r="P7" s="150">
        <v>136</v>
      </c>
    </row>
    <row r="8" spans="2:16" ht="12" customHeight="1">
      <c r="B8" s="40"/>
      <c r="C8" s="41"/>
      <c r="D8" s="42">
        <v>1</v>
      </c>
      <c r="E8" s="106">
        <v>3.4302000000000006</v>
      </c>
      <c r="F8" s="118">
        <v>118.73769230769231</v>
      </c>
      <c r="G8" s="111">
        <v>109.57808802650263</v>
      </c>
      <c r="H8" s="130">
        <v>6.29</v>
      </c>
      <c r="I8" s="118">
        <v>91</v>
      </c>
      <c r="J8" s="111">
        <v>103</v>
      </c>
      <c r="K8" s="137">
        <v>12.7</v>
      </c>
      <c r="L8" s="142">
        <v>115</v>
      </c>
      <c r="M8" s="127">
        <v>118</v>
      </c>
      <c r="N8" s="154">
        <v>16</v>
      </c>
      <c r="O8" s="142">
        <v>127</v>
      </c>
      <c r="P8" s="149">
        <v>129</v>
      </c>
    </row>
    <row r="9" spans="2:16" ht="12" customHeight="1">
      <c r="B9" s="60" t="s">
        <v>3</v>
      </c>
      <c r="C9" s="29" t="s">
        <v>1</v>
      </c>
      <c r="D9" s="6">
        <v>2</v>
      </c>
      <c r="E9" s="108">
        <v>2.1662999999999997</v>
      </c>
      <c r="F9" s="120">
        <v>119.61165644171777</v>
      </c>
      <c r="G9" s="113">
        <v>122.42825745682885</v>
      </c>
      <c r="H9" s="132">
        <v>4.68</v>
      </c>
      <c r="I9" s="120">
        <v>106</v>
      </c>
      <c r="J9" s="113">
        <v>109</v>
      </c>
      <c r="K9" s="139">
        <v>7.57</v>
      </c>
      <c r="L9" s="143">
        <v>116</v>
      </c>
      <c r="M9" s="128">
        <v>130</v>
      </c>
      <c r="N9" s="147">
        <v>5.86</v>
      </c>
      <c r="O9" s="143">
        <v>99</v>
      </c>
      <c r="P9" s="151">
        <v>102</v>
      </c>
    </row>
    <row r="10" spans="2:16" ht="12" customHeight="1">
      <c r="B10" s="72"/>
      <c r="C10" s="30"/>
      <c r="D10" s="8">
        <v>3</v>
      </c>
      <c r="E10" s="109">
        <v>1.6178</v>
      </c>
      <c r="F10" s="121">
        <v>123.7410764872521</v>
      </c>
      <c r="G10" s="114">
        <v>115.33136188414215</v>
      </c>
      <c r="H10" s="133">
        <v>4.193333333333333</v>
      </c>
      <c r="I10" s="121">
        <v>104</v>
      </c>
      <c r="J10" s="114">
        <v>104</v>
      </c>
      <c r="K10" s="138">
        <v>4.823333333333333</v>
      </c>
      <c r="L10" s="124">
        <v>89</v>
      </c>
      <c r="M10" s="117">
        <v>92</v>
      </c>
      <c r="N10" s="146">
        <v>5.716666666666667</v>
      </c>
      <c r="O10" s="124">
        <v>100</v>
      </c>
      <c r="P10" s="152">
        <v>102</v>
      </c>
    </row>
    <row r="11" spans="2:16" ht="12" customHeight="1">
      <c r="B11" s="64" t="s">
        <v>19</v>
      </c>
      <c r="C11" s="65" t="s">
        <v>1</v>
      </c>
      <c r="D11" s="66">
        <v>1</v>
      </c>
      <c r="E11" s="110">
        <v>2.1481481481481484</v>
      </c>
      <c r="F11" s="122">
        <v>174.6236559139785</v>
      </c>
      <c r="G11" s="115">
        <v>84.07777665578334</v>
      </c>
      <c r="H11" s="134">
        <v>4.814814814814815</v>
      </c>
      <c r="I11" s="122">
        <v>88</v>
      </c>
      <c r="J11" s="115">
        <v>91</v>
      </c>
      <c r="K11" s="145">
        <v>7.037037037037037</v>
      </c>
      <c r="L11" s="123">
        <v>77</v>
      </c>
      <c r="M11" s="116">
        <v>91</v>
      </c>
      <c r="N11" s="155">
        <v>7.777777777777778</v>
      </c>
      <c r="O11" s="123">
        <v>88</v>
      </c>
      <c r="P11" s="153">
        <v>95</v>
      </c>
    </row>
    <row r="12" spans="2:16" ht="12" customHeight="1">
      <c r="B12" s="72"/>
      <c r="C12" s="30"/>
      <c r="D12" s="8">
        <v>2</v>
      </c>
      <c r="E12" s="109">
        <v>2.24</v>
      </c>
      <c r="F12" s="121">
        <v>177.07509881422928</v>
      </c>
      <c r="G12" s="114">
        <v>134.61211606167294</v>
      </c>
      <c r="H12" s="133">
        <v>3.945</v>
      </c>
      <c r="I12" s="121">
        <v>99</v>
      </c>
      <c r="J12" s="114">
        <v>103</v>
      </c>
      <c r="K12" s="138">
        <v>5.28</v>
      </c>
      <c r="L12" s="124">
        <v>89</v>
      </c>
      <c r="M12" s="117">
        <v>98</v>
      </c>
      <c r="N12" s="146">
        <v>5.83</v>
      </c>
      <c r="O12" s="124">
        <v>83</v>
      </c>
      <c r="P12" s="152">
        <v>98</v>
      </c>
    </row>
    <row r="13" spans="2:16" ht="12" customHeight="1">
      <c r="B13" s="64" t="s">
        <v>20</v>
      </c>
      <c r="C13" s="65" t="s">
        <v>1</v>
      </c>
      <c r="D13" s="66">
        <v>2</v>
      </c>
      <c r="E13" s="110">
        <v>1.672</v>
      </c>
      <c r="F13" s="122">
        <v>95.21640091116173</v>
      </c>
      <c r="G13" s="115">
        <v>97.53252056232863</v>
      </c>
      <c r="H13" s="134">
        <v>3.62</v>
      </c>
      <c r="I13" s="122">
        <v>101</v>
      </c>
      <c r="J13" s="115">
        <v>96</v>
      </c>
      <c r="K13" s="145">
        <v>5.17</v>
      </c>
      <c r="L13" s="123">
        <v>86</v>
      </c>
      <c r="M13" s="116">
        <v>101</v>
      </c>
      <c r="N13" s="155">
        <v>5.17</v>
      </c>
      <c r="O13" s="123">
        <v>84</v>
      </c>
      <c r="P13" s="153">
        <v>97</v>
      </c>
    </row>
    <row r="14" spans="2:16" ht="12" customHeight="1">
      <c r="B14" s="72"/>
      <c r="C14" s="30"/>
      <c r="D14" s="8">
        <v>3</v>
      </c>
      <c r="E14" s="109">
        <v>1.5995</v>
      </c>
      <c r="F14" s="121">
        <v>95.010395010395</v>
      </c>
      <c r="G14" s="114">
        <v>81.04547565764472</v>
      </c>
      <c r="H14" s="133">
        <v>3.18</v>
      </c>
      <c r="I14" s="121">
        <v>94</v>
      </c>
      <c r="J14" s="117">
        <v>83</v>
      </c>
      <c r="K14" s="146">
        <v>4.3</v>
      </c>
      <c r="L14" s="124">
        <v>89</v>
      </c>
      <c r="M14" s="117">
        <v>91</v>
      </c>
      <c r="N14" s="146">
        <v>4.3</v>
      </c>
      <c r="O14" s="124">
        <v>77</v>
      </c>
      <c r="P14" s="152">
        <v>85</v>
      </c>
    </row>
    <row r="15" spans="2:16" ht="12" customHeight="1">
      <c r="B15" s="60" t="s">
        <v>21</v>
      </c>
      <c r="C15" s="29" t="s">
        <v>1</v>
      </c>
      <c r="D15" s="6">
        <v>2</v>
      </c>
      <c r="E15" s="108">
        <v>1.507</v>
      </c>
      <c r="F15" s="120">
        <v>128.5287846481876</v>
      </c>
      <c r="G15" s="113">
        <v>99.17192212777623</v>
      </c>
      <c r="H15" s="132">
        <v>3.63</v>
      </c>
      <c r="I15" s="120">
        <v>133</v>
      </c>
      <c r="J15" s="113">
        <v>111</v>
      </c>
      <c r="K15" s="139">
        <v>4.38</v>
      </c>
      <c r="L15" s="143">
        <v>121</v>
      </c>
      <c r="M15" s="128">
        <v>95</v>
      </c>
      <c r="N15" s="147">
        <v>4.24</v>
      </c>
      <c r="O15" s="143">
        <v>101</v>
      </c>
      <c r="P15" s="151">
        <v>91</v>
      </c>
    </row>
    <row r="16" spans="2:16" ht="12" customHeight="1" thickBot="1">
      <c r="B16" s="48"/>
      <c r="C16" s="49"/>
      <c r="D16" s="50">
        <v>3</v>
      </c>
      <c r="E16" s="107">
        <v>1.7180000000000002</v>
      </c>
      <c r="F16" s="119">
        <v>109.68874700718277</v>
      </c>
      <c r="G16" s="112">
        <v>111.7347906598618</v>
      </c>
      <c r="H16" s="131">
        <v>3.725</v>
      </c>
      <c r="I16" s="119">
        <v>112</v>
      </c>
      <c r="J16" s="112">
        <v>112</v>
      </c>
      <c r="K16" s="140">
        <v>5.26</v>
      </c>
      <c r="L16" s="144">
        <v>113</v>
      </c>
      <c r="M16" s="129">
        <v>101</v>
      </c>
      <c r="N16" s="148">
        <v>5.385</v>
      </c>
      <c r="O16" s="144">
        <v>92</v>
      </c>
      <c r="P16" s="150">
        <v>101</v>
      </c>
    </row>
    <row r="17" spans="2:16" ht="12" customHeight="1">
      <c r="B17" s="40"/>
      <c r="C17" s="41"/>
      <c r="D17" s="42">
        <v>1</v>
      </c>
      <c r="E17" s="106">
        <v>2.3857000000000004</v>
      </c>
      <c r="F17" s="118">
        <v>156.72481751824822</v>
      </c>
      <c r="G17" s="111">
        <v>133.73128027681662</v>
      </c>
      <c r="H17" s="130">
        <v>6.68</v>
      </c>
      <c r="I17" s="118">
        <v>114</v>
      </c>
      <c r="J17" s="111">
        <v>109</v>
      </c>
      <c r="K17" s="137">
        <v>12.6</v>
      </c>
      <c r="L17" s="142">
        <v>116</v>
      </c>
      <c r="M17" s="127">
        <v>116</v>
      </c>
      <c r="N17" s="154">
        <v>14.8</v>
      </c>
      <c r="O17" s="142">
        <v>118</v>
      </c>
      <c r="P17" s="149">
        <v>118</v>
      </c>
    </row>
    <row r="18" spans="2:16" ht="12" customHeight="1">
      <c r="B18" s="60" t="s">
        <v>3</v>
      </c>
      <c r="C18" s="29" t="s">
        <v>2</v>
      </c>
      <c r="D18" s="6">
        <v>2</v>
      </c>
      <c r="E18" s="108">
        <v>1.6939000000000002</v>
      </c>
      <c r="F18" s="120">
        <v>96.4879746835443</v>
      </c>
      <c r="G18" s="113">
        <v>109.98557102662146</v>
      </c>
      <c r="H18" s="132">
        <v>5.08</v>
      </c>
      <c r="I18" s="120">
        <v>108</v>
      </c>
      <c r="J18" s="113">
        <v>112</v>
      </c>
      <c r="K18" s="139">
        <v>9.34</v>
      </c>
      <c r="L18" s="143">
        <v>123</v>
      </c>
      <c r="M18" s="128">
        <v>121</v>
      </c>
      <c r="N18" s="147">
        <v>8.35</v>
      </c>
      <c r="O18" s="143">
        <v>98</v>
      </c>
      <c r="P18" s="151">
        <v>105</v>
      </c>
    </row>
    <row r="19" spans="2:16" ht="12" customHeight="1">
      <c r="B19" s="72"/>
      <c r="C19" s="30"/>
      <c r="D19" s="8">
        <v>3</v>
      </c>
      <c r="E19" s="109">
        <v>1.5191999999999999</v>
      </c>
      <c r="F19" s="121">
        <v>115.2202247191011</v>
      </c>
      <c r="G19" s="114">
        <v>122.34802839587182</v>
      </c>
      <c r="H19" s="133">
        <v>3.47</v>
      </c>
      <c r="I19" s="121">
        <v>88</v>
      </c>
      <c r="J19" s="114">
        <v>98</v>
      </c>
      <c r="K19" s="138">
        <v>7.526666666666666</v>
      </c>
      <c r="L19" s="124">
        <v>108</v>
      </c>
      <c r="M19" s="117">
        <v>100</v>
      </c>
      <c r="N19" s="146">
        <v>7.45</v>
      </c>
      <c r="O19" s="124">
        <v>101</v>
      </c>
      <c r="P19" s="152">
        <v>103</v>
      </c>
    </row>
    <row r="20" spans="2:16" ht="12" customHeight="1">
      <c r="B20" s="64" t="s">
        <v>22</v>
      </c>
      <c r="C20" s="65" t="s">
        <v>2</v>
      </c>
      <c r="D20" s="66">
        <v>1</v>
      </c>
      <c r="E20" s="110">
        <v>1.96</v>
      </c>
      <c r="F20" s="123" t="s">
        <v>33</v>
      </c>
      <c r="G20" s="116" t="s">
        <v>33</v>
      </c>
      <c r="H20" s="134">
        <v>4.213333333333334</v>
      </c>
      <c r="I20" s="141" t="s">
        <v>34</v>
      </c>
      <c r="J20" s="126" t="s">
        <v>34</v>
      </c>
      <c r="K20" s="145">
        <v>7.266666666666667</v>
      </c>
      <c r="L20" s="123" t="s">
        <v>33</v>
      </c>
      <c r="M20" s="116" t="s">
        <v>33</v>
      </c>
      <c r="N20" s="155">
        <v>8.786666666666667</v>
      </c>
      <c r="O20" s="123" t="s">
        <v>33</v>
      </c>
      <c r="P20" s="153" t="s">
        <v>33</v>
      </c>
    </row>
    <row r="21" spans="2:16" ht="12" customHeight="1">
      <c r="B21" s="72"/>
      <c r="C21" s="30"/>
      <c r="D21" s="8">
        <v>2</v>
      </c>
      <c r="E21" s="109">
        <v>1.67</v>
      </c>
      <c r="F21" s="124">
        <v>126.30252100840335</v>
      </c>
      <c r="G21" s="117">
        <v>101.82926829268291</v>
      </c>
      <c r="H21" s="133">
        <v>4.49</v>
      </c>
      <c r="I21" s="121">
        <v>132</v>
      </c>
      <c r="J21" s="117">
        <v>108</v>
      </c>
      <c r="K21" s="138">
        <v>6.35</v>
      </c>
      <c r="L21" s="124">
        <v>98</v>
      </c>
      <c r="M21" s="117">
        <v>105</v>
      </c>
      <c r="N21" s="146">
        <v>7.1339999999999995</v>
      </c>
      <c r="O21" s="124">
        <v>110</v>
      </c>
      <c r="P21" s="152">
        <v>112</v>
      </c>
    </row>
    <row r="22" spans="2:16" ht="12" customHeight="1">
      <c r="B22" s="64" t="s">
        <v>23</v>
      </c>
      <c r="C22" s="65" t="s">
        <v>2</v>
      </c>
      <c r="D22" s="66">
        <v>1</v>
      </c>
      <c r="E22" s="110">
        <v>1</v>
      </c>
      <c r="F22" s="123" t="s">
        <v>33</v>
      </c>
      <c r="G22" s="116" t="s">
        <v>33</v>
      </c>
      <c r="H22" s="134">
        <v>2.68</v>
      </c>
      <c r="I22" s="123" t="s">
        <v>34</v>
      </c>
      <c r="J22" s="116" t="s">
        <v>34</v>
      </c>
      <c r="K22" s="145">
        <v>5.006666666666666</v>
      </c>
      <c r="L22" s="123" t="s">
        <v>33</v>
      </c>
      <c r="M22" s="116" t="s">
        <v>33</v>
      </c>
      <c r="N22" s="155">
        <v>5.826666666666667</v>
      </c>
      <c r="O22" s="123" t="s">
        <v>33</v>
      </c>
      <c r="P22" s="153" t="s">
        <v>33</v>
      </c>
    </row>
    <row r="23" spans="2:16" ht="12" customHeight="1">
      <c r="B23" s="72"/>
      <c r="C23" s="30"/>
      <c r="D23" s="8">
        <v>2</v>
      </c>
      <c r="E23" s="109">
        <v>1.5819999999999999</v>
      </c>
      <c r="F23" s="124">
        <v>124.68241578947367</v>
      </c>
      <c r="G23" s="117">
        <v>100.62660650329876</v>
      </c>
      <c r="H23" s="133">
        <v>4.28</v>
      </c>
      <c r="I23" s="121">
        <v>122</v>
      </c>
      <c r="J23" s="114">
        <v>108</v>
      </c>
      <c r="K23" s="138">
        <v>5.35</v>
      </c>
      <c r="L23" s="124">
        <v>132</v>
      </c>
      <c r="M23" s="117">
        <v>109</v>
      </c>
      <c r="N23" s="146">
        <v>5.954</v>
      </c>
      <c r="O23" s="124">
        <v>105</v>
      </c>
      <c r="P23" s="152">
        <v>103</v>
      </c>
    </row>
    <row r="24" spans="2:16" ht="12" customHeight="1">
      <c r="B24" s="64" t="s">
        <v>24</v>
      </c>
      <c r="C24" s="65" t="s">
        <v>2</v>
      </c>
      <c r="D24" s="66">
        <v>1</v>
      </c>
      <c r="E24" s="110">
        <v>1.7333333333333334</v>
      </c>
      <c r="F24" s="123">
        <v>113.28976034858388</v>
      </c>
      <c r="G24" s="116" t="s">
        <v>33</v>
      </c>
      <c r="H24" s="134">
        <v>5.333333333333333</v>
      </c>
      <c r="I24" s="123">
        <v>105</v>
      </c>
      <c r="J24" s="116" t="s">
        <v>34</v>
      </c>
      <c r="K24" s="145">
        <v>8.4</v>
      </c>
      <c r="L24" s="123">
        <v>125</v>
      </c>
      <c r="M24" s="116" t="s">
        <v>33</v>
      </c>
      <c r="N24" s="155">
        <v>10.933333333333334</v>
      </c>
      <c r="O24" s="123">
        <v>174</v>
      </c>
      <c r="P24" s="153" t="s">
        <v>33</v>
      </c>
    </row>
    <row r="25" spans="2:16" ht="12" customHeight="1">
      <c r="B25" s="72"/>
      <c r="C25" s="30"/>
      <c r="D25" s="8">
        <v>2</v>
      </c>
      <c r="E25" s="109">
        <v>1.74</v>
      </c>
      <c r="F25" s="121">
        <v>140.32258064516128</v>
      </c>
      <c r="G25" s="114">
        <v>154.66666666666666</v>
      </c>
      <c r="H25" s="133">
        <v>4.91</v>
      </c>
      <c r="I25" s="121">
        <v>108</v>
      </c>
      <c r="J25" s="114">
        <v>120</v>
      </c>
      <c r="K25" s="138">
        <v>7.08</v>
      </c>
      <c r="L25" s="124">
        <v>122</v>
      </c>
      <c r="M25" s="117">
        <v>121</v>
      </c>
      <c r="N25" s="146">
        <v>7.96</v>
      </c>
      <c r="O25" s="124">
        <v>139</v>
      </c>
      <c r="P25" s="152">
        <v>118</v>
      </c>
    </row>
    <row r="26" spans="2:16" ht="12" customHeight="1">
      <c r="B26" s="64" t="s">
        <v>25</v>
      </c>
      <c r="C26" s="65" t="s">
        <v>2</v>
      </c>
      <c r="D26" s="66">
        <v>2</v>
      </c>
      <c r="E26" s="110">
        <v>2.387</v>
      </c>
      <c r="F26" s="122">
        <v>180.52941176470588</v>
      </c>
      <c r="G26" s="115">
        <v>171.8227625369911</v>
      </c>
      <c r="H26" s="134">
        <v>4.84</v>
      </c>
      <c r="I26" s="122">
        <v>132</v>
      </c>
      <c r="J26" s="115">
        <v>128</v>
      </c>
      <c r="K26" s="145">
        <v>6.22</v>
      </c>
      <c r="L26" s="123">
        <v>86</v>
      </c>
      <c r="M26" s="116">
        <v>94</v>
      </c>
      <c r="N26" s="155">
        <v>6.909</v>
      </c>
      <c r="O26" s="123">
        <v>89</v>
      </c>
      <c r="P26" s="153">
        <v>99</v>
      </c>
    </row>
    <row r="27" spans="2:16" ht="12" customHeight="1">
      <c r="B27" s="72"/>
      <c r="C27" s="30"/>
      <c r="D27" s="8">
        <v>3</v>
      </c>
      <c r="E27" s="109">
        <v>1.6204</v>
      </c>
      <c r="F27" s="121">
        <v>161.3230088495575</v>
      </c>
      <c r="G27" s="114">
        <v>176.59966093485104</v>
      </c>
      <c r="H27" s="133">
        <v>3.72</v>
      </c>
      <c r="I27" s="121">
        <v>111</v>
      </c>
      <c r="J27" s="114">
        <v>121</v>
      </c>
      <c r="K27" s="138">
        <v>5.516</v>
      </c>
      <c r="L27" s="124">
        <v>89</v>
      </c>
      <c r="M27" s="117">
        <v>102</v>
      </c>
      <c r="N27" s="146">
        <v>6.1896</v>
      </c>
      <c r="O27" s="124">
        <v>86</v>
      </c>
      <c r="P27" s="152">
        <v>101</v>
      </c>
    </row>
    <row r="28" spans="2:16" ht="12" customHeight="1">
      <c r="B28" s="64" t="s">
        <v>26</v>
      </c>
      <c r="C28" s="65" t="s">
        <v>2</v>
      </c>
      <c r="D28" s="66">
        <v>2</v>
      </c>
      <c r="E28" s="110">
        <v>0.96</v>
      </c>
      <c r="F28" s="122">
        <v>128.45070422535215</v>
      </c>
      <c r="G28" s="115">
        <v>92.35443037974684</v>
      </c>
      <c r="H28" s="134">
        <v>3.5</v>
      </c>
      <c r="I28" s="122">
        <v>123</v>
      </c>
      <c r="J28" s="115">
        <v>109</v>
      </c>
      <c r="K28" s="145">
        <v>4.49</v>
      </c>
      <c r="L28" s="123">
        <v>125</v>
      </c>
      <c r="M28" s="116">
        <v>102</v>
      </c>
      <c r="N28" s="155">
        <v>4.85</v>
      </c>
      <c r="O28" s="123">
        <v>108</v>
      </c>
      <c r="P28" s="153">
        <v>100</v>
      </c>
    </row>
    <row r="29" spans="2:16" ht="12" customHeight="1">
      <c r="B29" s="72"/>
      <c r="C29" s="30"/>
      <c r="D29" s="8">
        <v>3</v>
      </c>
      <c r="E29" s="109">
        <v>0.7116666666666667</v>
      </c>
      <c r="F29" s="121">
        <v>95.3125</v>
      </c>
      <c r="G29" s="114">
        <v>80.76413845280877</v>
      </c>
      <c r="H29" s="133">
        <v>3.1966666666666668</v>
      </c>
      <c r="I29" s="121">
        <v>107</v>
      </c>
      <c r="J29" s="114">
        <v>97</v>
      </c>
      <c r="K29" s="138">
        <v>4.883333333333334</v>
      </c>
      <c r="L29" s="124">
        <v>92</v>
      </c>
      <c r="M29" s="117">
        <v>98</v>
      </c>
      <c r="N29" s="146">
        <v>6.326666666666667</v>
      </c>
      <c r="O29" s="124">
        <v>95</v>
      </c>
      <c r="P29" s="152">
        <v>114</v>
      </c>
    </row>
    <row r="30" spans="2:16" ht="12" customHeight="1">
      <c r="B30" s="64" t="s">
        <v>4</v>
      </c>
      <c r="C30" s="65" t="s">
        <v>2</v>
      </c>
      <c r="D30" s="66">
        <v>2</v>
      </c>
      <c r="E30" s="110">
        <v>1.19</v>
      </c>
      <c r="F30" s="122">
        <v>121.70454545454545</v>
      </c>
      <c r="G30" s="115">
        <v>105.25798525798524</v>
      </c>
      <c r="H30" s="134">
        <v>3.5</v>
      </c>
      <c r="I30" s="122">
        <v>107</v>
      </c>
      <c r="J30" s="115">
        <v>113</v>
      </c>
      <c r="K30" s="145">
        <v>4.2</v>
      </c>
      <c r="L30" s="123">
        <v>93</v>
      </c>
      <c r="M30" s="116">
        <v>89</v>
      </c>
      <c r="N30" s="155">
        <v>4.23</v>
      </c>
      <c r="O30" s="123">
        <v>75</v>
      </c>
      <c r="P30" s="153">
        <v>84</v>
      </c>
    </row>
    <row r="31" spans="2:16" ht="12" customHeight="1">
      <c r="B31" s="72"/>
      <c r="C31" s="30"/>
      <c r="D31" s="8">
        <v>3</v>
      </c>
      <c r="E31" s="109">
        <v>0.835</v>
      </c>
      <c r="F31" s="121">
        <v>94.52830188679246</v>
      </c>
      <c r="G31" s="114">
        <v>80.72832742507251</v>
      </c>
      <c r="H31" s="133">
        <v>3.2866666666666666</v>
      </c>
      <c r="I31" s="121">
        <v>84</v>
      </c>
      <c r="J31" s="114">
        <v>94</v>
      </c>
      <c r="K31" s="138">
        <v>5.616666666666666</v>
      </c>
      <c r="L31" s="124">
        <v>82</v>
      </c>
      <c r="M31" s="117">
        <v>96</v>
      </c>
      <c r="N31" s="146">
        <v>6.39</v>
      </c>
      <c r="O31" s="124">
        <v>85</v>
      </c>
      <c r="P31" s="152">
        <v>102</v>
      </c>
    </row>
    <row r="32" spans="2:16" ht="12" customHeight="1">
      <c r="B32" s="64" t="s">
        <v>27</v>
      </c>
      <c r="C32" s="65" t="s">
        <v>2</v>
      </c>
      <c r="D32" s="66">
        <v>2</v>
      </c>
      <c r="E32" s="110">
        <v>1.474</v>
      </c>
      <c r="F32" s="122">
        <v>99.59459459459458</v>
      </c>
      <c r="G32" s="115">
        <v>119.70228758169938</v>
      </c>
      <c r="H32" s="134">
        <v>3.66</v>
      </c>
      <c r="I32" s="122">
        <v>143</v>
      </c>
      <c r="J32" s="115">
        <v>111</v>
      </c>
      <c r="K32" s="145">
        <v>4.43</v>
      </c>
      <c r="L32" s="123">
        <v>183</v>
      </c>
      <c r="M32" s="116">
        <v>98</v>
      </c>
      <c r="N32" s="155">
        <v>5.53</v>
      </c>
      <c r="O32" s="123">
        <v>203</v>
      </c>
      <c r="P32" s="153">
        <v>101</v>
      </c>
    </row>
    <row r="33" spans="2:16" ht="12" customHeight="1">
      <c r="B33" s="72"/>
      <c r="C33" s="30"/>
      <c r="D33" s="8">
        <v>3</v>
      </c>
      <c r="E33" s="109">
        <v>1.4753333333333334</v>
      </c>
      <c r="F33" s="121">
        <v>100.26537216828483</v>
      </c>
      <c r="G33" s="114">
        <v>122.66888941874637</v>
      </c>
      <c r="H33" s="133">
        <v>4.173333333333333</v>
      </c>
      <c r="I33" s="121">
        <v>95</v>
      </c>
      <c r="J33" s="114">
        <v>126</v>
      </c>
      <c r="K33" s="138">
        <v>6.123333333333333</v>
      </c>
      <c r="L33" s="124">
        <v>104</v>
      </c>
      <c r="M33" s="117">
        <v>119</v>
      </c>
      <c r="N33" s="146">
        <v>6.333333333333333</v>
      </c>
      <c r="O33" s="124">
        <v>95</v>
      </c>
      <c r="P33" s="152">
        <v>111</v>
      </c>
    </row>
    <row r="34" spans="2:16" ht="12" customHeight="1">
      <c r="B34" s="60" t="s">
        <v>28</v>
      </c>
      <c r="C34" s="29" t="s">
        <v>2</v>
      </c>
      <c r="D34" s="6">
        <v>2</v>
      </c>
      <c r="E34" s="108">
        <v>1.756</v>
      </c>
      <c r="F34" s="120">
        <v>131.7</v>
      </c>
      <c r="G34" s="113">
        <v>112.82124500285552</v>
      </c>
      <c r="H34" s="132">
        <v>4.36</v>
      </c>
      <c r="I34" s="120">
        <v>133</v>
      </c>
      <c r="J34" s="113">
        <v>113</v>
      </c>
      <c r="K34" s="139">
        <v>5.24</v>
      </c>
      <c r="L34" s="143">
        <v>94</v>
      </c>
      <c r="M34" s="128">
        <v>106</v>
      </c>
      <c r="N34" s="147">
        <v>5.42</v>
      </c>
      <c r="O34" s="143">
        <v>104</v>
      </c>
      <c r="P34" s="151">
        <v>96</v>
      </c>
    </row>
    <row r="35" spans="2:16" ht="12" customHeight="1" thickBot="1">
      <c r="B35" s="48"/>
      <c r="C35" s="49"/>
      <c r="D35" s="50">
        <v>3</v>
      </c>
      <c r="E35" s="107">
        <v>1.5126666666666666</v>
      </c>
      <c r="F35" s="119">
        <v>144.63745019920316</v>
      </c>
      <c r="G35" s="112">
        <v>100.60844931641824</v>
      </c>
      <c r="H35" s="131">
        <v>3.966666666666667</v>
      </c>
      <c r="I35" s="119">
        <v>151</v>
      </c>
      <c r="J35" s="112">
        <v>114</v>
      </c>
      <c r="K35" s="140">
        <v>5.656666666666666</v>
      </c>
      <c r="L35" s="144">
        <v>183</v>
      </c>
      <c r="M35" s="129">
        <v>108</v>
      </c>
      <c r="N35" s="148">
        <v>6.35</v>
      </c>
      <c r="O35" s="144">
        <v>171</v>
      </c>
      <c r="P35" s="150">
        <v>94</v>
      </c>
    </row>
    <row r="36" spans="2:16" ht="12" customHeight="1">
      <c r="B36" s="40" t="s">
        <v>3</v>
      </c>
      <c r="C36" s="41" t="s">
        <v>29</v>
      </c>
      <c r="D36" s="42">
        <v>1</v>
      </c>
      <c r="E36" s="106">
        <v>2.797333333333333</v>
      </c>
      <c r="F36" s="118">
        <v>160.6978723404255</v>
      </c>
      <c r="G36" s="111">
        <v>127.25863521482727</v>
      </c>
      <c r="H36" s="130">
        <v>6.1066666666666665</v>
      </c>
      <c r="I36" s="142">
        <v>144</v>
      </c>
      <c r="J36" s="127">
        <v>113</v>
      </c>
      <c r="K36" s="137">
        <v>10.333333333333334</v>
      </c>
      <c r="L36" s="142">
        <v>155</v>
      </c>
      <c r="M36" s="127">
        <v>122</v>
      </c>
      <c r="N36" s="154">
        <v>8.733333333333333</v>
      </c>
      <c r="O36" s="142">
        <v>122</v>
      </c>
      <c r="P36" s="149">
        <v>99</v>
      </c>
    </row>
    <row r="37" spans="2:16" ht="12" customHeight="1">
      <c r="B37" s="72"/>
      <c r="C37" s="30"/>
      <c r="D37" s="8">
        <v>2</v>
      </c>
      <c r="E37" s="109">
        <v>1.6685999999999999</v>
      </c>
      <c r="F37" s="121">
        <v>114.636641221374</v>
      </c>
      <c r="G37" s="114">
        <v>91.35782941963738</v>
      </c>
      <c r="H37" s="133">
        <v>4.04</v>
      </c>
      <c r="I37" s="124">
        <v>116</v>
      </c>
      <c r="J37" s="117">
        <v>106</v>
      </c>
      <c r="K37" s="138">
        <v>7.23</v>
      </c>
      <c r="L37" s="124">
        <v>112</v>
      </c>
      <c r="M37" s="117">
        <v>109</v>
      </c>
      <c r="N37" s="146">
        <v>7.06</v>
      </c>
      <c r="O37" s="124">
        <v>117</v>
      </c>
      <c r="P37" s="152">
        <v>103</v>
      </c>
    </row>
    <row r="38" spans="2:16" ht="12" customHeight="1">
      <c r="B38" s="60" t="s">
        <v>30</v>
      </c>
      <c r="C38" s="29" t="s">
        <v>29</v>
      </c>
      <c r="D38" s="6">
        <v>1</v>
      </c>
      <c r="E38" s="108">
        <v>1.7</v>
      </c>
      <c r="F38" s="120">
        <v>70.05494505494505</v>
      </c>
      <c r="G38" s="113">
        <v>65.35110199897488</v>
      </c>
      <c r="H38" s="135">
        <v>5.32</v>
      </c>
      <c r="I38" s="143">
        <v>75</v>
      </c>
      <c r="J38" s="128">
        <v>89</v>
      </c>
      <c r="K38" s="147">
        <v>8.4</v>
      </c>
      <c r="L38" s="143">
        <v>101</v>
      </c>
      <c r="M38" s="128">
        <v>110</v>
      </c>
      <c r="N38" s="147">
        <v>10.94</v>
      </c>
      <c r="O38" s="143">
        <v>110</v>
      </c>
      <c r="P38" s="151">
        <v>113</v>
      </c>
    </row>
    <row r="39" spans="2:16" ht="12" customHeight="1" thickBot="1">
      <c r="B39" s="48"/>
      <c r="C39" s="49"/>
      <c r="D39" s="50">
        <v>2</v>
      </c>
      <c r="E39" s="107">
        <v>1.517</v>
      </c>
      <c r="F39" s="119">
        <v>151.7</v>
      </c>
      <c r="G39" s="112">
        <v>121.63245670301471</v>
      </c>
      <c r="H39" s="136">
        <v>4</v>
      </c>
      <c r="I39" s="144">
        <v>88</v>
      </c>
      <c r="J39" s="129">
        <v>108</v>
      </c>
      <c r="K39" s="148">
        <v>6.24</v>
      </c>
      <c r="L39" s="144">
        <v>77</v>
      </c>
      <c r="M39" s="129">
        <v>102</v>
      </c>
      <c r="N39" s="148">
        <v>7.025</v>
      </c>
      <c r="O39" s="144">
        <v>99</v>
      </c>
      <c r="P39" s="150">
        <v>97</v>
      </c>
    </row>
    <row r="40" spans="2:16" ht="12" customHeight="1">
      <c r="B40" s="40"/>
      <c r="C40" s="41" t="s">
        <v>0</v>
      </c>
      <c r="D40" s="42">
        <v>1</v>
      </c>
      <c r="E40" s="106">
        <v>3.54</v>
      </c>
      <c r="F40" s="118">
        <v>150.99526066350708</v>
      </c>
      <c r="G40" s="111">
        <v>166.11053180396246</v>
      </c>
      <c r="H40" s="137">
        <v>8.6</v>
      </c>
      <c r="I40" s="118">
        <f>I6</f>
        <v>125</v>
      </c>
      <c r="J40" s="111">
        <f>J6</f>
        <v>171</v>
      </c>
      <c r="K40" s="137">
        <v>9.57</v>
      </c>
      <c r="L40" s="142">
        <v>72</v>
      </c>
      <c r="M40" s="127">
        <v>106</v>
      </c>
      <c r="N40" s="154">
        <v>10.34</v>
      </c>
      <c r="O40" s="142">
        <v>71</v>
      </c>
      <c r="P40" s="149">
        <v>96</v>
      </c>
    </row>
    <row r="41" spans="2:16" ht="12" customHeight="1">
      <c r="B41" s="60"/>
      <c r="C41" s="30"/>
      <c r="D41" s="8">
        <v>2</v>
      </c>
      <c r="E41" s="109">
        <v>2.5580000000000003</v>
      </c>
      <c r="F41" s="121">
        <v>196.76923076923077</v>
      </c>
      <c r="G41" s="114">
        <v>213.58405594405596</v>
      </c>
      <c r="H41" s="138">
        <v>5.03</v>
      </c>
      <c r="I41" s="121">
        <f>I7</f>
        <v>107</v>
      </c>
      <c r="J41" s="114">
        <f>J7</f>
        <v>134</v>
      </c>
      <c r="K41" s="138">
        <v>8.2</v>
      </c>
      <c r="L41" s="124">
        <v>115</v>
      </c>
      <c r="M41" s="117">
        <v>139</v>
      </c>
      <c r="N41" s="146">
        <v>7.895</v>
      </c>
      <c r="O41" s="124">
        <v>117</v>
      </c>
      <c r="P41" s="152">
        <v>136</v>
      </c>
    </row>
    <row r="42" spans="2:16" ht="12" customHeight="1">
      <c r="B42" s="60"/>
      <c r="C42" s="29"/>
      <c r="D42" s="6">
        <v>1</v>
      </c>
      <c r="E42" s="108">
        <v>2.693702127659575</v>
      </c>
      <c r="F42" s="120">
        <v>146.6806741108354</v>
      </c>
      <c r="G42" s="113">
        <v>96.82793234114298</v>
      </c>
      <c r="H42" s="139">
        <v>5.442553191489362</v>
      </c>
      <c r="I42" s="120">
        <f>AVERAGE(I8,I11)</f>
        <v>89.5</v>
      </c>
      <c r="J42" s="113">
        <f>AVERAGE(J8,J11)</f>
        <v>97</v>
      </c>
      <c r="K42" s="139">
        <v>9.446808510638299</v>
      </c>
      <c r="L42" s="143">
        <v>96</v>
      </c>
      <c r="M42" s="128">
        <v>104.5</v>
      </c>
      <c r="N42" s="147">
        <v>11.27659574468085</v>
      </c>
      <c r="O42" s="143">
        <v>107.5</v>
      </c>
      <c r="P42" s="151">
        <v>112</v>
      </c>
    </row>
    <row r="43" spans="2:16" ht="12" customHeight="1">
      <c r="B43" s="96" t="s">
        <v>5</v>
      </c>
      <c r="C43" s="29" t="s">
        <v>1</v>
      </c>
      <c r="D43" s="6">
        <v>2</v>
      </c>
      <c r="E43" s="108">
        <v>1.896325</v>
      </c>
      <c r="F43" s="120">
        <v>130.1079852038241</v>
      </c>
      <c r="G43" s="113">
        <v>113.43620405215165</v>
      </c>
      <c r="H43" s="139">
        <v>3.96875</v>
      </c>
      <c r="I43" s="120">
        <f>AVERAGE(I9,I12,I13,I15)</f>
        <v>109.75</v>
      </c>
      <c r="J43" s="113">
        <f>AVERAGE(J9,J12,J13,J15)</f>
        <v>104.75</v>
      </c>
      <c r="K43" s="139">
        <v>5.6</v>
      </c>
      <c r="L43" s="143">
        <v>103</v>
      </c>
      <c r="M43" s="128">
        <v>106</v>
      </c>
      <c r="N43" s="147">
        <v>5.275</v>
      </c>
      <c r="O43" s="143">
        <v>91.75</v>
      </c>
      <c r="P43" s="151">
        <v>97</v>
      </c>
    </row>
    <row r="44" spans="2:16" ht="12" customHeight="1">
      <c r="B44" s="60"/>
      <c r="C44" s="30"/>
      <c r="D44" s="8">
        <v>3</v>
      </c>
      <c r="E44" s="109">
        <v>1.6412000000000002</v>
      </c>
      <c r="F44" s="121">
        <v>109.4800728349433</v>
      </c>
      <c r="G44" s="114">
        <v>102.70387606721623</v>
      </c>
      <c r="H44" s="138">
        <v>3.77</v>
      </c>
      <c r="I44" s="121">
        <f>AVERAGE(I10,I14,I16)</f>
        <v>103.33333333333333</v>
      </c>
      <c r="J44" s="114">
        <f>AVERAGE(J10,J14,J16)</f>
        <v>99.66666666666667</v>
      </c>
      <c r="K44" s="138">
        <v>4.798571428571429</v>
      </c>
      <c r="L44" s="124">
        <v>97</v>
      </c>
      <c r="M44" s="117">
        <v>94.66666666666667</v>
      </c>
      <c r="N44" s="146">
        <v>5.217142857142856</v>
      </c>
      <c r="O44" s="124">
        <v>89.66666666666667</v>
      </c>
      <c r="P44" s="152">
        <v>96</v>
      </c>
    </row>
    <row r="45" spans="2:16" ht="12" customHeight="1">
      <c r="B45" s="60"/>
      <c r="C45" s="29"/>
      <c r="D45" s="6">
        <v>1</v>
      </c>
      <c r="E45" s="108">
        <v>1.7137636363636364</v>
      </c>
      <c r="F45" s="120">
        <v>156.72481751824822</v>
      </c>
      <c r="G45" s="113">
        <v>133.73128027681662</v>
      </c>
      <c r="H45" s="139">
        <v>4.549090909090909</v>
      </c>
      <c r="I45" s="120">
        <f>AVERAGE(I17,I20,I22)</f>
        <v>114</v>
      </c>
      <c r="J45" s="113">
        <f>AVERAGE(J17,J20,J22)</f>
        <v>109</v>
      </c>
      <c r="K45" s="139">
        <v>7.92909090909091</v>
      </c>
      <c r="L45" s="143">
        <v>120.5</v>
      </c>
      <c r="M45" s="128">
        <v>116</v>
      </c>
      <c r="N45" s="147">
        <v>9.658181818181818</v>
      </c>
      <c r="O45" s="143">
        <v>146</v>
      </c>
      <c r="P45" s="151">
        <v>118</v>
      </c>
    </row>
    <row r="46" spans="2:16" ht="12" customHeight="1">
      <c r="B46" s="60"/>
      <c r="C46" s="29" t="s">
        <v>2</v>
      </c>
      <c r="D46" s="6">
        <v>2</v>
      </c>
      <c r="E46" s="108">
        <v>1.6058777777777777</v>
      </c>
      <c r="F46" s="120">
        <v>127.75274979619786</v>
      </c>
      <c r="G46" s="113">
        <v>118.785202583172</v>
      </c>
      <c r="H46" s="139">
        <v>4.29111111111111</v>
      </c>
      <c r="I46" s="120">
        <f>AVERAGE(I18,I21,I23,I25,I26,I28,I30,I32,I34)</f>
        <v>123.11111111111111</v>
      </c>
      <c r="J46" s="113">
        <f>AVERAGE(J18,J21,J23,J25,J26,J28,J30,J32,J34)</f>
        <v>113.55555555555556</v>
      </c>
      <c r="K46" s="139">
        <v>5.855555555555555</v>
      </c>
      <c r="L46" s="143">
        <v>117.33333333333333</v>
      </c>
      <c r="M46" s="128">
        <v>105</v>
      </c>
      <c r="N46" s="147">
        <v>6.350875000000001</v>
      </c>
      <c r="O46" s="143">
        <v>114.55555555555556</v>
      </c>
      <c r="P46" s="151">
        <v>102</v>
      </c>
    </row>
    <row r="47" spans="2:16" ht="12" customHeight="1">
      <c r="B47" s="60"/>
      <c r="C47" s="30"/>
      <c r="D47" s="8">
        <v>3</v>
      </c>
      <c r="E47" s="109">
        <v>1.2692914285714285</v>
      </c>
      <c r="F47" s="121">
        <v>118.5478096371565</v>
      </c>
      <c r="G47" s="114">
        <v>113.9529156572948</v>
      </c>
      <c r="H47" s="138">
        <v>3.633142857142857</v>
      </c>
      <c r="I47" s="121">
        <f>AVERAGE(I19,I27,I29,I31,I33,I35)</f>
        <v>106</v>
      </c>
      <c r="J47" s="114">
        <f>AVERAGE(J19,J27,J29,J31,J33,J35)</f>
        <v>108.33333333333333</v>
      </c>
      <c r="K47" s="138">
        <v>5.897714285714286</v>
      </c>
      <c r="L47" s="124">
        <v>109.66666666666667</v>
      </c>
      <c r="M47" s="117">
        <v>103.83333333333333</v>
      </c>
      <c r="N47" s="146">
        <v>6.515657142857142</v>
      </c>
      <c r="O47" s="124">
        <v>105.5</v>
      </c>
      <c r="P47" s="152">
        <v>104.16666666666667</v>
      </c>
    </row>
    <row r="48" spans="2:16" ht="12" customHeight="1">
      <c r="B48" s="60"/>
      <c r="C48" s="29" t="s">
        <v>29</v>
      </c>
      <c r="D48" s="6">
        <v>1</v>
      </c>
      <c r="E48" s="108">
        <v>2.2486666666666664</v>
      </c>
      <c r="F48" s="120">
        <v>115.37640869768528</v>
      </c>
      <c r="G48" s="113">
        <v>96.30486860690107</v>
      </c>
      <c r="H48" s="139">
        <v>5.713333333333333</v>
      </c>
      <c r="I48" s="120">
        <f>AVERAGE(I36,I38)</f>
        <v>109.5</v>
      </c>
      <c r="J48" s="113">
        <f>AVERAGE(J36,J38)</f>
        <v>101</v>
      </c>
      <c r="K48" s="139">
        <v>9.366666666666667</v>
      </c>
      <c r="L48" s="143">
        <v>128</v>
      </c>
      <c r="M48" s="128">
        <v>116</v>
      </c>
      <c r="N48" s="147">
        <v>9.836666666666668</v>
      </c>
      <c r="O48" s="143">
        <v>116</v>
      </c>
      <c r="P48" s="151">
        <v>106</v>
      </c>
    </row>
    <row r="49" spans="2:16" ht="12" customHeight="1" thickBot="1">
      <c r="B49" s="48"/>
      <c r="C49" s="49"/>
      <c r="D49" s="50">
        <v>2</v>
      </c>
      <c r="E49" s="107">
        <v>1.5927999999999998</v>
      </c>
      <c r="F49" s="119">
        <v>133.168320610687</v>
      </c>
      <c r="G49" s="112">
        <v>106.49514306132605</v>
      </c>
      <c r="H49" s="140">
        <v>4.02</v>
      </c>
      <c r="I49" s="119">
        <f>AVERAGE(I37,I39)</f>
        <v>102</v>
      </c>
      <c r="J49" s="112">
        <f>AVERAGE(J37,J39)</f>
        <v>107</v>
      </c>
      <c r="K49" s="140">
        <v>6.735</v>
      </c>
      <c r="L49" s="144">
        <v>94.5</v>
      </c>
      <c r="M49" s="129">
        <v>105.5</v>
      </c>
      <c r="N49" s="148">
        <v>7.0425</v>
      </c>
      <c r="O49" s="144">
        <v>108</v>
      </c>
      <c r="P49" s="150">
        <v>100</v>
      </c>
    </row>
    <row r="50" ht="12" customHeight="1"/>
    <row r="51" ht="12" customHeight="1">
      <c r="B51" s="27"/>
    </row>
    <row r="52" ht="12" customHeight="1">
      <c r="B52" s="28"/>
    </row>
    <row r="53" ht="12" customHeight="1"/>
  </sheetData>
  <printOptions/>
  <pageMargins left="0.71" right="0.39" top="1.18" bottom="0.83" header="0.93" footer="0.6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農業技術課</dc:creator>
  <cp:keywords/>
  <dc:description/>
  <cp:lastModifiedBy>群馬県庁</cp:lastModifiedBy>
  <cp:lastPrinted>2004-08-27T01:08:01Z</cp:lastPrinted>
  <dcterms:created xsi:type="dcterms:W3CDTF">1999-05-26T09:38:42Z</dcterms:created>
  <dcterms:modified xsi:type="dcterms:W3CDTF">2004-08-27T01:09:14Z</dcterms:modified>
  <cp:category/>
  <cp:version/>
  <cp:contentType/>
  <cp:contentStatus/>
</cp:coreProperties>
</file>