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0"/>
  </bookViews>
  <sheets>
    <sheet name="集計" sheetId="1" r:id="rId1"/>
  </sheets>
  <definedNames/>
  <calcPr fullCalcOnLoad="1"/>
</workbook>
</file>

<file path=xl/sharedStrings.xml><?xml version="1.0" encoding="utf-8"?>
<sst xmlns="http://schemas.openxmlformats.org/spreadsheetml/2006/main" count="250" uniqueCount="124">
  <si>
    <t>田植</t>
  </si>
  <si>
    <t>時期</t>
  </si>
  <si>
    <t>本/㎡</t>
  </si>
  <si>
    <t>草丈</t>
  </si>
  <si>
    <t>葉齢</t>
  </si>
  <si>
    <t>茎数</t>
  </si>
  <si>
    <t>穂数</t>
  </si>
  <si>
    <t xml:space="preserve">籾数 </t>
  </si>
  <si>
    <t>成熟期</t>
  </si>
  <si>
    <t>粗籾千</t>
  </si>
  <si>
    <t>わら重</t>
  </si>
  <si>
    <t>粗籾重</t>
  </si>
  <si>
    <t>玄米重</t>
  </si>
  <si>
    <t>くず米</t>
  </si>
  <si>
    <t>玄米千</t>
  </si>
  <si>
    <t>登熟歩</t>
  </si>
  <si>
    <t>玄米</t>
  </si>
  <si>
    <t xml:space="preserve">               </t>
  </si>
  <si>
    <t xml:space="preserve">             </t>
  </si>
  <si>
    <t xml:space="preserve">   </t>
  </si>
  <si>
    <t xml:space="preserve">cm </t>
  </si>
  <si>
    <t xml:space="preserve">枚 </t>
  </si>
  <si>
    <t>㎡×10</t>
  </si>
  <si>
    <t>月、日</t>
  </si>
  <si>
    <t>粒重 g</t>
  </si>
  <si>
    <t xml:space="preserve">kg   </t>
  </si>
  <si>
    <t xml:space="preserve">重kg </t>
  </si>
  <si>
    <t xml:space="preserve">合％ </t>
  </si>
  <si>
    <t>品質</t>
  </si>
  <si>
    <t>本年</t>
  </si>
  <si>
    <t>平年</t>
  </si>
  <si>
    <t>渋　川</t>
  </si>
  <si>
    <t xml:space="preserve">伊勢崎 </t>
  </si>
  <si>
    <t>中　部</t>
  </si>
  <si>
    <t>平均</t>
  </si>
  <si>
    <t>対差</t>
  </si>
  <si>
    <t>西　部</t>
  </si>
  <si>
    <t>藤　岡</t>
  </si>
  <si>
    <t>富　岡</t>
  </si>
  <si>
    <t>平均</t>
  </si>
  <si>
    <t>県</t>
  </si>
  <si>
    <t>年次</t>
  </si>
  <si>
    <t>出穂期</t>
  </si>
  <si>
    <t xml:space="preserve">     </t>
  </si>
  <si>
    <t>区域</t>
  </si>
  <si>
    <t>設置場所</t>
  </si>
  <si>
    <t>栽植</t>
  </si>
  <si>
    <t>田植時調査</t>
  </si>
  <si>
    <t>田植後20日</t>
  </si>
  <si>
    <t>田植後40日</t>
  </si>
  <si>
    <t xml:space="preserve">出穂後15日  </t>
  </si>
  <si>
    <t>30日後</t>
  </si>
  <si>
    <t>成熟期調査</t>
  </si>
  <si>
    <t>収量調査（フルイ目、1.8mm）</t>
  </si>
  <si>
    <t xml:space="preserve">         </t>
  </si>
  <si>
    <t>密度</t>
  </si>
  <si>
    <t>乾物重</t>
  </si>
  <si>
    <t>穂重</t>
  </si>
  <si>
    <t>稈長</t>
  </si>
  <si>
    <t>稔実粒数</t>
  </si>
  <si>
    <t>ｇ/100本</t>
  </si>
  <si>
    <t>　g/㎡</t>
  </si>
  <si>
    <t>ｃｍ</t>
  </si>
  <si>
    <t>数歩合％</t>
  </si>
  <si>
    <t>重kg</t>
  </si>
  <si>
    <t>粒重kg</t>
  </si>
  <si>
    <t>本年</t>
  </si>
  <si>
    <t>平年</t>
  </si>
  <si>
    <t>前橋市下阿内</t>
  </si>
  <si>
    <t>本年</t>
  </si>
  <si>
    <t>　朝の光　前９年</t>
  </si>
  <si>
    <t>平年</t>
  </si>
  <si>
    <t>-</t>
  </si>
  <si>
    <t>宮城村苗ケ島</t>
  </si>
  <si>
    <t>　ひとめぼれ　前８年</t>
  </si>
  <si>
    <t>渋川市中村</t>
  </si>
  <si>
    <t>　ひとめぼれ　前７年</t>
  </si>
  <si>
    <t>小野上村小野子</t>
  </si>
  <si>
    <t>　ひとめぼれ　前10年</t>
  </si>
  <si>
    <t>玉村町南玉</t>
  </si>
  <si>
    <t>　ゴロピカリ　前５年</t>
  </si>
  <si>
    <t>榛名町下室田</t>
  </si>
  <si>
    <t>高崎市下小塙</t>
  </si>
  <si>
    <t>　朝の光　前13年</t>
  </si>
  <si>
    <t>藤岡市鮎川</t>
  </si>
  <si>
    <t>　ゴロピカリ　前３年</t>
  </si>
  <si>
    <t>吉井町馬庭</t>
  </si>
  <si>
    <t>甘楽町庭谷</t>
  </si>
  <si>
    <t>　ゴロピカリ　前４年</t>
  </si>
  <si>
    <t>嬬恋村鎌原　</t>
  </si>
  <si>
    <t>　まいひめ　前８年</t>
  </si>
  <si>
    <t>中之条町下沢渡</t>
  </si>
  <si>
    <t>　コシヒカリ　前17年</t>
  </si>
  <si>
    <t>吾妻町原町</t>
  </si>
  <si>
    <t>　コシヒカリ　前13年</t>
  </si>
  <si>
    <t>片品村鎌田</t>
  </si>
  <si>
    <t>　まいひめ　前７年</t>
  </si>
  <si>
    <t>新治村須川</t>
  </si>
  <si>
    <t>沼田市下沼田</t>
  </si>
  <si>
    <t>太田市鳥山</t>
  </si>
  <si>
    <t>黒保根村下田沢</t>
  </si>
  <si>
    <t xml:space="preserve"> ひとめぼれ　前７年</t>
  </si>
  <si>
    <t>新里村大久保</t>
  </si>
  <si>
    <t xml:space="preserve"> ひとめぼれ　前９年</t>
  </si>
  <si>
    <t>館林市上三林</t>
  </si>
  <si>
    <t xml:space="preserve"> ゴロピカリ　前９年</t>
  </si>
  <si>
    <t>板倉町大荷場</t>
  </si>
  <si>
    <t>4</t>
  </si>
  <si>
    <t>3</t>
  </si>
  <si>
    <t>※平成１５年度から品種変更　嬬恋村鎌原「ふゆげしき」、黒保根村下田沢「コシヒカリ」、館林上三林「あさひの夢」　　</t>
  </si>
  <si>
    <t>平成１５年度群馬県水稲作況調査結果</t>
  </si>
  <si>
    <t>-</t>
  </si>
  <si>
    <t>-</t>
  </si>
  <si>
    <t>吾　妻</t>
  </si>
  <si>
    <t>利　根</t>
  </si>
  <si>
    <t>北　部</t>
  </si>
  <si>
    <t>東　部</t>
  </si>
  <si>
    <t>桐　生</t>
  </si>
  <si>
    <t>館　林</t>
  </si>
  <si>
    <t>ha</t>
  </si>
  <si>
    <t>※県平均については地区別作付け面積換算による加重平均とした。</t>
  </si>
  <si>
    <t>ha</t>
  </si>
  <si>
    <t>作付面積</t>
  </si>
  <si>
    <t>収量調査 （フルイ目、1.7mm）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</si>
</sst>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mmm\-yyyy"/>
    <numFmt numFmtId="186" formatCode="0.0"/>
    <numFmt numFmtId="187" formatCode="0.000"/>
    <numFmt numFmtId="188" formatCode="0.0000"/>
    <numFmt numFmtId="189" formatCode="dd/mm/yyyy"/>
    <numFmt numFmtId="190" formatCode="m/d"/>
    <numFmt numFmtId="191" formatCode="0.00000"/>
    <numFmt numFmtId="192" formatCode="0.000000"/>
    <numFmt numFmtId="193" formatCode="0.0000000"/>
    <numFmt numFmtId="194" formatCode="\100.00"/>
    <numFmt numFmtId="195" formatCode="0.\10"/>
    <numFmt numFmtId="196" formatCode="\1.0"/>
    <numFmt numFmtId="197" formatCode="0_ "/>
    <numFmt numFmtId="198" formatCode="\1"/>
    <numFmt numFmtId="199" formatCode="0_);[Red]\(0\)"/>
    <numFmt numFmtId="200" formatCode="0.00;&quot;△ &quot;0.00"/>
    <numFmt numFmtId="201" formatCode="[&lt;=999]000;000\-00"/>
    <numFmt numFmtId="202" formatCode="0.00_ "/>
    <numFmt numFmtId="203" formatCode="0.0_);[Red]\(0.0\)"/>
    <numFmt numFmtId="204" formatCode="0.000000000000000_);[Red]\(0.000000000000000\)"/>
    <numFmt numFmtId="205" formatCode="#,##0.0;[Red]\-#,##0.0"/>
    <numFmt numFmtId="206" formatCode="m/d;@"/>
    <numFmt numFmtId="207" formatCode="0;_ᰀ"/>
    <numFmt numFmtId="208" formatCode="0;_퀀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90" fontId="4" fillId="2" borderId="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190" fontId="4" fillId="0" borderId="2" xfId="0" applyNumberFormat="1" applyFont="1" applyBorder="1" applyAlignment="1">
      <alignment/>
    </xf>
    <xf numFmtId="186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5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86" fontId="4" fillId="0" borderId="5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5" xfId="0" applyNumberFormat="1" applyFont="1" applyBorder="1" applyAlignment="1">
      <alignment/>
    </xf>
    <xf numFmtId="206" fontId="4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206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" fontId="4" fillId="0" borderId="7" xfId="0" applyNumberFormat="1" applyFont="1" applyBorder="1" applyAlignment="1">
      <alignment/>
    </xf>
    <xf numFmtId="186" fontId="4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 horizontal="right"/>
    </xf>
    <xf numFmtId="190" fontId="4" fillId="0" borderId="4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208" fontId="4" fillId="0" borderId="5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6" fontId="4" fillId="0" borderId="7" xfId="0" applyNumberFormat="1" applyFont="1" applyBorder="1" applyAlignment="1">
      <alignment horizontal="right"/>
    </xf>
    <xf numFmtId="0" fontId="4" fillId="3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7" xfId="0" applyFont="1" applyBorder="1" applyAlignment="1">
      <alignment/>
    </xf>
    <xf numFmtId="190" fontId="4" fillId="0" borderId="7" xfId="0" applyNumberFormat="1" applyFont="1" applyBorder="1" applyAlignment="1">
      <alignment/>
    </xf>
    <xf numFmtId="206" fontId="4" fillId="0" borderId="7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86" fontId="4" fillId="0" borderId="4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1" fontId="4" fillId="0" borderId="8" xfId="0" applyNumberFormat="1" applyFont="1" applyBorder="1" applyAlignment="1">
      <alignment/>
    </xf>
    <xf numFmtId="186" fontId="4" fillId="0" borderId="8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86" fontId="4" fillId="0" borderId="1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206" fontId="4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38" fontId="4" fillId="3" borderId="5" xfId="17" applyFont="1" applyFill="1" applyBorder="1" applyAlignment="1">
      <alignment/>
    </xf>
    <xf numFmtId="38" fontId="4" fillId="3" borderId="4" xfId="17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5"/>
  <sheetViews>
    <sheetView tabSelected="1" zoomScaleSheetLayoutView="100" workbookViewId="0" topLeftCell="A32">
      <selection activeCell="A5" sqref="A5"/>
    </sheetView>
  </sheetViews>
  <sheetFormatPr defaultColWidth="9.00390625" defaultRowHeight="13.5"/>
  <cols>
    <col min="1" max="1" width="2.625" style="0" customWidth="1"/>
    <col min="2" max="2" width="7.50390625" style="0" customWidth="1"/>
    <col min="3" max="3" width="20.00390625" style="0" customWidth="1"/>
    <col min="4" max="4" width="5.00390625" style="0" bestFit="1" customWidth="1"/>
    <col min="5" max="5" width="6.75390625" style="0" bestFit="1" customWidth="1"/>
    <col min="6" max="6" width="5.875" style="0" bestFit="1" customWidth="1"/>
    <col min="7" max="8" width="5.00390625" style="0" bestFit="1" customWidth="1"/>
    <col min="9" max="9" width="8.125" style="0" customWidth="1"/>
    <col min="10" max="10" width="5.00390625" style="0" bestFit="1" customWidth="1"/>
    <col min="11" max="11" width="5.875" style="0" bestFit="1" customWidth="1"/>
    <col min="12" max="12" width="5.00390625" style="0" bestFit="1" customWidth="1"/>
    <col min="13" max="13" width="5.875" style="0" bestFit="1" customWidth="1"/>
    <col min="14" max="14" width="6.75390625" style="0" bestFit="1" customWidth="1"/>
    <col min="15" max="15" width="5.875" style="0" bestFit="1" customWidth="1"/>
    <col min="16" max="18" width="6.75390625" style="0" bestFit="1" customWidth="1"/>
    <col min="19" max="19" width="5.00390625" style="0" bestFit="1" customWidth="1"/>
    <col min="20" max="20" width="5.875" style="0" bestFit="1" customWidth="1"/>
    <col min="21" max="22" width="6.75390625" style="0" bestFit="1" customWidth="1"/>
    <col min="23" max="23" width="8.375" style="0" customWidth="1"/>
    <col min="24" max="29" width="6.75390625" style="0" bestFit="1" customWidth="1"/>
    <col min="30" max="30" width="5.00390625" style="0" bestFit="1" customWidth="1"/>
    <col min="31" max="31" width="5.875" style="0" bestFit="1" customWidth="1"/>
    <col min="32" max="34" width="6.75390625" style="0" bestFit="1" customWidth="1"/>
    <col min="35" max="35" width="5.00390625" style="0" bestFit="1" customWidth="1"/>
  </cols>
  <sheetData>
    <row r="1" ht="14.25" customHeight="1">
      <c r="B1" s="67" t="s">
        <v>110</v>
      </c>
    </row>
    <row r="2" spans="2:18" ht="12" customHeight="1">
      <c r="B2" s="1"/>
      <c r="Q2" s="2"/>
      <c r="R2" s="2"/>
    </row>
    <row r="3" spans="2:35" ht="12" customHeight="1">
      <c r="B3" s="3" t="s">
        <v>44</v>
      </c>
      <c r="C3" s="4" t="s">
        <v>45</v>
      </c>
      <c r="D3" s="3" t="s">
        <v>41</v>
      </c>
      <c r="E3" s="4" t="s">
        <v>0</v>
      </c>
      <c r="F3" s="5" t="s">
        <v>46</v>
      </c>
      <c r="G3" s="73" t="s">
        <v>47</v>
      </c>
      <c r="H3" s="74"/>
      <c r="I3" s="75"/>
      <c r="J3" s="73" t="s">
        <v>48</v>
      </c>
      <c r="K3" s="75"/>
      <c r="L3" s="73" t="s">
        <v>49</v>
      </c>
      <c r="M3" s="75"/>
      <c r="N3" s="5" t="s">
        <v>42</v>
      </c>
      <c r="O3" s="73" t="s">
        <v>50</v>
      </c>
      <c r="P3" s="75"/>
      <c r="Q3" s="6" t="s">
        <v>51</v>
      </c>
      <c r="R3" s="6" t="s">
        <v>8</v>
      </c>
      <c r="S3" s="73" t="s">
        <v>52</v>
      </c>
      <c r="T3" s="74"/>
      <c r="U3" s="74"/>
      <c r="V3" s="74"/>
      <c r="W3" s="75"/>
      <c r="X3" s="73" t="s">
        <v>123</v>
      </c>
      <c r="Y3" s="74"/>
      <c r="Z3" s="74"/>
      <c r="AA3" s="74"/>
      <c r="AB3" s="74"/>
      <c r="AC3" s="74"/>
      <c r="AD3" s="75"/>
      <c r="AE3" s="73" t="s">
        <v>53</v>
      </c>
      <c r="AF3" s="74"/>
      <c r="AG3" s="74"/>
      <c r="AH3" s="74"/>
      <c r="AI3" s="75"/>
    </row>
    <row r="4" spans="2:35" ht="12" customHeight="1">
      <c r="B4" s="7" t="s">
        <v>122</v>
      </c>
      <c r="C4" s="7" t="s">
        <v>54</v>
      </c>
      <c r="D4" s="7"/>
      <c r="E4" s="8" t="s">
        <v>1</v>
      </c>
      <c r="F4" s="8" t="s">
        <v>55</v>
      </c>
      <c r="G4" s="5" t="s">
        <v>3</v>
      </c>
      <c r="H4" s="5" t="s">
        <v>4</v>
      </c>
      <c r="I4" s="5" t="s">
        <v>56</v>
      </c>
      <c r="J4" s="5" t="s">
        <v>3</v>
      </c>
      <c r="K4" s="5" t="s">
        <v>5</v>
      </c>
      <c r="L4" s="5" t="s">
        <v>3</v>
      </c>
      <c r="M4" s="4" t="s">
        <v>5</v>
      </c>
      <c r="N4" s="9"/>
      <c r="O4" s="5" t="s">
        <v>6</v>
      </c>
      <c r="P4" s="5" t="s">
        <v>7</v>
      </c>
      <c r="Q4" s="9" t="s">
        <v>57</v>
      </c>
      <c r="R4" s="9"/>
      <c r="S4" s="5" t="s">
        <v>58</v>
      </c>
      <c r="T4" s="5" t="s">
        <v>6</v>
      </c>
      <c r="U4" s="5" t="s">
        <v>7</v>
      </c>
      <c r="V4" s="5" t="s">
        <v>9</v>
      </c>
      <c r="W4" s="5" t="s">
        <v>59</v>
      </c>
      <c r="X4" s="5" t="s">
        <v>10</v>
      </c>
      <c r="Y4" s="5" t="s">
        <v>11</v>
      </c>
      <c r="Z4" s="5" t="s">
        <v>12</v>
      </c>
      <c r="AA4" s="5" t="s">
        <v>13</v>
      </c>
      <c r="AB4" s="5" t="s">
        <v>14</v>
      </c>
      <c r="AC4" s="5" t="s">
        <v>15</v>
      </c>
      <c r="AD4" s="5" t="s">
        <v>16</v>
      </c>
      <c r="AE4" s="5" t="s">
        <v>16</v>
      </c>
      <c r="AF4" s="5" t="s">
        <v>13</v>
      </c>
      <c r="AG4" s="5" t="s">
        <v>14</v>
      </c>
      <c r="AH4" s="10" t="s">
        <v>15</v>
      </c>
      <c r="AI4" s="5" t="s">
        <v>16</v>
      </c>
    </row>
    <row r="5" spans="2:35" ht="12" customHeight="1">
      <c r="B5" s="72" t="s">
        <v>119</v>
      </c>
      <c r="C5" s="7" t="s">
        <v>18</v>
      </c>
      <c r="D5" s="7" t="s">
        <v>19</v>
      </c>
      <c r="E5" s="8" t="s">
        <v>23</v>
      </c>
      <c r="F5" s="8" t="s">
        <v>2</v>
      </c>
      <c r="G5" s="11" t="s">
        <v>20</v>
      </c>
      <c r="H5" s="11" t="s">
        <v>21</v>
      </c>
      <c r="I5" s="11" t="s">
        <v>60</v>
      </c>
      <c r="J5" s="11" t="s">
        <v>20</v>
      </c>
      <c r="K5" s="11" t="s">
        <v>2</v>
      </c>
      <c r="L5" s="11" t="s">
        <v>20</v>
      </c>
      <c r="M5" s="12" t="s">
        <v>2</v>
      </c>
      <c r="N5" s="11" t="s">
        <v>43</v>
      </c>
      <c r="O5" s="11" t="s">
        <v>2</v>
      </c>
      <c r="P5" s="11" t="s">
        <v>22</v>
      </c>
      <c r="Q5" s="11" t="s">
        <v>61</v>
      </c>
      <c r="R5" s="11" t="s">
        <v>23</v>
      </c>
      <c r="S5" s="13" t="s">
        <v>62</v>
      </c>
      <c r="T5" s="11" t="s">
        <v>2</v>
      </c>
      <c r="U5" s="11" t="s">
        <v>22</v>
      </c>
      <c r="V5" s="11" t="s">
        <v>24</v>
      </c>
      <c r="W5" s="11" t="s">
        <v>63</v>
      </c>
      <c r="X5" s="11" t="s">
        <v>25</v>
      </c>
      <c r="Y5" s="11" t="s">
        <v>25</v>
      </c>
      <c r="Z5" s="11" t="s">
        <v>25</v>
      </c>
      <c r="AA5" s="11" t="s">
        <v>26</v>
      </c>
      <c r="AB5" s="11" t="s">
        <v>24</v>
      </c>
      <c r="AC5" s="11" t="s">
        <v>27</v>
      </c>
      <c r="AD5" s="11" t="s">
        <v>28</v>
      </c>
      <c r="AE5" s="11" t="s">
        <v>26</v>
      </c>
      <c r="AF5" s="11" t="s">
        <v>64</v>
      </c>
      <c r="AG5" s="11" t="s">
        <v>65</v>
      </c>
      <c r="AH5" s="14" t="s">
        <v>27</v>
      </c>
      <c r="AI5" s="11" t="s">
        <v>28</v>
      </c>
    </row>
    <row r="6" spans="2:35" ht="12" customHeight="1">
      <c r="B6" s="15" t="s">
        <v>33</v>
      </c>
      <c r="C6" s="16" t="s">
        <v>68</v>
      </c>
      <c r="D6" s="17" t="s">
        <v>69</v>
      </c>
      <c r="E6" s="18">
        <v>37798</v>
      </c>
      <c r="F6" s="19">
        <v>24.1</v>
      </c>
      <c r="G6" s="19">
        <v>18.4</v>
      </c>
      <c r="H6" s="19">
        <v>4.1</v>
      </c>
      <c r="I6" s="19">
        <v>3.7</v>
      </c>
      <c r="J6" s="19">
        <v>34.5</v>
      </c>
      <c r="K6" s="20">
        <v>236</v>
      </c>
      <c r="L6" s="19">
        <v>63.7</v>
      </c>
      <c r="M6" s="20">
        <v>509</v>
      </c>
      <c r="N6" s="18">
        <v>37862</v>
      </c>
      <c r="O6" s="20">
        <v>383</v>
      </c>
      <c r="P6" s="20">
        <v>3251</v>
      </c>
      <c r="Q6" s="20">
        <v>686</v>
      </c>
      <c r="R6" s="18">
        <v>37910</v>
      </c>
      <c r="S6" s="19">
        <v>73</v>
      </c>
      <c r="T6" s="20">
        <v>381</v>
      </c>
      <c r="U6" s="20">
        <v>3539</v>
      </c>
      <c r="V6" s="19">
        <v>21.4</v>
      </c>
      <c r="W6" s="19">
        <v>83.6</v>
      </c>
      <c r="X6" s="20">
        <v>713</v>
      </c>
      <c r="Y6" s="20">
        <v>725</v>
      </c>
      <c r="Z6" s="20">
        <v>561</v>
      </c>
      <c r="AA6" s="20">
        <v>27.7</v>
      </c>
      <c r="AB6" s="19">
        <v>20.4</v>
      </c>
      <c r="AC6" s="19">
        <v>84.7</v>
      </c>
      <c r="AD6" s="19">
        <v>2</v>
      </c>
      <c r="AE6" s="20">
        <v>520</v>
      </c>
      <c r="AF6" s="20">
        <v>68.9</v>
      </c>
      <c r="AG6" s="19">
        <v>20.7</v>
      </c>
      <c r="AH6" s="19">
        <v>77.4</v>
      </c>
      <c r="AI6" s="19">
        <v>1</v>
      </c>
    </row>
    <row r="7" spans="2:35" ht="12" customHeight="1">
      <c r="B7" s="21"/>
      <c r="C7" s="22" t="s">
        <v>70</v>
      </c>
      <c r="D7" s="23" t="s">
        <v>71</v>
      </c>
      <c r="E7" s="24">
        <v>37797</v>
      </c>
      <c r="F7" s="25">
        <v>23.744444444444444</v>
      </c>
      <c r="G7" s="25">
        <v>19.422222222222224</v>
      </c>
      <c r="H7" s="25">
        <v>4.366666666666667</v>
      </c>
      <c r="I7" s="25">
        <v>3.5888888888888895</v>
      </c>
      <c r="J7" s="25">
        <v>33.922222222222224</v>
      </c>
      <c r="K7" s="26">
        <v>252.22222222222223</v>
      </c>
      <c r="L7" s="25">
        <v>66.68888888888888</v>
      </c>
      <c r="M7" s="26">
        <v>500.6666666666667</v>
      </c>
      <c r="N7" s="24">
        <v>37860</v>
      </c>
      <c r="O7" s="26">
        <v>388.3333333333333</v>
      </c>
      <c r="P7" s="26">
        <v>3093.3333333333335</v>
      </c>
      <c r="Q7" s="26">
        <v>659</v>
      </c>
      <c r="R7" s="24">
        <v>37910</v>
      </c>
      <c r="S7" s="25">
        <v>71.56666666666666</v>
      </c>
      <c r="T7" s="26">
        <v>394.3333333333333</v>
      </c>
      <c r="U7" s="26">
        <v>2977.5555555555557</v>
      </c>
      <c r="V7" s="25">
        <v>24.155555555555555</v>
      </c>
      <c r="W7" s="25">
        <v>89.36666666666667</v>
      </c>
      <c r="X7" s="26">
        <v>696.1111111111111</v>
      </c>
      <c r="Y7" s="26">
        <v>710.3333333333334</v>
      </c>
      <c r="Z7" s="26">
        <v>563.1111111111111</v>
      </c>
      <c r="AA7" s="26">
        <v>14.688888888888888</v>
      </c>
      <c r="AB7" s="25">
        <v>21.9</v>
      </c>
      <c r="AC7" s="25">
        <v>85.6222222222222</v>
      </c>
      <c r="AD7" s="25">
        <v>1.3333333333333333</v>
      </c>
      <c r="AE7" s="26">
        <v>562</v>
      </c>
      <c r="AF7" s="26">
        <v>37</v>
      </c>
      <c r="AG7" s="25">
        <v>21.25</v>
      </c>
      <c r="AH7" s="25">
        <v>80.25</v>
      </c>
      <c r="AI7" s="27" t="s">
        <v>72</v>
      </c>
    </row>
    <row r="8" spans="2:35" ht="12" customHeight="1">
      <c r="B8" s="21"/>
      <c r="C8" s="22" t="s">
        <v>73</v>
      </c>
      <c r="D8" s="23" t="s">
        <v>69</v>
      </c>
      <c r="E8" s="24">
        <v>37763</v>
      </c>
      <c r="F8" s="25">
        <v>20.5</v>
      </c>
      <c r="G8" s="25">
        <v>18.1</v>
      </c>
      <c r="H8" s="25">
        <v>2.2</v>
      </c>
      <c r="I8" s="25">
        <v>1.8</v>
      </c>
      <c r="J8" s="25">
        <v>26.1</v>
      </c>
      <c r="K8" s="26">
        <v>308</v>
      </c>
      <c r="L8" s="25">
        <v>56</v>
      </c>
      <c r="M8" s="26">
        <v>473</v>
      </c>
      <c r="N8" s="24">
        <v>37841</v>
      </c>
      <c r="O8" s="26">
        <v>361</v>
      </c>
      <c r="P8" s="26">
        <v>2306</v>
      </c>
      <c r="Q8" s="26">
        <v>593</v>
      </c>
      <c r="R8" s="24">
        <v>37887</v>
      </c>
      <c r="S8" s="25">
        <v>78</v>
      </c>
      <c r="T8" s="26">
        <v>361</v>
      </c>
      <c r="U8" s="26">
        <v>2429</v>
      </c>
      <c r="V8" s="25">
        <v>23.6</v>
      </c>
      <c r="W8" s="25">
        <v>87.1</v>
      </c>
      <c r="X8" s="26">
        <v>627</v>
      </c>
      <c r="Y8" s="26">
        <v>612</v>
      </c>
      <c r="Z8" s="26">
        <v>494</v>
      </c>
      <c r="AA8" s="26">
        <v>10</v>
      </c>
      <c r="AB8" s="25">
        <v>21.9</v>
      </c>
      <c r="AC8" s="25">
        <v>97.7</v>
      </c>
      <c r="AD8" s="25">
        <v>1</v>
      </c>
      <c r="AE8" s="26">
        <v>487</v>
      </c>
      <c r="AF8" s="26">
        <v>17</v>
      </c>
      <c r="AG8" s="25">
        <v>22.1</v>
      </c>
      <c r="AH8" s="25">
        <v>95.7</v>
      </c>
      <c r="AI8" s="25">
        <v>1</v>
      </c>
    </row>
    <row r="9" spans="2:35" ht="12" customHeight="1">
      <c r="B9" s="21" t="s">
        <v>17</v>
      </c>
      <c r="C9" s="28" t="s">
        <v>74</v>
      </c>
      <c r="D9" s="23" t="s">
        <v>71</v>
      </c>
      <c r="E9" s="24">
        <v>37769.857141203705</v>
      </c>
      <c r="F9" s="25">
        <v>20.357142857142858</v>
      </c>
      <c r="G9" s="25">
        <v>16.585714285714285</v>
      </c>
      <c r="H9" s="25">
        <v>3.1</v>
      </c>
      <c r="I9" s="25">
        <v>2.642857142857143</v>
      </c>
      <c r="J9" s="25">
        <v>28.571428571428573</v>
      </c>
      <c r="K9" s="26">
        <v>258</v>
      </c>
      <c r="L9" s="25">
        <v>58.357142857142854</v>
      </c>
      <c r="M9" s="26">
        <v>469.42857142857144</v>
      </c>
      <c r="N9" s="24">
        <v>37841</v>
      </c>
      <c r="O9" s="26">
        <v>400.2857142857143</v>
      </c>
      <c r="P9" s="26">
        <v>3445.8571428571427</v>
      </c>
      <c r="Q9" s="26">
        <v>725.7142857142857</v>
      </c>
      <c r="R9" s="24">
        <v>37888</v>
      </c>
      <c r="S9" s="25">
        <v>91.1</v>
      </c>
      <c r="T9" s="26">
        <v>414.7142857142857</v>
      </c>
      <c r="U9" s="26">
        <v>3169.8571428571427</v>
      </c>
      <c r="V9" s="25">
        <v>25.21428571428571</v>
      </c>
      <c r="W9" s="25">
        <v>84.65714285714284</v>
      </c>
      <c r="X9" s="26">
        <v>658.1428571428571</v>
      </c>
      <c r="Y9" s="26">
        <v>768.8571428571429</v>
      </c>
      <c r="Z9" s="26">
        <v>585.8571428571429</v>
      </c>
      <c r="AA9" s="26">
        <v>20.142857142857142</v>
      </c>
      <c r="AB9" s="25">
        <v>22.528571428571432</v>
      </c>
      <c r="AC9" s="25">
        <v>83.21428571428571</v>
      </c>
      <c r="AD9" s="25">
        <v>1.7142857142857142</v>
      </c>
      <c r="AE9" s="26">
        <v>566.2857142857143</v>
      </c>
      <c r="AF9" s="26">
        <v>44.68571428571429</v>
      </c>
      <c r="AG9" s="25">
        <v>22.85</v>
      </c>
      <c r="AH9" s="25">
        <v>78.3</v>
      </c>
      <c r="AI9" s="27" t="s">
        <v>72</v>
      </c>
    </row>
    <row r="10" spans="2:35" ht="12" customHeight="1">
      <c r="B10" s="21" t="s">
        <v>31</v>
      </c>
      <c r="C10" s="22" t="s">
        <v>75</v>
      </c>
      <c r="D10" s="23" t="s">
        <v>66</v>
      </c>
      <c r="E10" s="24">
        <v>37783</v>
      </c>
      <c r="F10" s="29">
        <v>18.4</v>
      </c>
      <c r="G10" s="29">
        <v>18.1</v>
      </c>
      <c r="H10" s="29">
        <v>4.2</v>
      </c>
      <c r="I10" s="29">
        <v>4.1</v>
      </c>
      <c r="J10" s="29">
        <v>40.6</v>
      </c>
      <c r="K10" s="26">
        <v>280</v>
      </c>
      <c r="L10" s="25">
        <v>71</v>
      </c>
      <c r="M10" s="29">
        <v>458</v>
      </c>
      <c r="N10" s="24">
        <v>37851</v>
      </c>
      <c r="O10" s="29">
        <v>375</v>
      </c>
      <c r="P10" s="29">
        <v>3108</v>
      </c>
      <c r="Q10" s="29">
        <v>631</v>
      </c>
      <c r="R10" s="30">
        <v>37894</v>
      </c>
      <c r="S10" s="25">
        <v>82.7</v>
      </c>
      <c r="T10" s="29">
        <v>369</v>
      </c>
      <c r="U10" s="29">
        <v>2317</v>
      </c>
      <c r="V10" s="29">
        <v>24.6</v>
      </c>
      <c r="W10" s="25">
        <v>89</v>
      </c>
      <c r="X10" s="29">
        <v>565</v>
      </c>
      <c r="Y10" s="29">
        <v>559</v>
      </c>
      <c r="Z10" s="29">
        <v>448</v>
      </c>
      <c r="AA10" s="26">
        <v>22</v>
      </c>
      <c r="AB10" s="25">
        <v>20</v>
      </c>
      <c r="AC10" s="29">
        <v>96.7</v>
      </c>
      <c r="AD10" s="25">
        <v>1</v>
      </c>
      <c r="AE10" s="29">
        <v>410</v>
      </c>
      <c r="AF10" s="26">
        <v>54</v>
      </c>
      <c r="AG10" s="29">
        <v>20.3</v>
      </c>
      <c r="AH10" s="29">
        <v>87.1</v>
      </c>
      <c r="AI10" s="25">
        <v>1</v>
      </c>
    </row>
    <row r="11" spans="2:35" ht="12" customHeight="1">
      <c r="B11" s="21" t="s">
        <v>17</v>
      </c>
      <c r="C11" s="28" t="s">
        <v>76</v>
      </c>
      <c r="D11" s="23" t="s">
        <v>67</v>
      </c>
      <c r="E11" s="24">
        <v>37783.42857638889</v>
      </c>
      <c r="F11" s="25">
        <v>19.1</v>
      </c>
      <c r="G11" s="25">
        <v>17.657142857142855</v>
      </c>
      <c r="H11" s="25">
        <v>4.5285714285714285</v>
      </c>
      <c r="I11" s="25">
        <v>4.285714285714286</v>
      </c>
      <c r="J11" s="25">
        <v>38.628571428571426</v>
      </c>
      <c r="K11" s="26">
        <v>305.2857142857143</v>
      </c>
      <c r="L11" s="25">
        <v>73.12857142857142</v>
      </c>
      <c r="M11" s="26">
        <v>503.2857142857143</v>
      </c>
      <c r="N11" s="24">
        <v>37848</v>
      </c>
      <c r="O11" s="26">
        <v>421.85714285714283</v>
      </c>
      <c r="P11" s="26">
        <v>3429.8571428571427</v>
      </c>
      <c r="Q11" s="26">
        <v>650.8571428571429</v>
      </c>
      <c r="R11" s="30">
        <v>37894</v>
      </c>
      <c r="S11" s="25">
        <v>90.4</v>
      </c>
      <c r="T11" s="26">
        <v>419</v>
      </c>
      <c r="U11" s="26">
        <v>3222.285714285714</v>
      </c>
      <c r="V11" s="25">
        <v>22.728571428571428</v>
      </c>
      <c r="W11" s="25">
        <v>79.98571428571428</v>
      </c>
      <c r="X11" s="26">
        <v>743.7142857142857</v>
      </c>
      <c r="Y11" s="26">
        <v>730.8571428571429</v>
      </c>
      <c r="Z11" s="26">
        <v>527.2857142857143</v>
      </c>
      <c r="AA11" s="26">
        <v>43.6</v>
      </c>
      <c r="AB11" s="25">
        <v>21.1</v>
      </c>
      <c r="AC11" s="25">
        <v>77.87142857142858</v>
      </c>
      <c r="AD11" s="25">
        <v>2</v>
      </c>
      <c r="AE11" s="26">
        <v>470.14285714285717</v>
      </c>
      <c r="AF11" s="26">
        <v>100.97142857142856</v>
      </c>
      <c r="AG11" s="25">
        <v>21.48333333333333</v>
      </c>
      <c r="AH11" s="25">
        <v>66.28333333333333</v>
      </c>
      <c r="AI11" s="27" t="s">
        <v>72</v>
      </c>
    </row>
    <row r="12" spans="2:35" ht="12" customHeight="1">
      <c r="B12" s="21"/>
      <c r="C12" s="31" t="s">
        <v>77</v>
      </c>
      <c r="D12" s="23" t="s">
        <v>66</v>
      </c>
      <c r="E12" s="24">
        <v>37777</v>
      </c>
      <c r="F12" s="29">
        <v>20.8</v>
      </c>
      <c r="G12" s="25">
        <v>13</v>
      </c>
      <c r="H12" s="29">
        <v>3.5</v>
      </c>
      <c r="I12" s="29">
        <v>2.3</v>
      </c>
      <c r="J12" s="29">
        <v>31.2</v>
      </c>
      <c r="K12" s="29">
        <v>156</v>
      </c>
      <c r="L12" s="29">
        <v>52.5</v>
      </c>
      <c r="M12" s="29">
        <v>405</v>
      </c>
      <c r="N12" s="24">
        <v>37854</v>
      </c>
      <c r="O12" s="29">
        <v>354</v>
      </c>
      <c r="P12" s="29">
        <v>2741</v>
      </c>
      <c r="Q12" s="29">
        <v>661</v>
      </c>
      <c r="R12" s="30">
        <v>37897</v>
      </c>
      <c r="S12" s="25">
        <v>76.1</v>
      </c>
      <c r="T12" s="29">
        <v>339</v>
      </c>
      <c r="U12" s="29">
        <v>2424</v>
      </c>
      <c r="V12" s="29">
        <v>25.6</v>
      </c>
      <c r="W12" s="25">
        <v>88</v>
      </c>
      <c r="X12" s="29">
        <v>474</v>
      </c>
      <c r="Y12" s="29">
        <v>621</v>
      </c>
      <c r="Z12" s="29">
        <v>509</v>
      </c>
      <c r="AA12" s="26">
        <v>18</v>
      </c>
      <c r="AB12" s="29">
        <v>21.8</v>
      </c>
      <c r="AC12" s="29">
        <v>96.3</v>
      </c>
      <c r="AD12" s="25">
        <v>1</v>
      </c>
      <c r="AE12" s="29">
        <v>493</v>
      </c>
      <c r="AF12" s="26">
        <v>33</v>
      </c>
      <c r="AG12" s="29">
        <v>21.9</v>
      </c>
      <c r="AH12" s="29">
        <v>92.8</v>
      </c>
      <c r="AI12" s="25">
        <v>1</v>
      </c>
    </row>
    <row r="13" spans="2:35" ht="12" customHeight="1">
      <c r="B13" s="21" t="s">
        <v>17</v>
      </c>
      <c r="C13" s="28" t="s">
        <v>78</v>
      </c>
      <c r="D13" s="23" t="s">
        <v>67</v>
      </c>
      <c r="E13" s="24">
        <v>37779.8</v>
      </c>
      <c r="F13" s="25">
        <v>20.61</v>
      </c>
      <c r="G13" s="25">
        <v>16.4</v>
      </c>
      <c r="H13" s="25">
        <v>2.8</v>
      </c>
      <c r="I13" s="25">
        <v>2.17</v>
      </c>
      <c r="J13" s="25">
        <v>27.13</v>
      </c>
      <c r="K13" s="26">
        <v>170.8</v>
      </c>
      <c r="L13" s="25">
        <v>58.23</v>
      </c>
      <c r="M13" s="26">
        <v>470.9</v>
      </c>
      <c r="N13" s="24">
        <v>37852</v>
      </c>
      <c r="O13" s="26">
        <v>454.1</v>
      </c>
      <c r="P13" s="26">
        <v>3678.4</v>
      </c>
      <c r="Q13" s="26">
        <v>688.6</v>
      </c>
      <c r="R13" s="30">
        <v>37902</v>
      </c>
      <c r="S13" s="25">
        <v>86.5</v>
      </c>
      <c r="T13" s="26">
        <v>453</v>
      </c>
      <c r="U13" s="26">
        <v>3508</v>
      </c>
      <c r="V13" s="25">
        <v>22.4</v>
      </c>
      <c r="W13" s="25">
        <v>76.34</v>
      </c>
      <c r="X13" s="26">
        <v>625.97</v>
      </c>
      <c r="Y13" s="26">
        <v>693.12</v>
      </c>
      <c r="Z13" s="26">
        <v>578.7</v>
      </c>
      <c r="AA13" s="26">
        <v>38.93</v>
      </c>
      <c r="AB13" s="25">
        <v>21.790999999999997</v>
      </c>
      <c r="AC13" s="25">
        <v>75.13</v>
      </c>
      <c r="AD13" s="25">
        <v>1.8</v>
      </c>
      <c r="AE13" s="26">
        <v>521.1428571428571</v>
      </c>
      <c r="AF13" s="26">
        <v>77.05714285714285</v>
      </c>
      <c r="AG13" s="25">
        <v>22.166666666666668</v>
      </c>
      <c r="AH13" s="25">
        <v>65.18333333333332</v>
      </c>
      <c r="AI13" s="27" t="s">
        <v>72</v>
      </c>
    </row>
    <row r="14" spans="2:35" ht="12" customHeight="1">
      <c r="B14" s="21" t="s">
        <v>32</v>
      </c>
      <c r="C14" s="22" t="s">
        <v>79</v>
      </c>
      <c r="D14" s="23" t="s">
        <v>66</v>
      </c>
      <c r="E14" s="24">
        <v>37801</v>
      </c>
      <c r="F14" s="29">
        <v>24.8</v>
      </c>
      <c r="G14" s="29">
        <v>17.8</v>
      </c>
      <c r="H14" s="29">
        <v>4.1</v>
      </c>
      <c r="I14" s="29">
        <v>3.5</v>
      </c>
      <c r="J14" s="29">
        <v>33.2</v>
      </c>
      <c r="K14" s="29">
        <v>281</v>
      </c>
      <c r="L14" s="25">
        <v>67</v>
      </c>
      <c r="M14" s="29">
        <v>422</v>
      </c>
      <c r="N14" s="24">
        <v>37866</v>
      </c>
      <c r="O14" s="29">
        <v>343</v>
      </c>
      <c r="P14" s="29">
        <v>3015</v>
      </c>
      <c r="Q14" s="29">
        <v>626</v>
      </c>
      <c r="R14" s="30">
        <v>37916</v>
      </c>
      <c r="S14" s="25">
        <v>77</v>
      </c>
      <c r="T14" s="29">
        <v>355</v>
      </c>
      <c r="U14" s="29">
        <v>2648</v>
      </c>
      <c r="V14" s="29">
        <v>26.1</v>
      </c>
      <c r="W14" s="29">
        <v>89.3</v>
      </c>
      <c r="X14" s="29">
        <v>667</v>
      </c>
      <c r="Y14" s="29">
        <v>741</v>
      </c>
      <c r="Z14" s="29">
        <v>576</v>
      </c>
      <c r="AA14" s="26">
        <v>9</v>
      </c>
      <c r="AB14" s="29">
        <v>23.1</v>
      </c>
      <c r="AC14" s="29">
        <v>94.2</v>
      </c>
      <c r="AD14" s="25">
        <v>1</v>
      </c>
      <c r="AE14" s="29">
        <v>565</v>
      </c>
      <c r="AF14" s="26">
        <v>20</v>
      </c>
      <c r="AG14" s="29">
        <v>22.8</v>
      </c>
      <c r="AH14" s="29">
        <v>93.6</v>
      </c>
      <c r="AI14" s="25">
        <v>1</v>
      </c>
    </row>
    <row r="15" spans="2:35" ht="12" customHeight="1">
      <c r="B15" s="21" t="s">
        <v>17</v>
      </c>
      <c r="C15" s="28" t="s">
        <v>80</v>
      </c>
      <c r="D15" s="23" t="s">
        <v>67</v>
      </c>
      <c r="E15" s="24">
        <v>37796.2</v>
      </c>
      <c r="F15" s="25">
        <v>21</v>
      </c>
      <c r="G15" s="25">
        <v>17.24</v>
      </c>
      <c r="H15" s="25">
        <v>3.68</v>
      </c>
      <c r="I15" s="25">
        <v>3.02</v>
      </c>
      <c r="J15" s="25">
        <v>36.7</v>
      </c>
      <c r="K15" s="26">
        <v>265.8</v>
      </c>
      <c r="L15" s="25">
        <v>73.52</v>
      </c>
      <c r="M15" s="26">
        <v>376</v>
      </c>
      <c r="N15" s="24">
        <v>37861</v>
      </c>
      <c r="O15" s="26">
        <v>334.3333333333333</v>
      </c>
      <c r="P15" s="26">
        <v>2798</v>
      </c>
      <c r="Q15" s="26">
        <v>624.5</v>
      </c>
      <c r="R15" s="30">
        <v>37906</v>
      </c>
      <c r="S15" s="25">
        <v>85.04</v>
      </c>
      <c r="T15" s="26">
        <v>338.8</v>
      </c>
      <c r="U15" s="26">
        <v>2543.2</v>
      </c>
      <c r="V15" s="25">
        <v>26.42</v>
      </c>
      <c r="W15" s="25">
        <v>88.16</v>
      </c>
      <c r="X15" s="26">
        <v>832.8</v>
      </c>
      <c r="Y15" s="26">
        <v>639.6</v>
      </c>
      <c r="Z15" s="26">
        <v>503.8</v>
      </c>
      <c r="AA15" s="26">
        <v>17.92</v>
      </c>
      <c r="AB15" s="25">
        <v>22.9</v>
      </c>
      <c r="AC15" s="25">
        <v>86.68</v>
      </c>
      <c r="AD15" s="25">
        <v>2.4</v>
      </c>
      <c r="AE15" s="26">
        <v>481.6</v>
      </c>
      <c r="AF15" s="26">
        <v>39.98</v>
      </c>
      <c r="AG15" s="25">
        <v>23.24</v>
      </c>
      <c r="AH15" s="25">
        <v>81.7</v>
      </c>
      <c r="AI15" s="27" t="s">
        <v>72</v>
      </c>
    </row>
    <row r="16" spans="2:35" ht="12" customHeight="1">
      <c r="B16" s="15" t="s">
        <v>33</v>
      </c>
      <c r="C16" s="32" t="s">
        <v>34</v>
      </c>
      <c r="D16" s="17" t="s">
        <v>29</v>
      </c>
      <c r="E16" s="18">
        <f aca="true" t="shared" si="0" ref="E16:M16">AVERAGE(E6,E8,E10,E12,E14)</f>
        <v>37784.4</v>
      </c>
      <c r="F16" s="19">
        <f t="shared" si="0"/>
        <v>21.72</v>
      </c>
      <c r="G16" s="19">
        <f t="shared" si="0"/>
        <v>17.08</v>
      </c>
      <c r="H16" s="19">
        <f t="shared" si="0"/>
        <v>3.62</v>
      </c>
      <c r="I16" s="19">
        <f t="shared" si="0"/>
        <v>3.0799999999999996</v>
      </c>
      <c r="J16" s="19">
        <f t="shared" si="0"/>
        <v>33.120000000000005</v>
      </c>
      <c r="K16" s="20">
        <f t="shared" si="0"/>
        <v>252.2</v>
      </c>
      <c r="L16" s="19">
        <f t="shared" si="0"/>
        <v>62.04</v>
      </c>
      <c r="M16" s="20">
        <f t="shared" si="0"/>
        <v>453.4</v>
      </c>
      <c r="N16" s="18">
        <v>37855</v>
      </c>
      <c r="O16" s="20">
        <f aca="true" t="shared" si="1" ref="O16:Q17">AVERAGE(O6,O8,O10,O12,O14)</f>
        <v>363.2</v>
      </c>
      <c r="P16" s="20">
        <f t="shared" si="1"/>
        <v>2884.2</v>
      </c>
      <c r="Q16" s="20">
        <f t="shared" si="1"/>
        <v>639.4</v>
      </c>
      <c r="R16" s="33">
        <v>37901</v>
      </c>
      <c r="S16" s="19">
        <f aca="true" t="shared" si="2" ref="S16:W17">AVERAGE(S6,S8,S10,S12,S14)</f>
        <v>77.35999999999999</v>
      </c>
      <c r="T16" s="20">
        <f t="shared" si="2"/>
        <v>361</v>
      </c>
      <c r="U16" s="20">
        <f t="shared" si="2"/>
        <v>2671.4</v>
      </c>
      <c r="V16" s="19">
        <f t="shared" si="2"/>
        <v>24.259999999999998</v>
      </c>
      <c r="W16" s="19">
        <f t="shared" si="2"/>
        <v>87.4</v>
      </c>
      <c r="X16" s="20">
        <f aca="true" t="shared" si="3" ref="X16:AD16">AVERAGE(X6,X8,X10,X12,X14)</f>
        <v>609.2</v>
      </c>
      <c r="Y16" s="20">
        <f t="shared" si="3"/>
        <v>651.6</v>
      </c>
      <c r="Z16" s="20">
        <f t="shared" si="3"/>
        <v>517.6</v>
      </c>
      <c r="AA16" s="20">
        <f t="shared" si="3"/>
        <v>17.34</v>
      </c>
      <c r="AB16" s="19">
        <f t="shared" si="3"/>
        <v>21.439999999999998</v>
      </c>
      <c r="AC16" s="19">
        <f t="shared" si="3"/>
        <v>93.92</v>
      </c>
      <c r="AD16" s="19">
        <f t="shared" si="3"/>
        <v>1.2</v>
      </c>
      <c r="AE16" s="20">
        <f>AVERAGE(AE6,AE8,AE10,AE12,AE14)</f>
        <v>495</v>
      </c>
      <c r="AF16" s="20">
        <f>AVERAGE(AF6,AF8,AF10,AF12,AF14)</f>
        <v>38.58</v>
      </c>
      <c r="AG16" s="19">
        <f>AVERAGE(AG6,AG8,AG10,AG12,AG14)</f>
        <v>21.56</v>
      </c>
      <c r="AH16" s="19">
        <f>AVERAGE(AH6,AH8,AH10,AH12,AH14)</f>
        <v>89.32000000000001</v>
      </c>
      <c r="AI16" s="19">
        <f>AVERAGE(AI6,AI8,AI10,AI12,AI14)</f>
        <v>1</v>
      </c>
    </row>
    <row r="17" spans="2:35" ht="12" customHeight="1">
      <c r="B17" s="78">
        <v>4960</v>
      </c>
      <c r="C17" s="34"/>
      <c r="D17" s="23" t="s">
        <v>30</v>
      </c>
      <c r="E17" s="24">
        <f aca="true" t="shared" si="4" ref="E17:M17">AVERAGE(E7,E9,E11,E13,E15)</f>
        <v>37785.257143518524</v>
      </c>
      <c r="F17" s="25">
        <f t="shared" si="4"/>
        <v>20.96231746031746</v>
      </c>
      <c r="G17" s="25">
        <f t="shared" si="4"/>
        <v>17.46101587301587</v>
      </c>
      <c r="H17" s="25">
        <f t="shared" si="4"/>
        <v>3.6950476190476187</v>
      </c>
      <c r="I17" s="25">
        <f t="shared" si="4"/>
        <v>3.1414920634920636</v>
      </c>
      <c r="J17" s="25">
        <f t="shared" si="4"/>
        <v>32.99044444444445</v>
      </c>
      <c r="K17" s="26">
        <f t="shared" si="4"/>
        <v>250.4215873015873</v>
      </c>
      <c r="L17" s="25">
        <f t="shared" si="4"/>
        <v>65.98492063492063</v>
      </c>
      <c r="M17" s="26">
        <f t="shared" si="4"/>
        <v>464.05619047619047</v>
      </c>
      <c r="N17" s="24">
        <f>AVERAGE(N7,N9,N11,N13,N15)</f>
        <v>37852.4</v>
      </c>
      <c r="O17" s="26">
        <f t="shared" si="1"/>
        <v>399.7819047619047</v>
      </c>
      <c r="P17" s="26">
        <f t="shared" si="1"/>
        <v>3289.089523809524</v>
      </c>
      <c r="Q17" s="26">
        <f t="shared" si="1"/>
        <v>669.7342857142858</v>
      </c>
      <c r="R17" s="30">
        <f>AVERAGE(R7,R9,R11,R13,R15)</f>
        <v>37900</v>
      </c>
      <c r="S17" s="25">
        <f t="shared" si="2"/>
        <v>84.92133333333334</v>
      </c>
      <c r="T17" s="26">
        <f t="shared" si="2"/>
        <v>403.9695238095238</v>
      </c>
      <c r="U17" s="26">
        <f t="shared" si="2"/>
        <v>3084.1796825396823</v>
      </c>
      <c r="V17" s="25">
        <f t="shared" si="2"/>
        <v>24.18368253968254</v>
      </c>
      <c r="W17" s="25">
        <f t="shared" si="2"/>
        <v>83.70190476190476</v>
      </c>
      <c r="X17" s="26">
        <f aca="true" t="shared" si="5" ref="X17:AD17">AVERAGE(X7,X9,X11,X13,X15)</f>
        <v>711.3476507936508</v>
      </c>
      <c r="Y17" s="26">
        <f t="shared" si="5"/>
        <v>708.5535238095238</v>
      </c>
      <c r="Z17" s="26">
        <f t="shared" si="5"/>
        <v>551.7507936507936</v>
      </c>
      <c r="AA17" s="26">
        <f t="shared" si="5"/>
        <v>27.056349206349203</v>
      </c>
      <c r="AB17" s="25">
        <f t="shared" si="5"/>
        <v>22.043914285714287</v>
      </c>
      <c r="AC17" s="25">
        <f t="shared" si="5"/>
        <v>81.7035873015873</v>
      </c>
      <c r="AD17" s="25">
        <f t="shared" si="5"/>
        <v>1.8495238095238093</v>
      </c>
      <c r="AE17" s="26">
        <f>AVERAGE(AE7,AE9,AE11,AE13,AE15)</f>
        <v>520.2342857142856</v>
      </c>
      <c r="AF17" s="26">
        <f>AVERAGE(AF7,AF9,AF11,AF13,AF15)</f>
        <v>59.93885714285714</v>
      </c>
      <c r="AG17" s="25">
        <f>AVERAGE(AG7,AG9,AG11,AG13,AG15)</f>
        <v>22.198</v>
      </c>
      <c r="AH17" s="25">
        <f>AVERAGE(AH7,AH9,AH11,AH13,AH15)</f>
        <v>74.34333333333333</v>
      </c>
      <c r="AI17" s="27" t="s">
        <v>111</v>
      </c>
    </row>
    <row r="18" spans="2:35" ht="12" customHeight="1">
      <c r="B18" s="76" t="s">
        <v>121</v>
      </c>
      <c r="C18" s="69"/>
      <c r="D18" s="37" t="s">
        <v>35</v>
      </c>
      <c r="E18" s="38">
        <f>E16-E17</f>
        <v>-0.8571435185222072</v>
      </c>
      <c r="F18" s="38">
        <f>100*F16/F17</f>
        <v>103.61449797293102</v>
      </c>
      <c r="G18" s="38">
        <f aca="true" t="shared" si="6" ref="G18:O18">100*G16/G17</f>
        <v>97.81790546559955</v>
      </c>
      <c r="H18" s="38">
        <f t="shared" si="6"/>
        <v>97.96896747255015</v>
      </c>
      <c r="I18" s="38">
        <f t="shared" si="6"/>
        <v>98.04258415271278</v>
      </c>
      <c r="J18" s="38">
        <f t="shared" si="6"/>
        <v>100.39270630552954</v>
      </c>
      <c r="K18" s="38">
        <f t="shared" si="6"/>
        <v>100.71016748898366</v>
      </c>
      <c r="L18" s="38">
        <f t="shared" si="6"/>
        <v>94.02148157948547</v>
      </c>
      <c r="M18" s="38">
        <f t="shared" si="6"/>
        <v>97.70368530904508</v>
      </c>
      <c r="N18" s="38">
        <f>N16-N17</f>
        <v>2.599999999998545</v>
      </c>
      <c r="O18" s="38">
        <f t="shared" si="6"/>
        <v>90.84953462721343</v>
      </c>
      <c r="P18" s="38">
        <f>100*P16/P17</f>
        <v>87.6899208465275</v>
      </c>
      <c r="Q18" s="38">
        <f>100*Q16/Q17</f>
        <v>95.47069840064502</v>
      </c>
      <c r="R18" s="38">
        <f>R16-R17</f>
        <v>1</v>
      </c>
      <c r="S18" s="38">
        <f>100*S16/S17</f>
        <v>91.0960732285566</v>
      </c>
      <c r="T18" s="38">
        <f>100*T16/T17</f>
        <v>89.3631768544539</v>
      </c>
      <c r="U18" s="38">
        <f>100*U16/U17</f>
        <v>86.61622457094403</v>
      </c>
      <c r="V18" s="38">
        <f>100*V16/V17</f>
        <v>100.31557419012688</v>
      </c>
      <c r="W18" s="39">
        <f>W16-W17</f>
        <v>3.6980952380952488</v>
      </c>
      <c r="X18" s="38">
        <f>100*X16/X17</f>
        <v>85.64026314282692</v>
      </c>
      <c r="Y18" s="38">
        <f>100*Y16/Y17</f>
        <v>91.96200119035267</v>
      </c>
      <c r="Z18" s="38">
        <f>100*Z16/Z17</f>
        <v>93.81046768871386</v>
      </c>
      <c r="AA18" s="38">
        <f>100*AA16/AA17</f>
        <v>64.08846909741575</v>
      </c>
      <c r="AB18" s="38">
        <f>100*AB16/AB17</f>
        <v>97.26040358401475</v>
      </c>
      <c r="AC18" s="39">
        <f>AC16-AC17</f>
        <v>12.216412698412697</v>
      </c>
      <c r="AD18" s="39">
        <f>AD16-AD17</f>
        <v>-0.6495238095238094</v>
      </c>
      <c r="AE18" s="38">
        <f>100*AE16/AE17</f>
        <v>95.14943816522228</v>
      </c>
      <c r="AF18" s="38">
        <f>100*AF16/AF17</f>
        <v>64.3655916028715</v>
      </c>
      <c r="AG18" s="38">
        <f>100*AG16/AG17</f>
        <v>97.12586719524282</v>
      </c>
      <c r="AH18" s="39">
        <f>AH16-AH17</f>
        <v>14.976666666666674</v>
      </c>
      <c r="AI18" s="40" t="s">
        <v>112</v>
      </c>
    </row>
    <row r="19" spans="2:35" ht="12" customHeight="1">
      <c r="B19" s="21" t="s">
        <v>36</v>
      </c>
      <c r="C19" s="22" t="s">
        <v>81</v>
      </c>
      <c r="D19" s="23" t="s">
        <v>66</v>
      </c>
      <c r="E19" s="41">
        <v>37765</v>
      </c>
      <c r="F19" s="42">
        <v>19.9</v>
      </c>
      <c r="G19" s="43">
        <v>18.2</v>
      </c>
      <c r="H19" s="42">
        <v>3.6</v>
      </c>
      <c r="I19" s="43">
        <v>3.5</v>
      </c>
      <c r="J19" s="19">
        <v>31</v>
      </c>
      <c r="K19" s="43">
        <v>185</v>
      </c>
      <c r="L19" s="42">
        <v>54.2</v>
      </c>
      <c r="M19" s="43">
        <v>330</v>
      </c>
      <c r="N19" s="18">
        <v>37852</v>
      </c>
      <c r="O19" s="43">
        <v>326</v>
      </c>
      <c r="P19" s="42">
        <v>3011</v>
      </c>
      <c r="Q19" s="29">
        <v>651</v>
      </c>
      <c r="R19" s="33">
        <v>36800</v>
      </c>
      <c r="S19" s="44">
        <v>83.4</v>
      </c>
      <c r="T19" s="42">
        <v>334</v>
      </c>
      <c r="U19" s="43">
        <v>2641</v>
      </c>
      <c r="V19" s="42">
        <v>25.9</v>
      </c>
      <c r="W19" s="43">
        <v>93.8</v>
      </c>
      <c r="X19" s="42">
        <v>876</v>
      </c>
      <c r="Y19" s="43">
        <v>690</v>
      </c>
      <c r="Z19" s="42">
        <v>557</v>
      </c>
      <c r="AA19" s="45">
        <v>2</v>
      </c>
      <c r="AB19" s="42">
        <v>22.2</v>
      </c>
      <c r="AC19" s="43">
        <v>94.8</v>
      </c>
      <c r="AD19" s="19">
        <v>1</v>
      </c>
      <c r="AE19" s="43">
        <v>550</v>
      </c>
      <c r="AF19" s="20">
        <v>9</v>
      </c>
      <c r="AG19" s="43">
        <v>22.2</v>
      </c>
      <c r="AH19" s="42">
        <v>93.7</v>
      </c>
      <c r="AI19" s="19">
        <v>1</v>
      </c>
    </row>
    <row r="20" spans="2:35" ht="12" customHeight="1">
      <c r="B20" s="21"/>
      <c r="C20" s="22" t="s">
        <v>80</v>
      </c>
      <c r="D20" s="23" t="s">
        <v>67</v>
      </c>
      <c r="E20" s="41">
        <v>37769</v>
      </c>
      <c r="F20" s="25">
        <v>20.4</v>
      </c>
      <c r="G20" s="44">
        <v>17.62</v>
      </c>
      <c r="H20" s="25">
        <v>2.84</v>
      </c>
      <c r="I20" s="44">
        <v>2.34</v>
      </c>
      <c r="J20" s="25">
        <v>29.18</v>
      </c>
      <c r="K20" s="45">
        <v>207.4</v>
      </c>
      <c r="L20" s="25">
        <v>60.22</v>
      </c>
      <c r="M20" s="45">
        <v>396.4</v>
      </c>
      <c r="N20" s="24">
        <v>37851</v>
      </c>
      <c r="O20" s="45">
        <v>338.8</v>
      </c>
      <c r="P20" s="26">
        <v>2909</v>
      </c>
      <c r="Q20" s="26">
        <v>655.4</v>
      </c>
      <c r="R20" s="30">
        <v>36800</v>
      </c>
      <c r="S20" s="44">
        <v>93.22</v>
      </c>
      <c r="T20" s="26">
        <v>338.6</v>
      </c>
      <c r="U20" s="45">
        <v>2628.4</v>
      </c>
      <c r="V20" s="25">
        <v>26.9</v>
      </c>
      <c r="W20" s="44">
        <v>92.42</v>
      </c>
      <c r="X20" s="26">
        <v>944.4</v>
      </c>
      <c r="Y20" s="45">
        <v>710</v>
      </c>
      <c r="Z20" s="26">
        <v>571.6</v>
      </c>
      <c r="AA20" s="45">
        <v>6.16</v>
      </c>
      <c r="AB20" s="25">
        <v>23.16</v>
      </c>
      <c r="AC20" s="44">
        <v>94.6</v>
      </c>
      <c r="AD20" s="25">
        <v>1.6</v>
      </c>
      <c r="AE20" s="45">
        <v>565.8</v>
      </c>
      <c r="AF20" s="26">
        <v>12</v>
      </c>
      <c r="AG20" s="44">
        <v>23.36</v>
      </c>
      <c r="AH20" s="25">
        <v>92.9</v>
      </c>
      <c r="AI20" s="27" t="s">
        <v>72</v>
      </c>
    </row>
    <row r="21" spans="2:35" ht="12" customHeight="1">
      <c r="B21" s="21"/>
      <c r="C21" s="22" t="s">
        <v>82</v>
      </c>
      <c r="D21" s="23" t="s">
        <v>66</v>
      </c>
      <c r="E21" s="41">
        <v>37802</v>
      </c>
      <c r="F21" s="29">
        <v>20.3</v>
      </c>
      <c r="G21" s="43">
        <v>16.9</v>
      </c>
      <c r="H21" s="29">
        <v>3.9</v>
      </c>
      <c r="I21" s="43">
        <v>3.4</v>
      </c>
      <c r="J21" s="29">
        <v>33.5</v>
      </c>
      <c r="K21" s="43">
        <v>197</v>
      </c>
      <c r="L21" s="29">
        <v>72.5</v>
      </c>
      <c r="M21" s="43">
        <v>394</v>
      </c>
      <c r="N21" s="24">
        <v>37869</v>
      </c>
      <c r="O21" s="43">
        <v>322</v>
      </c>
      <c r="P21" s="29">
        <v>3005</v>
      </c>
      <c r="Q21" s="29">
        <v>584</v>
      </c>
      <c r="R21" s="30">
        <v>36822</v>
      </c>
      <c r="S21" s="44">
        <v>80.8</v>
      </c>
      <c r="T21" s="29">
        <v>322</v>
      </c>
      <c r="U21" s="43">
        <v>2776</v>
      </c>
      <c r="V21" s="29">
        <v>25.4</v>
      </c>
      <c r="W21" s="43">
        <v>83.9</v>
      </c>
      <c r="X21" s="29">
        <v>760</v>
      </c>
      <c r="Y21" s="43">
        <v>666</v>
      </c>
      <c r="Z21" s="29">
        <v>528</v>
      </c>
      <c r="AA21" s="45">
        <v>7</v>
      </c>
      <c r="AB21" s="29">
        <v>22.6</v>
      </c>
      <c r="AC21" s="43">
        <v>84.2</v>
      </c>
      <c r="AD21" s="25">
        <v>2</v>
      </c>
      <c r="AE21" s="43">
        <v>519</v>
      </c>
      <c r="AF21" s="26">
        <v>15</v>
      </c>
      <c r="AG21" s="43">
        <v>22.6</v>
      </c>
      <c r="AH21" s="29">
        <v>82.9</v>
      </c>
      <c r="AI21" s="25">
        <v>2</v>
      </c>
    </row>
    <row r="22" spans="2:35" ht="12" customHeight="1">
      <c r="B22" s="21"/>
      <c r="C22" s="22" t="s">
        <v>83</v>
      </c>
      <c r="D22" s="23" t="s">
        <v>67</v>
      </c>
      <c r="E22" s="41">
        <v>37803</v>
      </c>
      <c r="F22" s="25">
        <v>19.83846153846154</v>
      </c>
      <c r="G22" s="44">
        <v>18.376923076923074</v>
      </c>
      <c r="H22" s="25">
        <v>4.161538461538461</v>
      </c>
      <c r="I22" s="44">
        <v>3.338461538461538</v>
      </c>
      <c r="J22" s="25">
        <v>36.926100000000005</v>
      </c>
      <c r="K22" s="45">
        <v>254.69230769230768</v>
      </c>
      <c r="L22" s="25">
        <v>70.74615384615385</v>
      </c>
      <c r="M22" s="45">
        <v>454</v>
      </c>
      <c r="N22" s="24">
        <v>37862</v>
      </c>
      <c r="O22" s="45">
        <v>397.7692307692308</v>
      </c>
      <c r="P22" s="26">
        <v>3235.6923076923076</v>
      </c>
      <c r="Q22" s="26">
        <v>603.5384615384615</v>
      </c>
      <c r="R22" s="30">
        <v>36815.5</v>
      </c>
      <c r="S22" s="44">
        <v>75.48461538461538</v>
      </c>
      <c r="T22" s="26">
        <v>405.7692307692308</v>
      </c>
      <c r="U22" s="45">
        <v>3081.4615384615386</v>
      </c>
      <c r="V22" s="25">
        <v>23.04615384615385</v>
      </c>
      <c r="W22" s="44">
        <v>81.93076923076923</v>
      </c>
      <c r="X22" s="26">
        <v>764.0769230769231</v>
      </c>
      <c r="Y22" s="45">
        <v>683.3846153846154</v>
      </c>
      <c r="Z22" s="26">
        <v>524.1538461538462</v>
      </c>
      <c r="AA22" s="45">
        <v>25.27692307692308</v>
      </c>
      <c r="AB22" s="25">
        <v>21.423076923076923</v>
      </c>
      <c r="AC22" s="44">
        <v>79.86923076923077</v>
      </c>
      <c r="AD22" s="25">
        <v>1.6153846153846154</v>
      </c>
      <c r="AE22" s="45">
        <v>514.7142857142857</v>
      </c>
      <c r="AF22" s="26">
        <v>46.957142857142856</v>
      </c>
      <c r="AG22" s="44">
        <v>21.87142857142857</v>
      </c>
      <c r="AH22" s="25">
        <v>76.98571428571428</v>
      </c>
      <c r="AI22" s="27" t="s">
        <v>72</v>
      </c>
    </row>
    <row r="23" spans="2:35" ht="12" customHeight="1">
      <c r="B23" s="21" t="s">
        <v>37</v>
      </c>
      <c r="C23" s="22" t="s">
        <v>84</v>
      </c>
      <c r="D23" s="23" t="s">
        <v>66</v>
      </c>
      <c r="E23" s="41">
        <v>37794</v>
      </c>
      <c r="F23" s="29">
        <v>20.2</v>
      </c>
      <c r="G23" s="43">
        <v>19.2</v>
      </c>
      <c r="H23" s="29">
        <v>3.8</v>
      </c>
      <c r="I23" s="43">
        <v>2.5</v>
      </c>
      <c r="J23" s="29">
        <v>34.1</v>
      </c>
      <c r="K23" s="43">
        <v>224</v>
      </c>
      <c r="L23" s="29">
        <v>62.7</v>
      </c>
      <c r="M23" s="43">
        <v>382</v>
      </c>
      <c r="N23" s="24">
        <v>37862</v>
      </c>
      <c r="O23" s="43">
        <v>351</v>
      </c>
      <c r="P23" s="29">
        <v>2936</v>
      </c>
      <c r="Q23" s="29">
        <v>653</v>
      </c>
      <c r="R23" s="30">
        <v>36814</v>
      </c>
      <c r="S23" s="44">
        <v>81.3</v>
      </c>
      <c r="T23" s="29">
        <v>348</v>
      </c>
      <c r="U23" s="43">
        <v>2432</v>
      </c>
      <c r="V23" s="29">
        <v>25.4</v>
      </c>
      <c r="W23" s="43">
        <v>87.7</v>
      </c>
      <c r="X23" s="29">
        <v>795</v>
      </c>
      <c r="Y23" s="43">
        <v>688</v>
      </c>
      <c r="Z23" s="29">
        <v>525</v>
      </c>
      <c r="AA23" s="45">
        <v>27</v>
      </c>
      <c r="AB23" s="29">
        <v>22.1</v>
      </c>
      <c r="AC23" s="43">
        <v>87.7</v>
      </c>
      <c r="AD23" s="25">
        <v>1</v>
      </c>
      <c r="AE23" s="43">
        <v>505</v>
      </c>
      <c r="AF23" s="26">
        <v>47</v>
      </c>
      <c r="AG23" s="43">
        <v>22.4</v>
      </c>
      <c r="AH23" s="29">
        <v>83.3</v>
      </c>
      <c r="AI23" s="25">
        <v>1</v>
      </c>
    </row>
    <row r="24" spans="2:35" ht="12" customHeight="1">
      <c r="B24" s="21"/>
      <c r="C24" s="28" t="s">
        <v>85</v>
      </c>
      <c r="D24" s="23" t="s">
        <v>67</v>
      </c>
      <c r="E24" s="41">
        <v>37791</v>
      </c>
      <c r="F24" s="25">
        <v>19.966666666666665</v>
      </c>
      <c r="G24" s="44">
        <v>21.1</v>
      </c>
      <c r="H24" s="25">
        <v>4.066666666666666</v>
      </c>
      <c r="I24" s="44">
        <v>2.8666666666666667</v>
      </c>
      <c r="J24" s="25">
        <v>33.166666666666664</v>
      </c>
      <c r="K24" s="45">
        <v>293.3333333333333</v>
      </c>
      <c r="L24" s="25">
        <v>67.36666666666666</v>
      </c>
      <c r="M24" s="45">
        <v>414</v>
      </c>
      <c r="N24" s="24">
        <v>37860</v>
      </c>
      <c r="O24" s="45">
        <v>358</v>
      </c>
      <c r="P24" s="26">
        <v>3073</v>
      </c>
      <c r="Q24" s="26">
        <v>637</v>
      </c>
      <c r="R24" s="30">
        <v>36811.666666666664</v>
      </c>
      <c r="S24" s="44">
        <v>85.76666666666667</v>
      </c>
      <c r="T24" s="26">
        <v>345.3333333333333</v>
      </c>
      <c r="U24" s="45">
        <v>2958</v>
      </c>
      <c r="V24" s="25">
        <v>24.833333333333332</v>
      </c>
      <c r="W24" s="44">
        <v>86.1</v>
      </c>
      <c r="X24" s="26">
        <v>849</v>
      </c>
      <c r="Y24" s="45">
        <v>681.6666666666666</v>
      </c>
      <c r="Z24" s="26">
        <v>535.6666666666666</v>
      </c>
      <c r="AA24" s="45">
        <v>17</v>
      </c>
      <c r="AB24" s="25">
        <v>23.133333333333336</v>
      </c>
      <c r="AC24" s="44">
        <v>79.56666666666666</v>
      </c>
      <c r="AD24" s="25">
        <v>2</v>
      </c>
      <c r="AE24" s="45">
        <v>517.3333333333334</v>
      </c>
      <c r="AF24" s="26">
        <v>34.9</v>
      </c>
      <c r="AG24" s="44">
        <v>23.266666666666666</v>
      </c>
      <c r="AH24" s="25">
        <v>76.4</v>
      </c>
      <c r="AI24" s="27" t="s">
        <v>72</v>
      </c>
    </row>
    <row r="25" spans="2:35" ht="12" customHeight="1">
      <c r="B25" s="21"/>
      <c r="C25" s="22" t="s">
        <v>86</v>
      </c>
      <c r="D25" s="23" t="s">
        <v>66</v>
      </c>
      <c r="E25" s="41">
        <v>37788</v>
      </c>
      <c r="F25" s="29">
        <v>20.1</v>
      </c>
      <c r="G25" s="43">
        <v>17.5</v>
      </c>
      <c r="H25" s="29">
        <v>3.8</v>
      </c>
      <c r="I25" s="43">
        <v>3.8</v>
      </c>
      <c r="J25" s="29">
        <v>32.2</v>
      </c>
      <c r="K25" s="43">
        <v>221</v>
      </c>
      <c r="L25" s="29">
        <v>64.1</v>
      </c>
      <c r="M25" s="43">
        <v>380</v>
      </c>
      <c r="N25" s="24">
        <v>37859</v>
      </c>
      <c r="O25" s="43">
        <v>320</v>
      </c>
      <c r="P25" s="29">
        <v>2720</v>
      </c>
      <c r="Q25" s="29">
        <v>556</v>
      </c>
      <c r="R25" s="30">
        <v>36812</v>
      </c>
      <c r="S25" s="44">
        <v>83.8</v>
      </c>
      <c r="T25" s="29">
        <v>327</v>
      </c>
      <c r="U25" s="43">
        <v>3222</v>
      </c>
      <c r="V25" s="25">
        <v>24</v>
      </c>
      <c r="W25" s="43">
        <v>85.2</v>
      </c>
      <c r="X25" s="29">
        <v>766</v>
      </c>
      <c r="Y25" s="43">
        <v>626</v>
      </c>
      <c r="Z25" s="29">
        <v>489</v>
      </c>
      <c r="AA25" s="45">
        <v>17</v>
      </c>
      <c r="AB25" s="29">
        <v>22.5</v>
      </c>
      <c r="AC25" s="43">
        <v>83.7</v>
      </c>
      <c r="AD25" s="25">
        <v>1</v>
      </c>
      <c r="AE25" s="43">
        <v>477</v>
      </c>
      <c r="AF25" s="26">
        <v>29</v>
      </c>
      <c r="AG25" s="43">
        <v>22.8</v>
      </c>
      <c r="AH25" s="29">
        <v>80.5</v>
      </c>
      <c r="AI25" s="25">
        <v>1</v>
      </c>
    </row>
    <row r="26" spans="2:35" ht="12" customHeight="1">
      <c r="B26" s="21"/>
      <c r="C26" s="28" t="s">
        <v>80</v>
      </c>
      <c r="D26" s="23" t="s">
        <v>67</v>
      </c>
      <c r="E26" s="24">
        <v>37788</v>
      </c>
      <c r="F26" s="25">
        <v>20.7</v>
      </c>
      <c r="G26" s="44">
        <v>16.96</v>
      </c>
      <c r="H26" s="25">
        <v>3.48</v>
      </c>
      <c r="I26" s="44">
        <v>2.84</v>
      </c>
      <c r="J26" s="25">
        <v>32.42</v>
      </c>
      <c r="K26" s="45">
        <v>244</v>
      </c>
      <c r="L26" s="25">
        <v>69.96</v>
      </c>
      <c r="M26" s="45">
        <v>409.4</v>
      </c>
      <c r="N26" s="24">
        <v>37859</v>
      </c>
      <c r="O26" s="45">
        <v>352.4</v>
      </c>
      <c r="P26" s="26">
        <v>2603.8</v>
      </c>
      <c r="Q26" s="26">
        <v>602.8</v>
      </c>
      <c r="R26" s="30">
        <v>36809.8</v>
      </c>
      <c r="S26" s="44">
        <v>85.18</v>
      </c>
      <c r="T26" s="26">
        <v>332.4</v>
      </c>
      <c r="U26" s="45">
        <v>2474.4</v>
      </c>
      <c r="V26" s="25">
        <v>26.04</v>
      </c>
      <c r="W26" s="44">
        <v>88.14</v>
      </c>
      <c r="X26" s="26">
        <v>817.2</v>
      </c>
      <c r="Y26" s="45">
        <v>621.2</v>
      </c>
      <c r="Z26" s="26">
        <v>489</v>
      </c>
      <c r="AA26" s="45">
        <v>13.62</v>
      </c>
      <c r="AB26" s="25">
        <v>23.34</v>
      </c>
      <c r="AC26" s="44">
        <v>85.48</v>
      </c>
      <c r="AD26" s="25">
        <v>1.8</v>
      </c>
      <c r="AE26" s="45">
        <v>475.6</v>
      </c>
      <c r="AF26" s="26">
        <v>27.22</v>
      </c>
      <c r="AG26" s="44">
        <v>23.52</v>
      </c>
      <c r="AH26" s="25">
        <v>82.44</v>
      </c>
      <c r="AI26" s="27" t="s">
        <v>72</v>
      </c>
    </row>
    <row r="27" spans="2:35" ht="12" customHeight="1">
      <c r="B27" s="21" t="s">
        <v>38</v>
      </c>
      <c r="C27" s="22" t="s">
        <v>87</v>
      </c>
      <c r="D27" s="46" t="s">
        <v>66</v>
      </c>
      <c r="E27" s="24">
        <v>37785</v>
      </c>
      <c r="F27" s="29">
        <v>16.6</v>
      </c>
      <c r="G27" s="22">
        <v>12.5</v>
      </c>
      <c r="H27" s="25">
        <v>3.03</v>
      </c>
      <c r="I27" s="22">
        <v>1.9</v>
      </c>
      <c r="J27" s="46">
        <v>31.2</v>
      </c>
      <c r="K27" s="22">
        <v>168</v>
      </c>
      <c r="L27" s="46">
        <v>52.9</v>
      </c>
      <c r="M27" s="22">
        <v>299</v>
      </c>
      <c r="N27" s="24">
        <v>37859</v>
      </c>
      <c r="O27" s="22">
        <v>260</v>
      </c>
      <c r="P27" s="46">
        <v>2089</v>
      </c>
      <c r="Q27" s="46">
        <v>446</v>
      </c>
      <c r="R27" s="30">
        <v>36814</v>
      </c>
      <c r="S27" s="44">
        <v>74.9</v>
      </c>
      <c r="T27" s="47">
        <v>277.4</v>
      </c>
      <c r="U27" s="22">
        <v>2010</v>
      </c>
      <c r="V27" s="48">
        <v>26.68</v>
      </c>
      <c r="W27" s="22">
        <v>90.8</v>
      </c>
      <c r="X27" s="46">
        <v>616</v>
      </c>
      <c r="Y27" s="22">
        <v>507</v>
      </c>
      <c r="Z27" s="46">
        <v>408</v>
      </c>
      <c r="AA27" s="45">
        <v>9</v>
      </c>
      <c r="AB27" s="46">
        <v>22.2</v>
      </c>
      <c r="AC27" s="22">
        <v>97.9</v>
      </c>
      <c r="AD27" s="25">
        <v>1</v>
      </c>
      <c r="AE27" s="22">
        <v>401</v>
      </c>
      <c r="AF27" s="26">
        <v>16</v>
      </c>
      <c r="AG27" s="22">
        <v>22.4</v>
      </c>
      <c r="AH27" s="46">
        <v>97.6</v>
      </c>
      <c r="AI27" s="25">
        <v>1</v>
      </c>
    </row>
    <row r="28" spans="2:35" ht="12" customHeight="1">
      <c r="B28" s="21"/>
      <c r="C28" s="28" t="s">
        <v>88</v>
      </c>
      <c r="D28" s="46" t="s">
        <v>67</v>
      </c>
      <c r="E28" s="24">
        <v>37786</v>
      </c>
      <c r="F28" s="25">
        <v>17.025</v>
      </c>
      <c r="G28" s="44">
        <v>14.1</v>
      </c>
      <c r="H28" s="25">
        <v>3.3</v>
      </c>
      <c r="I28" s="44">
        <v>2.825</v>
      </c>
      <c r="J28" s="25">
        <v>32.35</v>
      </c>
      <c r="K28" s="45">
        <v>200.75</v>
      </c>
      <c r="L28" s="25">
        <v>67.875</v>
      </c>
      <c r="M28" s="45">
        <v>401.25</v>
      </c>
      <c r="N28" s="24">
        <v>37858</v>
      </c>
      <c r="O28" s="45">
        <v>348.5</v>
      </c>
      <c r="P28" s="26">
        <v>2614.5</v>
      </c>
      <c r="Q28" s="26">
        <v>525.75</v>
      </c>
      <c r="R28" s="30">
        <v>36809.5</v>
      </c>
      <c r="S28" s="44">
        <v>81.85</v>
      </c>
      <c r="T28" s="26">
        <v>327.25</v>
      </c>
      <c r="U28" s="45">
        <v>2511</v>
      </c>
      <c r="V28" s="25">
        <v>25.875</v>
      </c>
      <c r="W28" s="44">
        <v>87.75</v>
      </c>
      <c r="X28" s="26">
        <v>758.75</v>
      </c>
      <c r="Y28" s="45">
        <v>623.5</v>
      </c>
      <c r="Z28" s="26">
        <v>474.75</v>
      </c>
      <c r="AA28" s="45">
        <v>7.575</v>
      </c>
      <c r="AB28" s="25">
        <v>23.225</v>
      </c>
      <c r="AC28" s="44">
        <v>82.075</v>
      </c>
      <c r="AD28" s="25">
        <v>1.25</v>
      </c>
      <c r="AE28" s="45">
        <v>465</v>
      </c>
      <c r="AF28" s="26">
        <v>17.2</v>
      </c>
      <c r="AG28" s="44">
        <v>23.35</v>
      </c>
      <c r="AH28" s="25">
        <v>80.625</v>
      </c>
      <c r="AI28" s="49" t="s">
        <v>72</v>
      </c>
    </row>
    <row r="29" spans="2:35" ht="12" customHeight="1">
      <c r="B29" s="15" t="s">
        <v>36</v>
      </c>
      <c r="C29" s="32" t="s">
        <v>39</v>
      </c>
      <c r="D29" s="17" t="s">
        <v>29</v>
      </c>
      <c r="E29" s="18">
        <v>37787</v>
      </c>
      <c r="F29" s="19">
        <f aca="true" t="shared" si="7" ref="F29:AI29">AVERAGE(F19,F21,F23,F25,F27)</f>
        <v>19.419999999999998</v>
      </c>
      <c r="G29" s="19">
        <f t="shared" si="7"/>
        <v>16.86</v>
      </c>
      <c r="H29" s="19">
        <f t="shared" si="7"/>
        <v>3.6260000000000003</v>
      </c>
      <c r="I29" s="19">
        <f t="shared" si="7"/>
        <v>3.02</v>
      </c>
      <c r="J29" s="19">
        <f t="shared" si="7"/>
        <v>32.4</v>
      </c>
      <c r="K29" s="20">
        <f t="shared" si="7"/>
        <v>199</v>
      </c>
      <c r="L29" s="19">
        <f t="shared" si="7"/>
        <v>61.279999999999994</v>
      </c>
      <c r="M29" s="20">
        <f t="shared" si="7"/>
        <v>357</v>
      </c>
      <c r="N29" s="18">
        <f t="shared" si="7"/>
        <v>37860.2</v>
      </c>
      <c r="O29" s="20">
        <f t="shared" si="7"/>
        <v>315.8</v>
      </c>
      <c r="P29" s="20">
        <f t="shared" si="7"/>
        <v>2752.2</v>
      </c>
      <c r="Q29" s="20">
        <f t="shared" si="7"/>
        <v>578</v>
      </c>
      <c r="R29" s="18">
        <f t="shared" si="7"/>
        <v>36812.4</v>
      </c>
      <c r="S29" s="19">
        <f t="shared" si="7"/>
        <v>80.84</v>
      </c>
      <c r="T29" s="20">
        <f t="shared" si="7"/>
        <v>321.68</v>
      </c>
      <c r="U29" s="20">
        <f t="shared" si="7"/>
        <v>2616.2</v>
      </c>
      <c r="V29" s="19">
        <f t="shared" si="7"/>
        <v>25.476</v>
      </c>
      <c r="W29" s="19">
        <f t="shared" si="7"/>
        <v>88.28</v>
      </c>
      <c r="X29" s="20">
        <f t="shared" si="7"/>
        <v>762.6</v>
      </c>
      <c r="Y29" s="20">
        <f t="shared" si="7"/>
        <v>635.4</v>
      </c>
      <c r="Z29" s="20">
        <f t="shared" si="7"/>
        <v>501.4</v>
      </c>
      <c r="AA29" s="20">
        <f t="shared" si="7"/>
        <v>12.4</v>
      </c>
      <c r="AB29" s="19">
        <f t="shared" si="7"/>
        <v>22.32</v>
      </c>
      <c r="AC29" s="19">
        <f t="shared" si="7"/>
        <v>89.66</v>
      </c>
      <c r="AD29" s="19">
        <f t="shared" si="7"/>
        <v>1.2</v>
      </c>
      <c r="AE29" s="20">
        <f t="shared" si="7"/>
        <v>490.4</v>
      </c>
      <c r="AF29" s="20">
        <f t="shared" si="7"/>
        <v>23.2</v>
      </c>
      <c r="AG29" s="19">
        <f t="shared" si="7"/>
        <v>22.479999999999997</v>
      </c>
      <c r="AH29" s="19">
        <f t="shared" si="7"/>
        <v>87.6</v>
      </c>
      <c r="AI29" s="19">
        <f t="shared" si="7"/>
        <v>1.2</v>
      </c>
    </row>
    <row r="30" spans="2:35" ht="12" customHeight="1">
      <c r="B30" s="78">
        <v>3728</v>
      </c>
      <c r="C30" s="34"/>
      <c r="D30" s="23" t="s">
        <v>30</v>
      </c>
      <c r="E30" s="24">
        <f aca="true" t="shared" si="8" ref="E30:AH30">AVERAGE(E20,E22,E24,E26,E28)</f>
        <v>37787.4</v>
      </c>
      <c r="F30" s="25">
        <f t="shared" si="8"/>
        <v>19.58602564102564</v>
      </c>
      <c r="G30" s="25">
        <f t="shared" si="8"/>
        <v>17.631384615384615</v>
      </c>
      <c r="H30" s="25">
        <f t="shared" si="8"/>
        <v>3.569641025641025</v>
      </c>
      <c r="I30" s="25">
        <f t="shared" si="8"/>
        <v>2.8420256410256406</v>
      </c>
      <c r="J30" s="25">
        <f t="shared" si="8"/>
        <v>32.808553333333336</v>
      </c>
      <c r="K30" s="26">
        <f t="shared" si="8"/>
        <v>240.0351282051282</v>
      </c>
      <c r="L30" s="25">
        <f t="shared" si="8"/>
        <v>67.23356410256409</v>
      </c>
      <c r="M30" s="26">
        <f t="shared" si="8"/>
        <v>415.01000000000005</v>
      </c>
      <c r="N30" s="24">
        <f t="shared" si="8"/>
        <v>37858</v>
      </c>
      <c r="O30" s="26">
        <f t="shared" si="8"/>
        <v>359.09384615384613</v>
      </c>
      <c r="P30" s="26">
        <f t="shared" si="8"/>
        <v>2887.1984615384617</v>
      </c>
      <c r="Q30" s="26">
        <f t="shared" si="8"/>
        <v>604.8976923076923</v>
      </c>
      <c r="R30" s="24">
        <f t="shared" si="8"/>
        <v>36809.293333333335</v>
      </c>
      <c r="S30" s="25">
        <f t="shared" si="8"/>
        <v>84.30025641025641</v>
      </c>
      <c r="T30" s="26">
        <f t="shared" si="8"/>
        <v>349.8705128205128</v>
      </c>
      <c r="U30" s="26">
        <f t="shared" si="8"/>
        <v>2730.6523076923077</v>
      </c>
      <c r="V30" s="25">
        <f t="shared" si="8"/>
        <v>25.338897435897433</v>
      </c>
      <c r="W30" s="25">
        <f t="shared" si="8"/>
        <v>87.26815384615384</v>
      </c>
      <c r="X30" s="26">
        <f t="shared" si="8"/>
        <v>826.6853846153847</v>
      </c>
      <c r="Y30" s="26">
        <f t="shared" si="8"/>
        <v>663.9502564102564</v>
      </c>
      <c r="Z30" s="26">
        <f t="shared" si="8"/>
        <v>519.0341025641026</v>
      </c>
      <c r="AA30" s="26">
        <f t="shared" si="8"/>
        <v>13.926384615384615</v>
      </c>
      <c r="AB30" s="25">
        <f t="shared" si="8"/>
        <v>22.85628205128205</v>
      </c>
      <c r="AC30" s="25">
        <f t="shared" si="8"/>
        <v>84.31817948717949</v>
      </c>
      <c r="AD30" s="25">
        <f t="shared" si="8"/>
        <v>1.653076923076923</v>
      </c>
      <c r="AE30" s="26">
        <f t="shared" si="8"/>
        <v>507.6895238095238</v>
      </c>
      <c r="AF30" s="26">
        <f t="shared" si="8"/>
        <v>27.65542857142857</v>
      </c>
      <c r="AG30" s="25">
        <f t="shared" si="8"/>
        <v>23.073619047619047</v>
      </c>
      <c r="AH30" s="25">
        <f t="shared" si="8"/>
        <v>81.87014285714285</v>
      </c>
      <c r="AI30" s="27" t="s">
        <v>111</v>
      </c>
    </row>
    <row r="31" spans="2:35" ht="12" customHeight="1">
      <c r="B31" s="76" t="s">
        <v>121</v>
      </c>
      <c r="C31" s="69"/>
      <c r="D31" s="37" t="s">
        <v>35</v>
      </c>
      <c r="E31" s="38">
        <f>E29-E30</f>
        <v>-0.4000000000014552</v>
      </c>
      <c r="F31" s="38">
        <f aca="true" t="shared" si="9" ref="F31:M31">100*F29/F30</f>
        <v>99.1523260304639</v>
      </c>
      <c r="G31" s="38">
        <f t="shared" si="9"/>
        <v>95.62493455725804</v>
      </c>
      <c r="H31" s="38">
        <f t="shared" si="9"/>
        <v>101.57884151246985</v>
      </c>
      <c r="I31" s="38">
        <f t="shared" si="9"/>
        <v>106.26223621649422</v>
      </c>
      <c r="J31" s="38">
        <f t="shared" si="9"/>
        <v>98.75473529971757</v>
      </c>
      <c r="K31" s="38">
        <f t="shared" si="9"/>
        <v>82.90453213578782</v>
      </c>
      <c r="L31" s="38">
        <f t="shared" si="9"/>
        <v>91.14495240281774</v>
      </c>
      <c r="M31" s="38">
        <f t="shared" si="9"/>
        <v>86.0220235656972</v>
      </c>
      <c r="N31" s="38">
        <f>N29-N30</f>
        <v>2.1999999999970896</v>
      </c>
      <c r="O31" s="38">
        <f>O29/O30*100</f>
        <v>87.94358449259033</v>
      </c>
      <c r="P31" s="38">
        <f>100*P29/P30</f>
        <v>95.32424032026788</v>
      </c>
      <c r="Q31" s="38">
        <f>100*Q29/Q30</f>
        <v>95.55334850012781</v>
      </c>
      <c r="R31" s="38">
        <f>R29-R30</f>
        <v>3.1066666666665697</v>
      </c>
      <c r="S31" s="38">
        <f aca="true" t="shared" si="10" ref="S31:AG31">100*S29/S30</f>
        <v>95.8953192343607</v>
      </c>
      <c r="T31" s="38">
        <f t="shared" si="10"/>
        <v>91.94258681783371</v>
      </c>
      <c r="U31" s="38">
        <f t="shared" si="10"/>
        <v>95.8086092700307</v>
      </c>
      <c r="V31" s="38">
        <f t="shared" si="10"/>
        <v>100.54107549252846</v>
      </c>
      <c r="W31" s="39">
        <f>W29-W30</f>
        <v>1.0118461538461645</v>
      </c>
      <c r="X31" s="38">
        <f t="shared" si="10"/>
        <v>92.24791126007382</v>
      </c>
      <c r="Y31" s="38">
        <f t="shared" si="10"/>
        <v>95.69994044966298</v>
      </c>
      <c r="Z31" s="38">
        <f t="shared" si="10"/>
        <v>96.60251561949637</v>
      </c>
      <c r="AA31" s="38">
        <f t="shared" si="10"/>
        <v>89.03962042166778</v>
      </c>
      <c r="AB31" s="38">
        <f t="shared" si="10"/>
        <v>97.65367766254018</v>
      </c>
      <c r="AC31" s="39">
        <f>AC29-AC30</f>
        <v>5.3418205128205045</v>
      </c>
      <c r="AD31" s="39">
        <f>AD29-AD30</f>
        <v>-0.45307692307692315</v>
      </c>
      <c r="AE31" s="38">
        <f t="shared" si="10"/>
        <v>96.5944690605807</v>
      </c>
      <c r="AF31" s="38">
        <f t="shared" si="10"/>
        <v>83.88949728288944</v>
      </c>
      <c r="AG31" s="38">
        <f t="shared" si="10"/>
        <v>97.42728244583587</v>
      </c>
      <c r="AH31" s="39">
        <f>AH29-AH30</f>
        <v>5.729857142857142</v>
      </c>
      <c r="AI31" s="40" t="s">
        <v>112</v>
      </c>
    </row>
    <row r="32" spans="2:35" ht="12" customHeight="1">
      <c r="B32" s="50" t="s">
        <v>113</v>
      </c>
      <c r="C32" s="51" t="s">
        <v>89</v>
      </c>
      <c r="D32" s="17" t="s">
        <v>66</v>
      </c>
      <c r="E32" s="18">
        <v>37762</v>
      </c>
      <c r="F32" s="42">
        <v>18.5</v>
      </c>
      <c r="G32" s="42">
        <v>12.9</v>
      </c>
      <c r="H32" s="42">
        <v>3.1</v>
      </c>
      <c r="I32" s="42">
        <v>1.9</v>
      </c>
      <c r="J32" s="42">
        <v>27.5</v>
      </c>
      <c r="K32" s="42">
        <v>86</v>
      </c>
      <c r="L32" s="42">
        <v>40.8</v>
      </c>
      <c r="M32" s="42">
        <v>390</v>
      </c>
      <c r="N32" s="18">
        <v>37845</v>
      </c>
      <c r="O32" s="42">
        <v>386</v>
      </c>
      <c r="P32" s="42">
        <v>2823</v>
      </c>
      <c r="Q32" s="42">
        <v>496</v>
      </c>
      <c r="R32" s="33">
        <v>37896</v>
      </c>
      <c r="S32" s="19">
        <v>70.2</v>
      </c>
      <c r="T32" s="42">
        <v>386</v>
      </c>
      <c r="U32" s="42">
        <v>2876</v>
      </c>
      <c r="V32" s="42">
        <v>22.9</v>
      </c>
      <c r="W32" s="42">
        <v>89.6</v>
      </c>
      <c r="X32" s="42">
        <v>698</v>
      </c>
      <c r="Y32" s="42">
        <v>605</v>
      </c>
      <c r="Z32" s="42">
        <v>496</v>
      </c>
      <c r="AA32" s="20">
        <v>10</v>
      </c>
      <c r="AB32" s="42">
        <v>20.6</v>
      </c>
      <c r="AC32" s="42">
        <v>83.7</v>
      </c>
      <c r="AD32" s="19">
        <v>2</v>
      </c>
      <c r="AE32" s="42">
        <v>486</v>
      </c>
      <c r="AF32" s="20">
        <v>20</v>
      </c>
      <c r="AG32" s="19">
        <v>21</v>
      </c>
      <c r="AH32" s="19">
        <v>82</v>
      </c>
      <c r="AI32" s="19">
        <v>2</v>
      </c>
    </row>
    <row r="33" spans="2:35" ht="12" customHeight="1">
      <c r="B33" s="52"/>
      <c r="C33" s="46" t="s">
        <v>90</v>
      </c>
      <c r="D33" s="23" t="s">
        <v>67</v>
      </c>
      <c r="E33" s="24">
        <v>37763</v>
      </c>
      <c r="F33" s="25">
        <v>18.7625</v>
      </c>
      <c r="G33" s="25">
        <v>15.55</v>
      </c>
      <c r="H33" s="25">
        <v>3.175</v>
      </c>
      <c r="I33" s="25">
        <v>2.2</v>
      </c>
      <c r="J33" s="25">
        <v>25.15</v>
      </c>
      <c r="K33" s="26">
        <v>118</v>
      </c>
      <c r="L33" s="25">
        <v>39.4125</v>
      </c>
      <c r="M33" s="26">
        <v>407.25</v>
      </c>
      <c r="N33" s="24">
        <v>37837</v>
      </c>
      <c r="O33" s="26">
        <v>409</v>
      </c>
      <c r="P33" s="26">
        <v>3635.75</v>
      </c>
      <c r="Q33" s="26">
        <v>752.375</v>
      </c>
      <c r="R33" s="30">
        <v>37885</v>
      </c>
      <c r="S33" s="25">
        <v>69.45714285714286</v>
      </c>
      <c r="T33" s="26">
        <v>410</v>
      </c>
      <c r="U33" s="26">
        <v>3394.5</v>
      </c>
      <c r="V33" s="25">
        <v>23.9</v>
      </c>
      <c r="W33" s="25">
        <v>85.3125</v>
      </c>
      <c r="X33" s="26">
        <v>513.125</v>
      </c>
      <c r="Y33" s="26">
        <v>812.25</v>
      </c>
      <c r="Z33" s="26">
        <v>646.375</v>
      </c>
      <c r="AA33" s="26">
        <v>18.4</v>
      </c>
      <c r="AB33" s="25">
        <v>21.825</v>
      </c>
      <c r="AC33" s="25">
        <v>86.675</v>
      </c>
      <c r="AD33" s="25">
        <v>1.375</v>
      </c>
      <c r="AE33" s="26">
        <v>643.2857142857143</v>
      </c>
      <c r="AF33" s="26">
        <v>33.54285714285714</v>
      </c>
      <c r="AG33" s="25">
        <v>22.142857142857142</v>
      </c>
      <c r="AH33" s="25">
        <v>85.4</v>
      </c>
      <c r="AI33" s="27" t="s">
        <v>72</v>
      </c>
    </row>
    <row r="34" spans="2:35" ht="12" customHeight="1">
      <c r="B34" s="52"/>
      <c r="C34" s="46" t="s">
        <v>91</v>
      </c>
      <c r="D34" s="23" t="s">
        <v>66</v>
      </c>
      <c r="E34" s="24">
        <v>37762</v>
      </c>
      <c r="F34" s="29">
        <v>20.6</v>
      </c>
      <c r="G34" s="29">
        <v>13.8</v>
      </c>
      <c r="H34" s="29">
        <v>3.1</v>
      </c>
      <c r="I34" s="29">
        <v>2.4</v>
      </c>
      <c r="J34" s="29">
        <v>24.3</v>
      </c>
      <c r="K34" s="29">
        <v>163</v>
      </c>
      <c r="L34" s="29">
        <v>44.6</v>
      </c>
      <c r="M34" s="29">
        <v>590</v>
      </c>
      <c r="N34" s="24">
        <v>37852</v>
      </c>
      <c r="O34" s="29">
        <v>378</v>
      </c>
      <c r="P34" s="29">
        <v>3240</v>
      </c>
      <c r="Q34" s="29">
        <v>689</v>
      </c>
      <c r="R34" s="30">
        <v>37897</v>
      </c>
      <c r="S34" s="25">
        <v>81.5</v>
      </c>
      <c r="T34" s="29">
        <v>378</v>
      </c>
      <c r="U34" s="29">
        <v>3302</v>
      </c>
      <c r="V34" s="29">
        <v>23.9</v>
      </c>
      <c r="W34" s="25">
        <v>88</v>
      </c>
      <c r="X34" s="29">
        <v>638</v>
      </c>
      <c r="Y34" s="29">
        <v>696</v>
      </c>
      <c r="Z34" s="29">
        <v>568</v>
      </c>
      <c r="AA34" s="26">
        <v>18</v>
      </c>
      <c r="AB34" s="29">
        <v>21.2</v>
      </c>
      <c r="AC34" s="29">
        <v>82.7</v>
      </c>
      <c r="AD34" s="25">
        <v>2</v>
      </c>
      <c r="AE34" s="29">
        <v>551</v>
      </c>
      <c r="AF34" s="26">
        <v>35</v>
      </c>
      <c r="AG34" s="25">
        <v>22</v>
      </c>
      <c r="AH34" s="29">
        <v>77.3</v>
      </c>
      <c r="AI34" s="25">
        <v>1</v>
      </c>
    </row>
    <row r="35" spans="2:35" ht="12" customHeight="1">
      <c r="B35" s="52" t="s">
        <v>17</v>
      </c>
      <c r="C35" s="46" t="s">
        <v>92</v>
      </c>
      <c r="D35" s="23" t="s">
        <v>67</v>
      </c>
      <c r="E35" s="24">
        <v>37764</v>
      </c>
      <c r="F35" s="25">
        <v>20.705882352941174</v>
      </c>
      <c r="G35" s="25">
        <v>15.788235294117646</v>
      </c>
      <c r="H35" s="25">
        <v>2.7117647058823526</v>
      </c>
      <c r="I35" s="25">
        <v>1.9823529411764704</v>
      </c>
      <c r="J35" s="25">
        <v>24.35882352941176</v>
      </c>
      <c r="K35" s="26">
        <v>146.2941176470588</v>
      </c>
      <c r="L35" s="25">
        <v>40.94117647058823</v>
      </c>
      <c r="M35" s="26">
        <v>452.47058823529414</v>
      </c>
      <c r="N35" s="24">
        <v>37850</v>
      </c>
      <c r="O35" s="26">
        <v>373.8235294117647</v>
      </c>
      <c r="P35" s="26">
        <v>2838.3529411764707</v>
      </c>
      <c r="Q35" s="26">
        <v>631.3529411764706</v>
      </c>
      <c r="R35" s="30">
        <v>37894</v>
      </c>
      <c r="S35" s="25">
        <v>84.62857142857142</v>
      </c>
      <c r="T35" s="26">
        <v>379.05882352941177</v>
      </c>
      <c r="U35" s="26">
        <v>2880.6470588235293</v>
      </c>
      <c r="V35" s="25">
        <v>25.282352941176473</v>
      </c>
      <c r="W35" s="25">
        <v>86.48823529411764</v>
      </c>
      <c r="X35" s="26">
        <v>637.5117647058823</v>
      </c>
      <c r="Y35" s="26">
        <v>639.2941176470588</v>
      </c>
      <c r="Z35" s="26">
        <v>495.2352941176471</v>
      </c>
      <c r="AA35" s="26">
        <v>17.58823529411765</v>
      </c>
      <c r="AB35" s="25">
        <v>22.25294117647059</v>
      </c>
      <c r="AC35" s="25">
        <v>83.65882352941178</v>
      </c>
      <c r="AD35" s="25">
        <v>1.2941176470588236</v>
      </c>
      <c r="AE35" s="26">
        <v>551.8571428571429</v>
      </c>
      <c r="AF35" s="26">
        <v>25.17142857142857</v>
      </c>
      <c r="AG35" s="25">
        <v>23.514285714285716</v>
      </c>
      <c r="AH35" s="25">
        <v>86.88571428571429</v>
      </c>
      <c r="AI35" s="27" t="s">
        <v>72</v>
      </c>
    </row>
    <row r="36" spans="2:35" ht="12" customHeight="1">
      <c r="B36" s="52"/>
      <c r="C36" s="46" t="s">
        <v>93</v>
      </c>
      <c r="D36" s="23" t="s">
        <v>66</v>
      </c>
      <c r="E36" s="24">
        <v>37763</v>
      </c>
      <c r="F36" s="29">
        <v>19.7</v>
      </c>
      <c r="G36" s="29">
        <v>14.4</v>
      </c>
      <c r="H36" s="29">
        <v>1.9</v>
      </c>
      <c r="I36" s="29">
        <v>1.2</v>
      </c>
      <c r="J36" s="29">
        <v>26.6</v>
      </c>
      <c r="K36" s="29">
        <v>106</v>
      </c>
      <c r="L36" s="29">
        <v>48.3</v>
      </c>
      <c r="M36" s="29">
        <v>481</v>
      </c>
      <c r="N36" s="24">
        <v>37853</v>
      </c>
      <c r="O36" s="29">
        <v>346</v>
      </c>
      <c r="P36" s="29">
        <v>2687</v>
      </c>
      <c r="Q36" s="29">
        <v>616</v>
      </c>
      <c r="R36" s="30">
        <v>37894</v>
      </c>
      <c r="S36" s="25">
        <v>81.7</v>
      </c>
      <c r="T36" s="29">
        <v>346</v>
      </c>
      <c r="U36" s="29">
        <v>2716</v>
      </c>
      <c r="V36" s="29">
        <v>24.2</v>
      </c>
      <c r="W36" s="29">
        <v>91.3</v>
      </c>
      <c r="X36" s="29">
        <v>612</v>
      </c>
      <c r="Y36" s="29">
        <v>597</v>
      </c>
      <c r="Z36" s="29">
        <v>482</v>
      </c>
      <c r="AA36" s="26">
        <v>15</v>
      </c>
      <c r="AB36" s="29">
        <v>21.3</v>
      </c>
      <c r="AC36" s="29">
        <v>84.2</v>
      </c>
      <c r="AD36" s="25">
        <v>1</v>
      </c>
      <c r="AE36" s="29">
        <v>469</v>
      </c>
      <c r="AF36" s="26">
        <v>28</v>
      </c>
      <c r="AG36" s="29">
        <v>21.5</v>
      </c>
      <c r="AH36" s="29">
        <v>81.2</v>
      </c>
      <c r="AI36" s="25">
        <v>1</v>
      </c>
    </row>
    <row r="37" spans="2:35" ht="12" customHeight="1">
      <c r="B37" s="52" t="s">
        <v>17</v>
      </c>
      <c r="C37" s="53" t="s">
        <v>94</v>
      </c>
      <c r="D37" s="37" t="s">
        <v>67</v>
      </c>
      <c r="E37" s="54">
        <v>37763</v>
      </c>
      <c r="F37" s="39">
        <v>19.823076923076922</v>
      </c>
      <c r="G37" s="39">
        <v>15.8</v>
      </c>
      <c r="H37" s="39">
        <v>2.1076923076923078</v>
      </c>
      <c r="I37" s="39">
        <v>1.4923076923076921</v>
      </c>
      <c r="J37" s="39">
        <v>25.96923076923077</v>
      </c>
      <c r="K37" s="38">
        <v>172.3846153846154</v>
      </c>
      <c r="L37" s="39">
        <v>45.44615384615385</v>
      </c>
      <c r="M37" s="38">
        <v>555.8461538461538</v>
      </c>
      <c r="N37" s="54">
        <v>37847</v>
      </c>
      <c r="O37" s="38">
        <v>388.46153846153845</v>
      </c>
      <c r="P37" s="38">
        <v>3010.6923076923076</v>
      </c>
      <c r="Q37" s="38">
        <v>650.0769230769231</v>
      </c>
      <c r="R37" s="55">
        <v>37890</v>
      </c>
      <c r="S37" s="39">
        <v>89.82857142857142</v>
      </c>
      <c r="T37" s="38">
        <v>408.6923076923077</v>
      </c>
      <c r="U37" s="38">
        <v>2988.3076923076924</v>
      </c>
      <c r="V37" s="39">
        <v>24.846153846153843</v>
      </c>
      <c r="W37" s="39">
        <v>88.39230769230768</v>
      </c>
      <c r="X37" s="38">
        <v>719.5384615384615</v>
      </c>
      <c r="Y37" s="38">
        <v>717.3076923076923</v>
      </c>
      <c r="Z37" s="38">
        <v>549.7692307692307</v>
      </c>
      <c r="AA37" s="38">
        <v>20.930769230769233</v>
      </c>
      <c r="AB37" s="39">
        <v>21.7</v>
      </c>
      <c r="AC37" s="39">
        <v>84.94615384615385</v>
      </c>
      <c r="AD37" s="39">
        <v>1.2538461538461536</v>
      </c>
      <c r="AE37" s="38">
        <v>541.2857142857143</v>
      </c>
      <c r="AF37" s="38">
        <v>47.68571428571429</v>
      </c>
      <c r="AG37" s="39">
        <v>22.342857142857138</v>
      </c>
      <c r="AH37" s="39">
        <v>76.92857142857143</v>
      </c>
      <c r="AI37" s="49" t="s">
        <v>72</v>
      </c>
    </row>
    <row r="38" spans="2:35" ht="12" customHeight="1">
      <c r="B38" s="50" t="s">
        <v>114</v>
      </c>
      <c r="C38" s="51" t="s">
        <v>95</v>
      </c>
      <c r="D38" s="51" t="s">
        <v>66</v>
      </c>
      <c r="E38" s="18">
        <v>37758</v>
      </c>
      <c r="F38" s="42">
        <v>18.9</v>
      </c>
      <c r="G38" s="42">
        <v>12.5</v>
      </c>
      <c r="H38" s="19">
        <v>3</v>
      </c>
      <c r="I38" s="42">
        <v>2.2</v>
      </c>
      <c r="J38" s="19">
        <v>23</v>
      </c>
      <c r="K38" s="42">
        <v>121</v>
      </c>
      <c r="L38" s="42">
        <v>44.5</v>
      </c>
      <c r="M38" s="42">
        <v>544</v>
      </c>
      <c r="N38" s="18">
        <v>37844</v>
      </c>
      <c r="O38" s="42">
        <v>452</v>
      </c>
      <c r="P38" s="42">
        <v>2817</v>
      </c>
      <c r="Q38" s="42">
        <v>520</v>
      </c>
      <c r="R38" s="33">
        <v>37893</v>
      </c>
      <c r="S38" s="19">
        <v>67.6</v>
      </c>
      <c r="T38" s="42">
        <v>452</v>
      </c>
      <c r="U38" s="42">
        <v>3051</v>
      </c>
      <c r="V38" s="42">
        <v>20.6</v>
      </c>
      <c r="W38" s="42">
        <v>81.8</v>
      </c>
      <c r="X38" s="42">
        <v>938</v>
      </c>
      <c r="Y38" s="42">
        <v>558</v>
      </c>
      <c r="Z38" s="42">
        <v>447</v>
      </c>
      <c r="AA38" s="20">
        <v>5</v>
      </c>
      <c r="AB38" s="42">
        <v>19.7</v>
      </c>
      <c r="AC38" s="42">
        <v>74.3</v>
      </c>
      <c r="AD38" s="19">
        <v>2</v>
      </c>
      <c r="AE38" s="42">
        <v>439</v>
      </c>
      <c r="AF38" s="20">
        <v>13</v>
      </c>
      <c r="AG38" s="42">
        <v>19.9</v>
      </c>
      <c r="AH38" s="42">
        <v>72.3</v>
      </c>
      <c r="AI38" s="19">
        <v>2</v>
      </c>
    </row>
    <row r="39" spans="2:35" ht="12" customHeight="1">
      <c r="B39" s="52" t="s">
        <v>17</v>
      </c>
      <c r="C39" s="46" t="s">
        <v>96</v>
      </c>
      <c r="D39" s="46" t="s">
        <v>67</v>
      </c>
      <c r="E39" s="24">
        <v>37759</v>
      </c>
      <c r="F39" s="25">
        <v>19.08571428571429</v>
      </c>
      <c r="G39" s="25">
        <v>13.771428571428572</v>
      </c>
      <c r="H39" s="25">
        <v>2.4857142857142853</v>
      </c>
      <c r="I39" s="25">
        <v>2.0285714285714285</v>
      </c>
      <c r="J39" s="25">
        <v>21.7</v>
      </c>
      <c r="K39" s="26">
        <v>131.14285714285714</v>
      </c>
      <c r="L39" s="25">
        <v>36.84285714285714</v>
      </c>
      <c r="M39" s="26">
        <v>450.42857142857144</v>
      </c>
      <c r="N39" s="24">
        <v>37837</v>
      </c>
      <c r="O39" s="56">
        <v>408.85714285714283</v>
      </c>
      <c r="P39" s="56">
        <v>3231.8571428571427</v>
      </c>
      <c r="Q39" s="26">
        <v>670.7142857142857</v>
      </c>
      <c r="R39" s="30">
        <v>37885</v>
      </c>
      <c r="S39" s="57">
        <v>67.15714285714286</v>
      </c>
      <c r="T39" s="56">
        <v>407.7142857142857</v>
      </c>
      <c r="U39" s="56">
        <v>3013.8571428571427</v>
      </c>
      <c r="V39" s="57">
        <v>24.357142857142854</v>
      </c>
      <c r="W39" s="25">
        <v>87.18571428571428</v>
      </c>
      <c r="X39" s="26">
        <v>656.1428571428571</v>
      </c>
      <c r="Y39" s="26">
        <v>758.2857142857143</v>
      </c>
      <c r="Z39" s="26">
        <v>595.2857142857143</v>
      </c>
      <c r="AA39" s="26">
        <v>14.142857142857142</v>
      </c>
      <c r="AB39" s="25">
        <v>21.842857142857145</v>
      </c>
      <c r="AC39" s="25">
        <v>86.74285714285715</v>
      </c>
      <c r="AD39" s="25">
        <v>1.7142857142857142</v>
      </c>
      <c r="AE39" s="26">
        <v>599</v>
      </c>
      <c r="AF39" s="26">
        <v>28.657142857142855</v>
      </c>
      <c r="AG39" s="44">
        <v>22.21428571428572</v>
      </c>
      <c r="AH39" s="25">
        <v>85.85714285714286</v>
      </c>
      <c r="AI39" s="27" t="s">
        <v>72</v>
      </c>
    </row>
    <row r="40" spans="2:35" ht="12" customHeight="1">
      <c r="B40" s="52"/>
      <c r="C40" s="46" t="s">
        <v>97</v>
      </c>
      <c r="D40" s="46" t="s">
        <v>66</v>
      </c>
      <c r="E40" s="24">
        <v>37755</v>
      </c>
      <c r="F40" s="29">
        <v>18.4</v>
      </c>
      <c r="G40" s="29">
        <v>13.5</v>
      </c>
      <c r="H40" s="29">
        <v>2.9</v>
      </c>
      <c r="I40" s="29">
        <v>1.9</v>
      </c>
      <c r="J40" s="25">
        <v>20</v>
      </c>
      <c r="K40" s="29">
        <v>92</v>
      </c>
      <c r="L40" s="25">
        <v>37</v>
      </c>
      <c r="M40" s="29">
        <v>360</v>
      </c>
      <c r="N40" s="24">
        <v>37855</v>
      </c>
      <c r="O40" s="29">
        <v>337</v>
      </c>
      <c r="P40" s="29">
        <v>2540</v>
      </c>
      <c r="Q40" s="29">
        <v>712</v>
      </c>
      <c r="R40" s="30">
        <v>37897</v>
      </c>
      <c r="S40" s="25">
        <v>82.6</v>
      </c>
      <c r="T40" s="29">
        <v>335</v>
      </c>
      <c r="U40" s="29">
        <v>2771</v>
      </c>
      <c r="V40" s="29">
        <v>24.3</v>
      </c>
      <c r="W40" s="29">
        <v>92.1</v>
      </c>
      <c r="X40" s="29">
        <v>609</v>
      </c>
      <c r="Y40" s="29">
        <v>627</v>
      </c>
      <c r="Z40" s="29">
        <v>518</v>
      </c>
      <c r="AA40" s="26">
        <v>8</v>
      </c>
      <c r="AB40" s="29">
        <v>21.2</v>
      </c>
      <c r="AC40" s="29">
        <v>88.2</v>
      </c>
      <c r="AD40" s="25">
        <v>1</v>
      </c>
      <c r="AE40" s="29">
        <v>508</v>
      </c>
      <c r="AF40" s="26">
        <v>17</v>
      </c>
      <c r="AG40" s="29">
        <v>21.7</v>
      </c>
      <c r="AH40" s="29">
        <v>84.6</v>
      </c>
      <c r="AI40" s="25">
        <v>1</v>
      </c>
    </row>
    <row r="41" spans="2:35" ht="12" customHeight="1">
      <c r="B41" s="52" t="s">
        <v>17</v>
      </c>
      <c r="C41" s="46" t="s">
        <v>94</v>
      </c>
      <c r="D41" s="46" t="s">
        <v>67</v>
      </c>
      <c r="E41" s="24">
        <v>37753</v>
      </c>
      <c r="F41" s="25">
        <v>18.107692307692307</v>
      </c>
      <c r="G41" s="25">
        <v>14.861538461538462</v>
      </c>
      <c r="H41" s="25">
        <v>2.8923076923076922</v>
      </c>
      <c r="I41" s="25">
        <v>2.3846153846153846</v>
      </c>
      <c r="J41" s="25">
        <v>22.569230769230767</v>
      </c>
      <c r="K41" s="26">
        <v>123.76923076923077</v>
      </c>
      <c r="L41" s="25">
        <v>36.5076923076923</v>
      </c>
      <c r="M41" s="26">
        <v>446</v>
      </c>
      <c r="N41" s="24">
        <v>37845</v>
      </c>
      <c r="O41" s="56">
        <v>413.15384615384613</v>
      </c>
      <c r="P41" s="56">
        <v>3064.076923076923</v>
      </c>
      <c r="Q41" s="26">
        <v>621.6923076923077</v>
      </c>
      <c r="R41" s="30">
        <v>37889</v>
      </c>
      <c r="S41" s="57">
        <v>83.07142857142857</v>
      </c>
      <c r="T41" s="56">
        <v>410.84615384615387</v>
      </c>
      <c r="U41" s="56">
        <v>2916.769230769231</v>
      </c>
      <c r="V41" s="57">
        <v>23.5</v>
      </c>
      <c r="W41" s="25">
        <v>85.41538461538462</v>
      </c>
      <c r="X41" s="26">
        <v>747.2307692307693</v>
      </c>
      <c r="Y41" s="26">
        <v>646.7692307692307</v>
      </c>
      <c r="Z41" s="26">
        <v>513.0769230769231</v>
      </c>
      <c r="AA41" s="26">
        <v>20.284615384615385</v>
      </c>
      <c r="AB41" s="25">
        <v>21.507692307692306</v>
      </c>
      <c r="AC41" s="25">
        <v>80.28461538461536</v>
      </c>
      <c r="AD41" s="25">
        <v>1.3846153846153846</v>
      </c>
      <c r="AE41" s="26">
        <v>463.7142857142857</v>
      </c>
      <c r="AF41" s="26">
        <v>43.271428571428565</v>
      </c>
      <c r="AG41" s="44">
        <v>21.785714285714285</v>
      </c>
      <c r="AH41" s="25">
        <v>77</v>
      </c>
      <c r="AI41" s="27" t="s">
        <v>72</v>
      </c>
    </row>
    <row r="42" spans="2:35" ht="12" customHeight="1">
      <c r="B42" s="52"/>
      <c r="C42" s="46" t="s">
        <v>98</v>
      </c>
      <c r="D42" s="46" t="s">
        <v>66</v>
      </c>
      <c r="E42" s="24">
        <v>37768</v>
      </c>
      <c r="F42" s="29">
        <v>20.1</v>
      </c>
      <c r="G42" s="29">
        <v>16.1</v>
      </c>
      <c r="H42" s="29">
        <v>3.1</v>
      </c>
      <c r="I42" s="29">
        <v>2.8</v>
      </c>
      <c r="J42" s="25">
        <v>27.8</v>
      </c>
      <c r="K42" s="29">
        <v>242</v>
      </c>
      <c r="L42" s="29">
        <v>52.9</v>
      </c>
      <c r="M42" s="29">
        <v>639</v>
      </c>
      <c r="N42" s="24">
        <v>37849</v>
      </c>
      <c r="O42" s="29">
        <v>393</v>
      </c>
      <c r="P42" s="29">
        <v>2455</v>
      </c>
      <c r="Q42" s="29">
        <v>696</v>
      </c>
      <c r="R42" s="30">
        <v>37894</v>
      </c>
      <c r="S42" s="25">
        <v>81.6</v>
      </c>
      <c r="T42" s="29">
        <v>396</v>
      </c>
      <c r="U42" s="29">
        <v>2491</v>
      </c>
      <c r="V42" s="29">
        <v>25.1</v>
      </c>
      <c r="W42" s="29">
        <v>95.2</v>
      </c>
      <c r="X42" s="29">
        <v>663</v>
      </c>
      <c r="Y42" s="29">
        <v>589</v>
      </c>
      <c r="Z42" s="29">
        <v>508</v>
      </c>
      <c r="AA42" s="26">
        <v>10</v>
      </c>
      <c r="AB42" s="29">
        <v>21.9</v>
      </c>
      <c r="AC42" s="29">
        <v>93.1</v>
      </c>
      <c r="AD42" s="25">
        <v>1</v>
      </c>
      <c r="AE42" s="29">
        <v>500</v>
      </c>
      <c r="AF42" s="26">
        <v>18</v>
      </c>
      <c r="AG42" s="29">
        <v>22.1</v>
      </c>
      <c r="AH42" s="29">
        <v>90.8</v>
      </c>
      <c r="AI42" s="25">
        <v>1</v>
      </c>
    </row>
    <row r="43" spans="2:35" ht="12" customHeight="1">
      <c r="B43" s="58" t="s">
        <v>17</v>
      </c>
      <c r="C43" s="53" t="s">
        <v>94</v>
      </c>
      <c r="D43" s="53" t="s">
        <v>67</v>
      </c>
      <c r="E43" s="54">
        <v>37761</v>
      </c>
      <c r="F43" s="39">
        <v>20.05384615384616</v>
      </c>
      <c r="G43" s="39">
        <v>15.49230769230769</v>
      </c>
      <c r="H43" s="39">
        <v>3.253846153846154</v>
      </c>
      <c r="I43" s="39">
        <v>2.338461538461539</v>
      </c>
      <c r="J43" s="39">
        <v>26.092307692307692</v>
      </c>
      <c r="K43" s="38">
        <v>219.92307692307693</v>
      </c>
      <c r="L43" s="39">
        <v>47.62307692307692</v>
      </c>
      <c r="M43" s="38">
        <v>618.3076923076923</v>
      </c>
      <c r="N43" s="54">
        <v>37842</v>
      </c>
      <c r="O43" s="59">
        <v>418.46153846153845</v>
      </c>
      <c r="P43" s="59">
        <v>3092.3076923076924</v>
      </c>
      <c r="Q43" s="38">
        <v>681.4615384615385</v>
      </c>
      <c r="R43" s="55">
        <v>37886</v>
      </c>
      <c r="S43" s="60">
        <v>87.5</v>
      </c>
      <c r="T43" s="59">
        <v>422.7692307692308</v>
      </c>
      <c r="U43" s="59">
        <v>2893.5384615384614</v>
      </c>
      <c r="V43" s="60">
        <v>24.238461538461543</v>
      </c>
      <c r="W43" s="39">
        <v>89.70769230769231</v>
      </c>
      <c r="X43" s="38">
        <v>768</v>
      </c>
      <c r="Y43" s="38">
        <v>706.6153846153846</v>
      </c>
      <c r="Z43" s="38">
        <v>552.0769230769231</v>
      </c>
      <c r="AA43" s="38">
        <v>14.792307692307693</v>
      </c>
      <c r="AB43" s="39">
        <v>21.71538461538461</v>
      </c>
      <c r="AC43" s="39">
        <v>86.83846153846153</v>
      </c>
      <c r="AD43" s="39">
        <v>1</v>
      </c>
      <c r="AE43" s="38">
        <v>555.8571428571429</v>
      </c>
      <c r="AF43" s="38">
        <v>26.4</v>
      </c>
      <c r="AG43" s="61">
        <v>22.157142857142855</v>
      </c>
      <c r="AH43" s="39">
        <v>87.27142857142857</v>
      </c>
      <c r="AI43" s="49" t="s">
        <v>72</v>
      </c>
    </row>
    <row r="44" spans="2:35" ht="12" customHeight="1">
      <c r="B44" s="50" t="s">
        <v>115</v>
      </c>
      <c r="C44" s="51" t="s">
        <v>39</v>
      </c>
      <c r="D44" s="17" t="s">
        <v>29</v>
      </c>
      <c r="E44" s="18">
        <f>AVERAGE(E32,E34,E36,E38,E40,E42)</f>
        <v>37761.333333333336</v>
      </c>
      <c r="F44" s="19">
        <f aca="true" t="shared" si="11" ref="F44:M45">AVERAGE(F32,F34,F36,F38,F40,F42)</f>
        <v>19.366666666666664</v>
      </c>
      <c r="G44" s="19">
        <f t="shared" si="11"/>
        <v>13.866666666666665</v>
      </c>
      <c r="H44" s="19">
        <f t="shared" si="11"/>
        <v>2.85</v>
      </c>
      <c r="I44" s="19">
        <f t="shared" si="11"/>
        <v>2.0666666666666664</v>
      </c>
      <c r="J44" s="19">
        <f t="shared" si="11"/>
        <v>24.86666666666667</v>
      </c>
      <c r="K44" s="20">
        <f t="shared" si="11"/>
        <v>135</v>
      </c>
      <c r="L44" s="19">
        <f t="shared" si="11"/>
        <v>44.68333333333333</v>
      </c>
      <c r="M44" s="20">
        <f t="shared" si="11"/>
        <v>500.6666666666667</v>
      </c>
      <c r="N44" s="18">
        <v>37850</v>
      </c>
      <c r="O44" s="20">
        <f aca="true" t="shared" si="12" ref="O44:AI44">AVERAGE(O32,O34,O36,O38,O40,O42)</f>
        <v>382</v>
      </c>
      <c r="P44" s="20">
        <f t="shared" si="12"/>
        <v>2760.3333333333335</v>
      </c>
      <c r="Q44" s="20">
        <f t="shared" si="12"/>
        <v>621.5</v>
      </c>
      <c r="R44" s="30">
        <f t="shared" si="12"/>
        <v>37895.166666666664</v>
      </c>
      <c r="S44" s="19">
        <f t="shared" si="12"/>
        <v>77.53333333333335</v>
      </c>
      <c r="T44" s="20">
        <f t="shared" si="12"/>
        <v>382.1666666666667</v>
      </c>
      <c r="U44" s="20">
        <f t="shared" si="12"/>
        <v>2867.8333333333335</v>
      </c>
      <c r="V44" s="19">
        <f t="shared" si="12"/>
        <v>23.5</v>
      </c>
      <c r="W44" s="19">
        <f t="shared" si="12"/>
        <v>89.66666666666667</v>
      </c>
      <c r="X44" s="20">
        <f t="shared" si="12"/>
        <v>693</v>
      </c>
      <c r="Y44" s="20">
        <f t="shared" si="12"/>
        <v>612</v>
      </c>
      <c r="Z44" s="20">
        <f t="shared" si="12"/>
        <v>503.1666666666667</v>
      </c>
      <c r="AA44" s="45">
        <f t="shared" si="12"/>
        <v>11</v>
      </c>
      <c r="AB44" s="19">
        <f t="shared" si="12"/>
        <v>20.983333333333334</v>
      </c>
      <c r="AC44" s="19">
        <f t="shared" si="12"/>
        <v>84.36666666666667</v>
      </c>
      <c r="AD44" s="19">
        <f t="shared" si="12"/>
        <v>1.5</v>
      </c>
      <c r="AE44" s="20">
        <f t="shared" si="12"/>
        <v>492.1666666666667</v>
      </c>
      <c r="AF44" s="45">
        <f t="shared" si="12"/>
        <v>21.833333333333332</v>
      </c>
      <c r="AG44" s="19">
        <f t="shared" si="12"/>
        <v>21.36666666666667</v>
      </c>
      <c r="AH44" s="19">
        <f t="shared" si="12"/>
        <v>81.36666666666666</v>
      </c>
      <c r="AI44" s="19">
        <f t="shared" si="12"/>
        <v>1.3333333333333333</v>
      </c>
    </row>
    <row r="45" spans="2:35" ht="12" customHeight="1">
      <c r="B45" s="79">
        <v>1921</v>
      </c>
      <c r="C45" s="46"/>
      <c r="D45" s="23" t="s">
        <v>30</v>
      </c>
      <c r="E45" s="24">
        <v>37761</v>
      </c>
      <c r="F45" s="25">
        <f t="shared" si="11"/>
        <v>19.42311867054514</v>
      </c>
      <c r="G45" s="25">
        <f t="shared" si="11"/>
        <v>15.210585003232062</v>
      </c>
      <c r="H45" s="25">
        <f t="shared" si="11"/>
        <v>2.771054190907132</v>
      </c>
      <c r="I45" s="25">
        <f t="shared" si="11"/>
        <v>2.071051497522086</v>
      </c>
      <c r="J45" s="25">
        <f t="shared" si="11"/>
        <v>24.306598793363495</v>
      </c>
      <c r="K45" s="26">
        <f t="shared" si="11"/>
        <v>151.9189829778065</v>
      </c>
      <c r="L45" s="25">
        <f t="shared" si="11"/>
        <v>41.128909448394744</v>
      </c>
      <c r="M45" s="26">
        <f t="shared" si="11"/>
        <v>488.383834302952</v>
      </c>
      <c r="N45" s="24">
        <f aca="true" t="shared" si="13" ref="N45:AH45">AVERAGE(N33,N35,N37,N39,N41,N43)</f>
        <v>37843</v>
      </c>
      <c r="O45" s="26">
        <f t="shared" si="13"/>
        <v>401.95959922430507</v>
      </c>
      <c r="P45" s="26">
        <f t="shared" si="13"/>
        <v>3145.506167851756</v>
      </c>
      <c r="Q45" s="26">
        <f t="shared" si="13"/>
        <v>667.9454993535876</v>
      </c>
      <c r="R45" s="30">
        <f t="shared" si="13"/>
        <v>37888.166666666664</v>
      </c>
      <c r="S45" s="25">
        <f t="shared" si="13"/>
        <v>80.27380952380952</v>
      </c>
      <c r="T45" s="26">
        <f t="shared" si="13"/>
        <v>406.5134669252316</v>
      </c>
      <c r="U45" s="26">
        <f t="shared" si="13"/>
        <v>3014.6032643826766</v>
      </c>
      <c r="V45" s="25">
        <f t="shared" si="13"/>
        <v>24.354018530489117</v>
      </c>
      <c r="W45" s="25">
        <f t="shared" si="13"/>
        <v>87.0836390325361</v>
      </c>
      <c r="X45" s="26">
        <f t="shared" si="13"/>
        <v>673.5914754363284</v>
      </c>
      <c r="Y45" s="26">
        <f t="shared" si="13"/>
        <v>713.4203566041801</v>
      </c>
      <c r="Z45" s="26">
        <f t="shared" si="13"/>
        <v>558.636514221073</v>
      </c>
      <c r="AA45" s="45">
        <f t="shared" si="13"/>
        <v>17.689797457444516</v>
      </c>
      <c r="AB45" s="25">
        <f t="shared" si="13"/>
        <v>21.807312540400776</v>
      </c>
      <c r="AC45" s="25">
        <f t="shared" si="13"/>
        <v>84.8576519069166</v>
      </c>
      <c r="AD45" s="25">
        <f t="shared" si="13"/>
        <v>1.3369774833010126</v>
      </c>
      <c r="AE45" s="26">
        <f t="shared" si="13"/>
        <v>559.1666666666666</v>
      </c>
      <c r="AF45" s="45">
        <f t="shared" si="13"/>
        <v>34.121428571428574</v>
      </c>
      <c r="AG45" s="25">
        <f t="shared" si="13"/>
        <v>22.359523809523807</v>
      </c>
      <c r="AH45" s="25">
        <f t="shared" si="13"/>
        <v>83.22380952380952</v>
      </c>
      <c r="AI45" s="27" t="s">
        <v>111</v>
      </c>
    </row>
    <row r="46" spans="2:35" ht="12" customHeight="1">
      <c r="B46" s="77" t="s">
        <v>121</v>
      </c>
      <c r="C46" s="70"/>
      <c r="D46" s="37" t="s">
        <v>35</v>
      </c>
      <c r="E46" s="38">
        <f>E44-E45</f>
        <v>0.33333333333575865</v>
      </c>
      <c r="F46" s="38">
        <f aca="true" t="shared" si="14" ref="F46:M46">100*F44/F45</f>
        <v>99.709356644337</v>
      </c>
      <c r="G46" s="38">
        <f t="shared" si="14"/>
        <v>91.16458481853374</v>
      </c>
      <c r="H46" s="38">
        <f t="shared" si="14"/>
        <v>102.84894497379081</v>
      </c>
      <c r="I46" s="38">
        <f t="shared" si="14"/>
        <v>99.78827996982857</v>
      </c>
      <c r="J46" s="38">
        <f t="shared" si="14"/>
        <v>102.3041803506301</v>
      </c>
      <c r="K46" s="38">
        <f t="shared" si="14"/>
        <v>88.86315413243771</v>
      </c>
      <c r="L46" s="38">
        <f t="shared" si="14"/>
        <v>108.64215446655203</v>
      </c>
      <c r="M46" s="38">
        <f t="shared" si="14"/>
        <v>102.51499568597423</v>
      </c>
      <c r="N46" s="38">
        <f>N44-N45</f>
        <v>7</v>
      </c>
      <c r="O46" s="38">
        <f>100*O44/O45</f>
        <v>95.03442652873007</v>
      </c>
      <c r="P46" s="38">
        <f>100*P44/P45</f>
        <v>87.75482183265028</v>
      </c>
      <c r="Q46" s="38">
        <f>100*Q44/Q45</f>
        <v>93.04651361547674</v>
      </c>
      <c r="R46" s="38">
        <f>R44-R45</f>
        <v>7</v>
      </c>
      <c r="S46" s="38">
        <f aca="true" t="shared" si="15" ref="S46:Y46">100*S44/S45</f>
        <v>96.58608927776956</v>
      </c>
      <c r="T46" s="38">
        <f t="shared" si="15"/>
        <v>94.01082565782676</v>
      </c>
      <c r="U46" s="38">
        <f t="shared" si="15"/>
        <v>95.13136827046466</v>
      </c>
      <c r="V46" s="38">
        <f t="shared" si="15"/>
        <v>96.49331575641219</v>
      </c>
      <c r="W46" s="39">
        <f>W44-W45</f>
        <v>2.5830276341305733</v>
      </c>
      <c r="X46" s="38">
        <f t="shared" si="15"/>
        <v>102.88134949319236</v>
      </c>
      <c r="Y46" s="38">
        <f t="shared" si="15"/>
        <v>85.78392729260875</v>
      </c>
      <c r="Z46" s="38">
        <f aca="true" t="shared" si="16" ref="Z46:AF46">100*Z44/Z45</f>
        <v>90.07049375715265</v>
      </c>
      <c r="AA46" s="62">
        <f t="shared" si="16"/>
        <v>62.18273570662504</v>
      </c>
      <c r="AB46" s="38">
        <f>100*AB44/AB45</f>
        <v>96.22154630222813</v>
      </c>
      <c r="AC46" s="39">
        <f>AC44-AC45</f>
        <v>-0.49098524024992685</v>
      </c>
      <c r="AD46" s="38">
        <f>AD44-AD45</f>
        <v>0.16302251669898737</v>
      </c>
      <c r="AE46" s="38">
        <f t="shared" si="16"/>
        <v>88.01788375558868</v>
      </c>
      <c r="AF46" s="38">
        <f t="shared" si="16"/>
        <v>63.98716070057915</v>
      </c>
      <c r="AG46" s="38">
        <f>100*AG44/AG45</f>
        <v>95.55957831966779</v>
      </c>
      <c r="AH46" s="39">
        <f>AH44-AH45</f>
        <v>-1.8571428571428612</v>
      </c>
      <c r="AI46" s="40" t="s">
        <v>112</v>
      </c>
    </row>
    <row r="47" spans="2:35" ht="12" customHeight="1">
      <c r="B47" s="15" t="s">
        <v>116</v>
      </c>
      <c r="C47" s="22" t="s">
        <v>99</v>
      </c>
      <c r="D47" s="51" t="s">
        <v>66</v>
      </c>
      <c r="E47" s="18">
        <v>37793</v>
      </c>
      <c r="F47" s="42">
        <v>17.8</v>
      </c>
      <c r="G47" s="42">
        <v>16.4</v>
      </c>
      <c r="H47" s="19">
        <v>3.8</v>
      </c>
      <c r="I47" s="19">
        <v>2.8</v>
      </c>
      <c r="J47" s="42">
        <v>31.7</v>
      </c>
      <c r="K47" s="42">
        <v>162</v>
      </c>
      <c r="L47" s="19">
        <v>62.4</v>
      </c>
      <c r="M47" s="42">
        <v>290</v>
      </c>
      <c r="N47" s="18">
        <v>37863</v>
      </c>
      <c r="O47" s="42">
        <v>263</v>
      </c>
      <c r="P47" s="42">
        <v>2204</v>
      </c>
      <c r="Q47" s="42">
        <v>571</v>
      </c>
      <c r="R47" s="33">
        <v>37909</v>
      </c>
      <c r="S47" s="19">
        <v>78.7</v>
      </c>
      <c r="T47" s="42">
        <v>265</v>
      </c>
      <c r="U47" s="42">
        <v>2088</v>
      </c>
      <c r="V47" s="42">
        <v>28.3</v>
      </c>
      <c r="W47" s="42">
        <v>95.2</v>
      </c>
      <c r="X47" s="42">
        <v>613</v>
      </c>
      <c r="Y47" s="42">
        <v>572</v>
      </c>
      <c r="Z47" s="42">
        <v>457</v>
      </c>
      <c r="AA47" s="20">
        <v>2</v>
      </c>
      <c r="AB47" s="42">
        <v>23.7</v>
      </c>
      <c r="AC47" s="42">
        <v>92.4</v>
      </c>
      <c r="AD47" s="19">
        <v>1</v>
      </c>
      <c r="AE47" s="42">
        <v>447</v>
      </c>
      <c r="AF47" s="20">
        <v>13</v>
      </c>
      <c r="AG47" s="19">
        <v>23.8</v>
      </c>
      <c r="AH47" s="19">
        <v>90</v>
      </c>
      <c r="AI47" s="19">
        <v>1</v>
      </c>
    </row>
    <row r="48" spans="2:35" ht="12" customHeight="1">
      <c r="B48" s="21"/>
      <c r="C48" s="22" t="s">
        <v>80</v>
      </c>
      <c r="D48" s="46" t="s">
        <v>67</v>
      </c>
      <c r="E48" s="24">
        <v>37789</v>
      </c>
      <c r="F48" s="25">
        <v>20.6</v>
      </c>
      <c r="G48" s="44">
        <v>14.54</v>
      </c>
      <c r="H48" s="25">
        <v>3.1</v>
      </c>
      <c r="I48" s="44">
        <v>2.84</v>
      </c>
      <c r="J48" s="25">
        <v>32.92</v>
      </c>
      <c r="K48" s="45">
        <v>243.68</v>
      </c>
      <c r="L48" s="25">
        <v>68.9</v>
      </c>
      <c r="M48" s="45">
        <v>400.2</v>
      </c>
      <c r="N48" s="24">
        <v>37859</v>
      </c>
      <c r="O48" s="45">
        <v>340.8</v>
      </c>
      <c r="P48" s="26">
        <v>2775.4</v>
      </c>
      <c r="Q48" s="26">
        <v>577</v>
      </c>
      <c r="R48" s="30">
        <v>37902</v>
      </c>
      <c r="S48" s="44">
        <v>85.58</v>
      </c>
      <c r="T48" s="26">
        <v>336.4</v>
      </c>
      <c r="U48" s="45">
        <v>2511.6</v>
      </c>
      <c r="V48" s="25">
        <v>26.62</v>
      </c>
      <c r="W48" s="44">
        <v>85.9</v>
      </c>
      <c r="X48" s="26">
        <v>773.6</v>
      </c>
      <c r="Y48" s="45">
        <v>610.8</v>
      </c>
      <c r="Z48" s="26">
        <v>476.8</v>
      </c>
      <c r="AA48" s="45">
        <v>21.62</v>
      </c>
      <c r="AB48" s="25">
        <v>22.86</v>
      </c>
      <c r="AC48" s="44">
        <v>83.46</v>
      </c>
      <c r="AD48" s="25">
        <v>2.2</v>
      </c>
      <c r="AE48" s="45">
        <v>470.25</v>
      </c>
      <c r="AF48" s="26">
        <v>34</v>
      </c>
      <c r="AG48" s="44">
        <v>22.975</v>
      </c>
      <c r="AH48" s="25">
        <v>79.8</v>
      </c>
      <c r="AI48" s="27" t="s">
        <v>72</v>
      </c>
    </row>
    <row r="49" spans="2:35" ht="12" customHeight="1">
      <c r="B49" s="21" t="s">
        <v>117</v>
      </c>
      <c r="C49" s="22" t="s">
        <v>100</v>
      </c>
      <c r="D49" s="46" t="s">
        <v>66</v>
      </c>
      <c r="E49" s="24">
        <v>37759</v>
      </c>
      <c r="F49" s="29">
        <v>20.2</v>
      </c>
      <c r="G49" s="29">
        <v>16.6</v>
      </c>
      <c r="H49" s="25">
        <v>3.2</v>
      </c>
      <c r="I49" s="25">
        <v>2.3</v>
      </c>
      <c r="J49" s="29">
        <v>26.3</v>
      </c>
      <c r="K49" s="29">
        <v>230</v>
      </c>
      <c r="L49" s="25">
        <v>52</v>
      </c>
      <c r="M49" s="29">
        <v>626</v>
      </c>
      <c r="N49" s="24">
        <v>37852</v>
      </c>
      <c r="O49" s="29">
        <v>416</v>
      </c>
      <c r="P49" s="29">
        <v>3434</v>
      </c>
      <c r="Q49" s="29">
        <v>707</v>
      </c>
      <c r="R49" s="30">
        <v>37897</v>
      </c>
      <c r="S49" s="25">
        <v>90.5</v>
      </c>
      <c r="T49" s="29">
        <v>439</v>
      </c>
      <c r="U49" s="29">
        <v>3392</v>
      </c>
      <c r="V49" s="29">
        <v>22.9</v>
      </c>
      <c r="W49" s="29">
        <v>87.1</v>
      </c>
      <c r="X49" s="29">
        <v>703</v>
      </c>
      <c r="Y49" s="29">
        <v>719</v>
      </c>
      <c r="Z49" s="29">
        <v>579</v>
      </c>
      <c r="AA49" s="26">
        <v>9</v>
      </c>
      <c r="AB49" s="29">
        <v>21.2</v>
      </c>
      <c r="AC49" s="29">
        <v>86.6</v>
      </c>
      <c r="AD49" s="25">
        <v>1</v>
      </c>
      <c r="AE49" s="29">
        <v>560</v>
      </c>
      <c r="AF49" s="26">
        <v>28</v>
      </c>
      <c r="AG49" s="25">
        <v>21.4</v>
      </c>
      <c r="AH49" s="25">
        <v>82.8</v>
      </c>
      <c r="AI49" s="25">
        <v>1</v>
      </c>
    </row>
    <row r="50" spans="2:35" ht="12" customHeight="1">
      <c r="B50" s="21"/>
      <c r="C50" s="28" t="s">
        <v>101</v>
      </c>
      <c r="D50" s="46" t="s">
        <v>67</v>
      </c>
      <c r="E50" s="24">
        <v>37761</v>
      </c>
      <c r="F50" s="25">
        <v>20.37142857142857</v>
      </c>
      <c r="G50" s="44">
        <v>13.928571428571427</v>
      </c>
      <c r="H50" s="25">
        <v>2.8142857142857145</v>
      </c>
      <c r="I50" s="44">
        <v>1.7571428571428573</v>
      </c>
      <c r="J50" s="25">
        <v>23.585714285714282</v>
      </c>
      <c r="K50" s="45">
        <v>207.42857142857142</v>
      </c>
      <c r="L50" s="25">
        <v>45.628571428571426</v>
      </c>
      <c r="M50" s="45">
        <v>537.5714285714286</v>
      </c>
      <c r="N50" s="24">
        <v>37840</v>
      </c>
      <c r="O50" s="45">
        <v>476.85714285714283</v>
      </c>
      <c r="P50" s="26">
        <v>3101.285714285714</v>
      </c>
      <c r="Q50" s="26">
        <v>733.8571428571429</v>
      </c>
      <c r="R50" s="30">
        <v>37885</v>
      </c>
      <c r="S50" s="44">
        <v>85.45</v>
      </c>
      <c r="T50" s="26">
        <v>463.57142857142856</v>
      </c>
      <c r="U50" s="45">
        <v>3180.285714285714</v>
      </c>
      <c r="V50" s="25">
        <v>25.214285714285715</v>
      </c>
      <c r="W50" s="44">
        <v>88.97142857142856</v>
      </c>
      <c r="X50" s="26">
        <v>668.8571428571429</v>
      </c>
      <c r="Y50" s="45">
        <v>753.2857142857143</v>
      </c>
      <c r="Z50" s="26">
        <v>580.7142857142857</v>
      </c>
      <c r="AA50" s="45">
        <v>13.242857142857144</v>
      </c>
      <c r="AB50" s="25">
        <v>22.128571428571426</v>
      </c>
      <c r="AC50" s="44">
        <v>83.71428571428571</v>
      </c>
      <c r="AD50" s="25">
        <v>1.4285714285714286</v>
      </c>
      <c r="AE50" s="45">
        <v>590.2</v>
      </c>
      <c r="AF50" s="26">
        <v>28.06</v>
      </c>
      <c r="AG50" s="44">
        <v>22.96</v>
      </c>
      <c r="AH50" s="25">
        <v>83.72</v>
      </c>
      <c r="AI50" s="27" t="s">
        <v>72</v>
      </c>
    </row>
    <row r="51" spans="2:35" ht="12" customHeight="1">
      <c r="B51" s="21"/>
      <c r="C51" s="22" t="s">
        <v>102</v>
      </c>
      <c r="D51" s="46" t="s">
        <v>66</v>
      </c>
      <c r="E51" s="24">
        <v>37769</v>
      </c>
      <c r="F51" s="29">
        <v>17.8</v>
      </c>
      <c r="G51" s="29">
        <v>15.1</v>
      </c>
      <c r="H51" s="25">
        <v>3</v>
      </c>
      <c r="I51" s="25">
        <v>2.7</v>
      </c>
      <c r="J51" s="29">
        <v>28.9</v>
      </c>
      <c r="K51" s="29">
        <v>173</v>
      </c>
      <c r="L51" s="25">
        <v>50.7</v>
      </c>
      <c r="M51" s="29">
        <v>406</v>
      </c>
      <c r="N51" s="24">
        <v>37849</v>
      </c>
      <c r="O51" s="29">
        <v>308</v>
      </c>
      <c r="P51" s="29">
        <v>2471</v>
      </c>
      <c r="Q51" s="29">
        <v>657</v>
      </c>
      <c r="R51" s="30">
        <v>37893</v>
      </c>
      <c r="S51" s="25">
        <v>79.2</v>
      </c>
      <c r="T51" s="29">
        <v>311</v>
      </c>
      <c r="U51" s="29">
        <v>2363</v>
      </c>
      <c r="V51" s="29">
        <v>26.5</v>
      </c>
      <c r="W51" s="29">
        <v>93.9</v>
      </c>
      <c r="X51" s="29">
        <v>605</v>
      </c>
      <c r="Y51" s="29">
        <v>641</v>
      </c>
      <c r="Z51" s="29">
        <v>517</v>
      </c>
      <c r="AA51" s="26">
        <v>3</v>
      </c>
      <c r="AB51" s="29">
        <v>22.9</v>
      </c>
      <c r="AC51" s="29">
        <v>95.5</v>
      </c>
      <c r="AD51" s="25">
        <v>1</v>
      </c>
      <c r="AE51" s="29">
        <v>509</v>
      </c>
      <c r="AF51" s="26">
        <v>11</v>
      </c>
      <c r="AG51" s="25">
        <v>23.1</v>
      </c>
      <c r="AH51" s="25">
        <v>93.4</v>
      </c>
      <c r="AI51" s="25">
        <v>1</v>
      </c>
    </row>
    <row r="52" spans="2:35" ht="12" customHeight="1">
      <c r="B52" s="21"/>
      <c r="C52" s="28" t="s">
        <v>103</v>
      </c>
      <c r="D52" s="46" t="s">
        <v>67</v>
      </c>
      <c r="E52" s="24">
        <v>37774</v>
      </c>
      <c r="F52" s="25">
        <v>19.977777777777774</v>
      </c>
      <c r="G52" s="44">
        <v>16.266666666666666</v>
      </c>
      <c r="H52" s="25">
        <v>3.3222222222222215</v>
      </c>
      <c r="I52" s="44">
        <v>2.722222222222222</v>
      </c>
      <c r="J52" s="25">
        <v>28.58888888888889</v>
      </c>
      <c r="K52" s="45">
        <v>189.66666666666666</v>
      </c>
      <c r="L52" s="25">
        <v>59.57777777777778</v>
      </c>
      <c r="M52" s="45">
        <v>440</v>
      </c>
      <c r="N52" s="24">
        <v>37846</v>
      </c>
      <c r="O52" s="45">
        <v>379.1111111111111</v>
      </c>
      <c r="P52" s="26">
        <v>3089.222222222222</v>
      </c>
      <c r="Q52" s="26">
        <v>706.3333333333334</v>
      </c>
      <c r="R52" s="30">
        <v>37892</v>
      </c>
      <c r="S52" s="44">
        <v>88.44285714285715</v>
      </c>
      <c r="T52" s="26">
        <v>375.22222222222223</v>
      </c>
      <c r="U52" s="45">
        <v>3086.5555555555557</v>
      </c>
      <c r="V52" s="25">
        <v>25.42222222222222</v>
      </c>
      <c r="W52" s="44">
        <v>87.9</v>
      </c>
      <c r="X52" s="26">
        <v>639.8888888888889</v>
      </c>
      <c r="Y52" s="45">
        <v>738.6666666666666</v>
      </c>
      <c r="Z52" s="26">
        <v>583</v>
      </c>
      <c r="AA52" s="45">
        <v>19.3</v>
      </c>
      <c r="AB52" s="25">
        <v>22.466666666666665</v>
      </c>
      <c r="AC52" s="44">
        <v>86.64444444444445</v>
      </c>
      <c r="AD52" s="25">
        <v>1.1111111111111112</v>
      </c>
      <c r="AE52" s="45">
        <v>551.7142857142857</v>
      </c>
      <c r="AF52" s="26">
        <v>42.82857142857143</v>
      </c>
      <c r="AG52" s="44">
        <v>22.928571428571427</v>
      </c>
      <c r="AH52" s="25">
        <v>81.27142857142857</v>
      </c>
      <c r="AI52" s="27" t="s">
        <v>72</v>
      </c>
    </row>
    <row r="53" spans="2:35" ht="12" customHeight="1">
      <c r="B53" s="21" t="s">
        <v>118</v>
      </c>
      <c r="C53" s="23" t="s">
        <v>104</v>
      </c>
      <c r="D53" s="46" t="s">
        <v>66</v>
      </c>
      <c r="E53" s="24">
        <v>37785</v>
      </c>
      <c r="F53" s="29">
        <v>15.2</v>
      </c>
      <c r="G53" s="29">
        <v>16.7</v>
      </c>
      <c r="H53" s="25">
        <v>2.7</v>
      </c>
      <c r="I53" s="25">
        <v>2.9</v>
      </c>
      <c r="J53" s="29">
        <v>35.6</v>
      </c>
      <c r="K53" s="29">
        <v>270</v>
      </c>
      <c r="L53" s="25">
        <v>67.3</v>
      </c>
      <c r="M53" s="29">
        <v>464</v>
      </c>
      <c r="N53" s="24">
        <v>37862</v>
      </c>
      <c r="O53" s="29">
        <v>384</v>
      </c>
      <c r="P53" s="29">
        <v>3139</v>
      </c>
      <c r="Q53" s="29">
        <v>698</v>
      </c>
      <c r="R53" s="30">
        <v>37906</v>
      </c>
      <c r="S53" s="25">
        <v>84.6</v>
      </c>
      <c r="T53" s="29">
        <v>378</v>
      </c>
      <c r="U53" s="29">
        <v>3071</v>
      </c>
      <c r="V53" s="29">
        <v>24.3</v>
      </c>
      <c r="W53" s="29">
        <v>88.1</v>
      </c>
      <c r="X53" s="29">
        <v>1031</v>
      </c>
      <c r="Y53" s="29">
        <v>686</v>
      </c>
      <c r="Z53" s="29">
        <v>521</v>
      </c>
      <c r="AA53" s="26">
        <v>22</v>
      </c>
      <c r="AB53" s="29">
        <v>21.1</v>
      </c>
      <c r="AC53" s="29">
        <v>80.4</v>
      </c>
      <c r="AD53" s="25">
        <v>2</v>
      </c>
      <c r="AE53" s="29">
        <v>511</v>
      </c>
      <c r="AF53" s="26">
        <v>33</v>
      </c>
      <c r="AG53" s="25">
        <v>21.2</v>
      </c>
      <c r="AH53" s="25">
        <v>78.5</v>
      </c>
      <c r="AI53" s="25">
        <v>1</v>
      </c>
    </row>
    <row r="54" spans="2:35" ht="12" customHeight="1">
      <c r="B54" s="21"/>
      <c r="C54" s="23" t="s">
        <v>105</v>
      </c>
      <c r="D54" s="46" t="s">
        <v>67</v>
      </c>
      <c r="E54" s="24">
        <v>37785</v>
      </c>
      <c r="F54" s="25">
        <v>15.2</v>
      </c>
      <c r="G54" s="44">
        <v>14.8375</v>
      </c>
      <c r="H54" s="25">
        <v>2.7</v>
      </c>
      <c r="I54" s="44">
        <v>2.4375</v>
      </c>
      <c r="J54" s="25">
        <v>36.6625</v>
      </c>
      <c r="K54" s="45">
        <v>289</v>
      </c>
      <c r="L54" s="25">
        <v>69.8875</v>
      </c>
      <c r="M54" s="45">
        <v>449.625</v>
      </c>
      <c r="N54" s="24">
        <v>37858</v>
      </c>
      <c r="O54" s="45">
        <v>347.875</v>
      </c>
      <c r="P54" s="26">
        <v>2593.5</v>
      </c>
      <c r="Q54" s="26">
        <v>649.625</v>
      </c>
      <c r="R54" s="30">
        <v>37904</v>
      </c>
      <c r="S54" s="44">
        <v>85.72857142857141</v>
      </c>
      <c r="T54" s="26">
        <v>347.5</v>
      </c>
      <c r="U54" s="45">
        <v>2499.5</v>
      </c>
      <c r="V54" s="25">
        <v>26.975</v>
      </c>
      <c r="W54" s="44">
        <v>88.8625</v>
      </c>
      <c r="X54" s="26">
        <v>1004.25</v>
      </c>
      <c r="Y54" s="45">
        <v>653.75</v>
      </c>
      <c r="Z54" s="26">
        <v>517.5</v>
      </c>
      <c r="AA54" s="45">
        <v>11.25</v>
      </c>
      <c r="AB54" s="25">
        <v>23.4625</v>
      </c>
      <c r="AC54" s="44">
        <v>89.325</v>
      </c>
      <c r="AD54" s="25">
        <v>1.75</v>
      </c>
      <c r="AE54" s="45">
        <v>511.14285714285717</v>
      </c>
      <c r="AF54" s="26">
        <v>21</v>
      </c>
      <c r="AG54" s="44">
        <v>23.485714285714288</v>
      </c>
      <c r="AH54" s="25">
        <v>87</v>
      </c>
      <c r="AI54" s="27" t="s">
        <v>72</v>
      </c>
    </row>
    <row r="55" spans="2:35" ht="12" customHeight="1">
      <c r="B55" s="21"/>
      <c r="C55" s="23" t="s">
        <v>106</v>
      </c>
      <c r="D55" s="46" t="s">
        <v>66</v>
      </c>
      <c r="E55" s="24">
        <v>37770</v>
      </c>
      <c r="F55" s="29">
        <v>16.7</v>
      </c>
      <c r="G55" s="29">
        <v>13.9</v>
      </c>
      <c r="H55" s="25">
        <v>2.5</v>
      </c>
      <c r="I55" s="25">
        <v>2.46</v>
      </c>
      <c r="J55" s="29">
        <v>32.2</v>
      </c>
      <c r="K55" s="29">
        <v>193</v>
      </c>
      <c r="L55" s="25">
        <v>63</v>
      </c>
      <c r="M55" s="29">
        <v>501</v>
      </c>
      <c r="N55" s="24">
        <v>37851</v>
      </c>
      <c r="O55" s="29">
        <v>369</v>
      </c>
      <c r="P55" s="29">
        <v>2894</v>
      </c>
      <c r="Q55" s="29">
        <v>713</v>
      </c>
      <c r="R55" s="30">
        <v>37892</v>
      </c>
      <c r="S55" s="25">
        <v>80.7</v>
      </c>
      <c r="T55" s="29">
        <v>357</v>
      </c>
      <c r="U55" s="29">
        <v>2733</v>
      </c>
      <c r="V55" s="29">
        <v>24.3</v>
      </c>
      <c r="W55" s="29">
        <v>85.6</v>
      </c>
      <c r="X55" s="29">
        <v>810</v>
      </c>
      <c r="Y55" s="29">
        <v>647</v>
      </c>
      <c r="Z55" s="29">
        <v>509</v>
      </c>
      <c r="AA55" s="26">
        <v>18</v>
      </c>
      <c r="AB55" s="29">
        <v>20.8</v>
      </c>
      <c r="AC55" s="29">
        <v>89.6</v>
      </c>
      <c r="AD55" s="25">
        <v>3</v>
      </c>
      <c r="AE55" s="29">
        <v>500</v>
      </c>
      <c r="AF55" s="26">
        <v>27</v>
      </c>
      <c r="AG55" s="25">
        <v>21.1</v>
      </c>
      <c r="AH55" s="25">
        <v>86.7</v>
      </c>
      <c r="AI55" s="25">
        <v>3</v>
      </c>
    </row>
    <row r="56" spans="2:35" ht="12" customHeight="1">
      <c r="B56" s="35"/>
      <c r="C56" s="37" t="s">
        <v>83</v>
      </c>
      <c r="D56" s="53" t="s">
        <v>67</v>
      </c>
      <c r="E56" s="24">
        <v>37769</v>
      </c>
      <c r="F56" s="25">
        <v>17.2923076923077</v>
      </c>
      <c r="G56" s="44">
        <v>13.93846153846154</v>
      </c>
      <c r="H56" s="25">
        <v>2.6692307692307695</v>
      </c>
      <c r="I56" s="44">
        <v>1.9153846153846155</v>
      </c>
      <c r="J56" s="25">
        <v>28.292307692307695</v>
      </c>
      <c r="K56" s="45">
        <v>254.07692307692307</v>
      </c>
      <c r="L56" s="25">
        <v>57</v>
      </c>
      <c r="M56" s="45">
        <v>568.3846153846154</v>
      </c>
      <c r="N56" s="24">
        <v>37848</v>
      </c>
      <c r="O56" s="45">
        <v>401.9230769230769</v>
      </c>
      <c r="P56" s="26">
        <v>3019</v>
      </c>
      <c r="Q56" s="26">
        <v>692.3076923076923</v>
      </c>
      <c r="R56" s="30">
        <v>37891</v>
      </c>
      <c r="S56" s="44">
        <v>82.12857142857145</v>
      </c>
      <c r="T56" s="26">
        <v>392.46153846153845</v>
      </c>
      <c r="U56" s="45">
        <v>2963.6923076923076</v>
      </c>
      <c r="V56" s="25">
        <v>23.746153846153845</v>
      </c>
      <c r="W56" s="44">
        <v>85.28461538461536</v>
      </c>
      <c r="X56" s="26">
        <v>879.6923076923077</v>
      </c>
      <c r="Y56" s="45">
        <v>675.1538461538462</v>
      </c>
      <c r="Z56" s="26">
        <v>527.8461538461538</v>
      </c>
      <c r="AA56" s="45">
        <v>18.861538461538462</v>
      </c>
      <c r="AB56" s="25">
        <v>21.307692307692307</v>
      </c>
      <c r="AC56" s="44">
        <v>83.92307692307692</v>
      </c>
      <c r="AD56" s="25">
        <v>1.6923076923076923</v>
      </c>
      <c r="AE56" s="45">
        <v>515.8571428571429</v>
      </c>
      <c r="AF56" s="26">
        <v>36</v>
      </c>
      <c r="AG56" s="44">
        <v>21.914285714285715</v>
      </c>
      <c r="AH56" s="25">
        <v>82.77142857142857</v>
      </c>
      <c r="AI56" s="27" t="s">
        <v>72</v>
      </c>
    </row>
    <row r="57" spans="2:35" ht="12" customHeight="1">
      <c r="B57" s="15" t="s">
        <v>116</v>
      </c>
      <c r="C57" s="22" t="s">
        <v>39</v>
      </c>
      <c r="D57" s="17" t="s">
        <v>29</v>
      </c>
      <c r="E57" s="18">
        <v>37776</v>
      </c>
      <c r="F57" s="63">
        <f aca="true" t="shared" si="17" ref="F57:O58">AVERAGE(F47,F49,F51,F53,F55)</f>
        <v>17.54</v>
      </c>
      <c r="G57" s="63">
        <f t="shared" si="17"/>
        <v>15.74</v>
      </c>
      <c r="H57" s="63">
        <f t="shared" si="17"/>
        <v>3.04</v>
      </c>
      <c r="I57" s="63">
        <f t="shared" si="17"/>
        <v>2.632</v>
      </c>
      <c r="J57" s="63">
        <f t="shared" si="17"/>
        <v>30.939999999999998</v>
      </c>
      <c r="K57" s="20">
        <f t="shared" si="17"/>
        <v>205.6</v>
      </c>
      <c r="L57" s="63">
        <f t="shared" si="17"/>
        <v>59.080000000000005</v>
      </c>
      <c r="M57" s="20">
        <f t="shared" si="17"/>
        <v>457.4</v>
      </c>
      <c r="N57" s="33">
        <f t="shared" si="17"/>
        <v>37855.4</v>
      </c>
      <c r="O57" s="20">
        <f t="shared" si="17"/>
        <v>348</v>
      </c>
      <c r="P57" s="20">
        <f>AVERAGE(P47,P49,P51,P53,P55)</f>
        <v>2828.4</v>
      </c>
      <c r="Q57" s="20">
        <f>AVERAGE(Q47,Q49,Q51,Q53,Q55)</f>
        <v>669.2</v>
      </c>
      <c r="R57" s="33">
        <v>37898</v>
      </c>
      <c r="S57" s="63">
        <f aca="true" t="shared" si="18" ref="S57:U58">AVERAGE(S47,S49,S51,S53,S55)</f>
        <v>82.74</v>
      </c>
      <c r="T57" s="20">
        <f t="shared" si="18"/>
        <v>350</v>
      </c>
      <c r="U57" s="20">
        <f t="shared" si="18"/>
        <v>2729.4</v>
      </c>
      <c r="V57" s="63">
        <f aca="true" t="shared" si="19" ref="V57:AA57">AVERAGE(V47,V49,V51,V53,V55)</f>
        <v>25.259999999999998</v>
      </c>
      <c r="W57" s="63">
        <f t="shared" si="19"/>
        <v>89.98000000000002</v>
      </c>
      <c r="X57" s="20">
        <f t="shared" si="19"/>
        <v>752.4</v>
      </c>
      <c r="Y57" s="20">
        <f t="shared" si="19"/>
        <v>653</v>
      </c>
      <c r="Z57" s="20">
        <f t="shared" si="19"/>
        <v>516.6</v>
      </c>
      <c r="AA57" s="20">
        <f t="shared" si="19"/>
        <v>10.8</v>
      </c>
      <c r="AB57" s="63">
        <f aca="true" t="shared" si="20" ref="AB57:AI57">AVERAGE(AB47,AB49,AB51,AB53,AB55)</f>
        <v>21.94</v>
      </c>
      <c r="AC57" s="63">
        <f t="shared" si="20"/>
        <v>88.9</v>
      </c>
      <c r="AD57" s="63">
        <f t="shared" si="20"/>
        <v>1.6</v>
      </c>
      <c r="AE57" s="20">
        <f t="shared" si="20"/>
        <v>505.4</v>
      </c>
      <c r="AF57" s="20">
        <f t="shared" si="20"/>
        <v>22.4</v>
      </c>
      <c r="AG57" s="63">
        <f t="shared" si="20"/>
        <v>22.120000000000005</v>
      </c>
      <c r="AH57" s="63">
        <f t="shared" si="20"/>
        <v>86.28</v>
      </c>
      <c r="AI57" s="19">
        <f t="shared" si="20"/>
        <v>1.4</v>
      </c>
    </row>
    <row r="58" spans="2:35" ht="12" customHeight="1">
      <c r="B58" s="78">
        <v>8191</v>
      </c>
      <c r="C58" s="22"/>
      <c r="D58" s="23" t="s">
        <v>30</v>
      </c>
      <c r="E58" s="24">
        <v>37776</v>
      </c>
      <c r="F58" s="57">
        <f t="shared" si="17"/>
        <v>18.68830280830281</v>
      </c>
      <c r="G58" s="57">
        <f t="shared" si="17"/>
        <v>14.702239926739926</v>
      </c>
      <c r="H58" s="57">
        <f t="shared" si="17"/>
        <v>2.921147741147741</v>
      </c>
      <c r="I58" s="57">
        <f t="shared" si="17"/>
        <v>2.334449938949939</v>
      </c>
      <c r="J58" s="56">
        <f t="shared" si="17"/>
        <v>30.009882173382174</v>
      </c>
      <c r="K58" s="56">
        <f t="shared" si="17"/>
        <v>236.7704322344322</v>
      </c>
      <c r="L58" s="56">
        <f t="shared" si="17"/>
        <v>60.19876984126985</v>
      </c>
      <c r="M58" s="26">
        <f t="shared" si="17"/>
        <v>479.15620879120877</v>
      </c>
      <c r="N58" s="30">
        <f t="shared" si="17"/>
        <v>37850.2</v>
      </c>
      <c r="O58" s="26">
        <f t="shared" si="17"/>
        <v>389.3132661782662</v>
      </c>
      <c r="P58" s="26">
        <f>AVERAGE(P48,P50,P52,P54,P56)</f>
        <v>2915.681587301587</v>
      </c>
      <c r="Q58" s="26">
        <f>AVERAGE(Q48,Q50,Q52,Q54,Q56)</f>
        <v>671.8246336996338</v>
      </c>
      <c r="R58" s="30">
        <v>37895</v>
      </c>
      <c r="S58" s="57">
        <f t="shared" si="18"/>
        <v>85.466</v>
      </c>
      <c r="T58" s="26">
        <f t="shared" si="18"/>
        <v>383.03103785103787</v>
      </c>
      <c r="U58" s="26">
        <f t="shared" si="18"/>
        <v>2848.326715506716</v>
      </c>
      <c r="V58" s="25">
        <f aca="true" t="shared" si="21" ref="V58:AH58">AVERAGE(V48,V50,V52,V54,V56)</f>
        <v>25.595532356532356</v>
      </c>
      <c r="W58" s="25">
        <f t="shared" si="21"/>
        <v>87.3837087912088</v>
      </c>
      <c r="X58" s="26">
        <f t="shared" si="21"/>
        <v>793.2576678876679</v>
      </c>
      <c r="Y58" s="26">
        <f t="shared" si="21"/>
        <v>686.3312454212454</v>
      </c>
      <c r="Z58" s="26">
        <f t="shared" si="21"/>
        <v>537.1720879120878</v>
      </c>
      <c r="AA58" s="26">
        <f t="shared" si="21"/>
        <v>16.854879120879122</v>
      </c>
      <c r="AB58" s="25">
        <f t="shared" si="21"/>
        <v>22.44508608058608</v>
      </c>
      <c r="AC58" s="25">
        <f t="shared" si="21"/>
        <v>85.41336141636141</v>
      </c>
      <c r="AD58" s="25">
        <f t="shared" si="21"/>
        <v>1.6363980463980465</v>
      </c>
      <c r="AE58" s="26">
        <f t="shared" si="21"/>
        <v>527.8328571428572</v>
      </c>
      <c r="AF58" s="26">
        <f t="shared" si="21"/>
        <v>32.37771428571428</v>
      </c>
      <c r="AG58" s="25">
        <f t="shared" si="21"/>
        <v>22.852714285714285</v>
      </c>
      <c r="AH58" s="25">
        <f t="shared" si="21"/>
        <v>82.91257142857144</v>
      </c>
      <c r="AI58" s="27" t="s">
        <v>111</v>
      </c>
    </row>
    <row r="59" spans="2:35" ht="12" customHeight="1">
      <c r="B59" s="76" t="s">
        <v>121</v>
      </c>
      <c r="C59" s="71"/>
      <c r="D59" s="37" t="s">
        <v>35</v>
      </c>
      <c r="E59" s="38">
        <f>E57-E58</f>
        <v>0</v>
      </c>
      <c r="F59" s="59">
        <f>100*F57/F58</f>
        <v>93.8554997739407</v>
      </c>
      <c r="G59" s="59">
        <f aca="true" t="shared" si="22" ref="G59:Q59">100*G57/G58</f>
        <v>107.05851678676956</v>
      </c>
      <c r="H59" s="59">
        <f t="shared" si="22"/>
        <v>104.06868359234583</v>
      </c>
      <c r="I59" s="59">
        <f t="shared" si="22"/>
        <v>112.74604591366402</v>
      </c>
      <c r="J59" s="59">
        <f t="shared" si="22"/>
        <v>103.09937180440785</v>
      </c>
      <c r="K59" s="59">
        <f t="shared" si="22"/>
        <v>86.83516689973789</v>
      </c>
      <c r="L59" s="59">
        <f>100*L57/L58</f>
        <v>98.14154036001105</v>
      </c>
      <c r="M59" s="38">
        <f t="shared" si="22"/>
        <v>95.45947471992605</v>
      </c>
      <c r="N59" s="65">
        <f>N57-N58</f>
        <v>5.200000000004366</v>
      </c>
      <c r="O59" s="38">
        <f t="shared" si="22"/>
        <v>89.38816892015468</v>
      </c>
      <c r="P59" s="38">
        <f t="shared" si="22"/>
        <v>97.00647739857065</v>
      </c>
      <c r="Q59" s="38">
        <f t="shared" si="22"/>
        <v>99.6093275584165</v>
      </c>
      <c r="R59" s="38">
        <f>R57-R58</f>
        <v>3</v>
      </c>
      <c r="S59" s="59">
        <f aca="true" t="shared" si="23" ref="S59:AG59">100*S57/S58</f>
        <v>96.81042753843634</v>
      </c>
      <c r="T59" s="59">
        <f t="shared" si="23"/>
        <v>91.37640697830766</v>
      </c>
      <c r="U59" s="59">
        <f t="shared" si="23"/>
        <v>95.8246813871716</v>
      </c>
      <c r="V59" s="59">
        <f t="shared" si="23"/>
        <v>98.68909795718031</v>
      </c>
      <c r="W59" s="60">
        <f>W57-W58</f>
        <v>2.5962912087912144</v>
      </c>
      <c r="X59" s="59">
        <f t="shared" si="23"/>
        <v>94.84938254722881</v>
      </c>
      <c r="Y59" s="59">
        <f t="shared" si="23"/>
        <v>95.14356287235796</v>
      </c>
      <c r="Z59" s="59">
        <f t="shared" si="23"/>
        <v>96.17029842484024</v>
      </c>
      <c r="AA59" s="59">
        <f t="shared" si="23"/>
        <v>64.07640139418983</v>
      </c>
      <c r="AB59" s="59">
        <f t="shared" si="23"/>
        <v>97.74968080419636</v>
      </c>
      <c r="AC59" s="60">
        <f>AC57-AC58</f>
        <v>3.4866385836385945</v>
      </c>
      <c r="AD59" s="60">
        <f>AD57-AD58</f>
        <v>-0.036398046398046446</v>
      </c>
      <c r="AE59" s="59">
        <f t="shared" si="23"/>
        <v>95.75000744283228</v>
      </c>
      <c r="AF59" s="59">
        <f t="shared" si="23"/>
        <v>69.18338892712801</v>
      </c>
      <c r="AG59" s="59">
        <f t="shared" si="23"/>
        <v>96.7937537897968</v>
      </c>
      <c r="AH59" s="60">
        <f>AH57-AH58</f>
        <v>3.3674285714285617</v>
      </c>
      <c r="AI59" s="40" t="s">
        <v>112</v>
      </c>
    </row>
    <row r="60" spans="2:35" ht="13.5">
      <c r="B60" s="15" t="s">
        <v>40</v>
      </c>
      <c r="C60" s="32" t="s">
        <v>39</v>
      </c>
      <c r="D60" s="22" t="s">
        <v>29</v>
      </c>
      <c r="E60" s="24">
        <v>37778</v>
      </c>
      <c r="F60" s="25">
        <v>19.202258865248226</v>
      </c>
      <c r="G60" s="25">
        <v>16.12420673758865</v>
      </c>
      <c r="H60" s="25">
        <v>3.2898094680851067</v>
      </c>
      <c r="I60" s="25">
        <v>2.769369078014184</v>
      </c>
      <c r="J60" s="25">
        <v>31.184085460992907</v>
      </c>
      <c r="K60" s="26">
        <v>209.3717340425532</v>
      </c>
      <c r="L60" s="25">
        <v>58.82612783687944</v>
      </c>
      <c r="M60" s="26">
        <v>440.8565992907802</v>
      </c>
      <c r="N60" s="24">
        <v>36760.6945212766</v>
      </c>
      <c r="O60" s="26">
        <v>349.099170212766</v>
      </c>
      <c r="P60" s="26">
        <v>2821.056294326241</v>
      </c>
      <c r="Q60" s="26">
        <v>638.379079787234</v>
      </c>
      <c r="R60" s="30">
        <v>36805.36597695036</v>
      </c>
      <c r="S60" s="25">
        <v>80.41180815602836</v>
      </c>
      <c r="T60" s="26">
        <v>350.5731492907802</v>
      </c>
      <c r="U60" s="26">
        <v>2705.7957890070925</v>
      </c>
      <c r="V60" s="25">
        <v>24.859164255319147</v>
      </c>
      <c r="W60" s="25">
        <v>88.9301960992908</v>
      </c>
      <c r="X60" s="26">
        <v>710.572670212766</v>
      </c>
      <c r="Y60" s="26">
        <v>644.9511808510638</v>
      </c>
      <c r="Z60" s="26">
        <v>512.4770726950355</v>
      </c>
      <c r="AA60" s="26">
        <v>12.863159574468085</v>
      </c>
      <c r="AB60" s="25">
        <v>21.785685283687947</v>
      </c>
      <c r="AC60" s="25">
        <v>89.91191205673758</v>
      </c>
      <c r="AD60" s="25">
        <v>1.4049308510638299</v>
      </c>
      <c r="AE60" s="26">
        <v>498.3295088652482</v>
      </c>
      <c r="AF60" s="26">
        <v>26.769501773049647</v>
      </c>
      <c r="AG60" s="25">
        <v>21.966666312056738</v>
      </c>
      <c r="AH60" s="25">
        <v>86.84174716312057</v>
      </c>
      <c r="AI60" s="25">
        <v>1.2479964539007091</v>
      </c>
    </row>
    <row r="61" spans="2:35" ht="13.5">
      <c r="B61" s="78">
        <v>18800</v>
      </c>
      <c r="C61" s="34"/>
      <c r="D61" s="22" t="s">
        <v>30</v>
      </c>
      <c r="E61" s="24">
        <v>37779</v>
      </c>
      <c r="F61" s="25">
        <v>19.541356247970413</v>
      </c>
      <c r="G61" s="25">
        <v>16.062873489757877</v>
      </c>
      <c r="H61" s="25">
        <v>3.2385837331138125</v>
      </c>
      <c r="I61" s="25">
        <v>2.621108595816122</v>
      </c>
      <c r="J61" s="25">
        <v>30.76844746996467</v>
      </c>
      <c r="K61" s="26">
        <v>232.34920253708464</v>
      </c>
      <c r="L61" s="25">
        <v>61.17173894381771</v>
      </c>
      <c r="M61" s="26">
        <v>463.3952040780142</v>
      </c>
      <c r="N61" s="24">
        <v>36756.92502886239</v>
      </c>
      <c r="O61" s="26">
        <v>387.37497124769436</v>
      </c>
      <c r="P61" s="26">
        <v>3032.0332517415504</v>
      </c>
      <c r="Q61" s="26">
        <v>657.60529430627</v>
      </c>
      <c r="R61" s="30">
        <v>36802.64940641042</v>
      </c>
      <c r="S61" s="25">
        <v>84.56059379393656</v>
      </c>
      <c r="T61" s="26">
        <v>384.3790271750708</v>
      </c>
      <c r="U61" s="26">
        <v>2904.2074481951263</v>
      </c>
      <c r="V61" s="25">
        <v>25.04529522166368</v>
      </c>
      <c r="W61" s="25">
        <v>86.35876353445758</v>
      </c>
      <c r="X61" s="26">
        <v>766.0484172214753</v>
      </c>
      <c r="Y61" s="26">
        <v>690.524030333762</v>
      </c>
      <c r="Z61" s="26">
        <v>539.61491419008</v>
      </c>
      <c r="AA61" s="26">
        <v>19.050929239602002</v>
      </c>
      <c r="AB61" s="25">
        <v>22.355616054282596</v>
      </c>
      <c r="AC61" s="25">
        <v>84.1606573839724</v>
      </c>
      <c r="AD61" s="25">
        <v>1.665339308932793</v>
      </c>
      <c r="AE61" s="26">
        <v>525.0354628419453</v>
      </c>
      <c r="AF61" s="26">
        <v>38.89091974164133</v>
      </c>
      <c r="AG61" s="25">
        <v>22.673391476697063</v>
      </c>
      <c r="AH61" s="25">
        <v>80.47684237082068</v>
      </c>
      <c r="AI61" s="27" t="s">
        <v>72</v>
      </c>
    </row>
    <row r="62" spans="2:35" ht="13.5">
      <c r="B62" s="76" t="s">
        <v>119</v>
      </c>
      <c r="C62" s="36"/>
      <c r="D62" s="64" t="s">
        <v>35</v>
      </c>
      <c r="E62" s="40">
        <v>-1</v>
      </c>
      <c r="F62" s="38">
        <v>98.26471930392546</v>
      </c>
      <c r="G62" s="38">
        <v>100.38183235315825</v>
      </c>
      <c r="H62" s="38">
        <v>101.5817326088414</v>
      </c>
      <c r="I62" s="38">
        <v>105.65640364671343</v>
      </c>
      <c r="J62" s="38">
        <v>101.3508578599358</v>
      </c>
      <c r="K62" s="38">
        <v>90.11080380580859</v>
      </c>
      <c r="L62" s="38">
        <v>96.16553142441714</v>
      </c>
      <c r="M62" s="38">
        <v>95.13620240587566</v>
      </c>
      <c r="N62" s="40" t="s">
        <v>107</v>
      </c>
      <c r="O62" s="38">
        <v>90.11918583391024</v>
      </c>
      <c r="P62" s="38">
        <v>93.04173338817681</v>
      </c>
      <c r="Q62" s="38">
        <v>97.07632911634046</v>
      </c>
      <c r="R62" s="66" t="s">
        <v>108</v>
      </c>
      <c r="S62" s="38">
        <v>95.09371274281935</v>
      </c>
      <c r="T62" s="38">
        <v>91.20506700567374</v>
      </c>
      <c r="U62" s="38">
        <v>93.16813062677942</v>
      </c>
      <c r="V62" s="38">
        <v>99.25682262997032</v>
      </c>
      <c r="W62" s="39">
        <v>2.5714325648332164</v>
      </c>
      <c r="X62" s="38">
        <v>92.75819311657548</v>
      </c>
      <c r="Y62" s="38">
        <v>93.40025147847922</v>
      </c>
      <c r="Z62" s="38">
        <v>94.97088742705041</v>
      </c>
      <c r="AA62" s="38">
        <v>67.51985382281968</v>
      </c>
      <c r="AB62" s="38">
        <v>97.45061478417425</v>
      </c>
      <c r="AC62" s="39">
        <v>5.751254672765171</v>
      </c>
      <c r="AD62" s="39">
        <v>-0.26040845786896316</v>
      </c>
      <c r="AE62" s="38">
        <v>94.9134952080872</v>
      </c>
      <c r="AF62" s="38">
        <v>68.83226714843407</v>
      </c>
      <c r="AG62" s="38">
        <v>96.88301961633454</v>
      </c>
      <c r="AH62" s="39">
        <v>6.364904792299896</v>
      </c>
      <c r="AI62" s="40" t="s">
        <v>72</v>
      </c>
    </row>
    <row r="64" ht="13.5">
      <c r="C64" s="68" t="s">
        <v>120</v>
      </c>
    </row>
    <row r="65" ht="13.5">
      <c r="C65" s="68" t="s">
        <v>109</v>
      </c>
    </row>
  </sheetData>
  <printOptions/>
  <pageMargins left="0.5905511811023623" right="0.3937007874015748" top="0.4724409448818898" bottom="0.3937007874015748" header="0" footer="0"/>
  <pageSetup fitToWidth="2" fitToHeight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2004-08-27T08:13:07Z</cp:lastPrinted>
  <dcterms:created xsi:type="dcterms:W3CDTF">2003-10-10T05:50:23Z</dcterms:created>
  <dcterms:modified xsi:type="dcterms:W3CDTF">2004-09-12T23:47:56Z</dcterms:modified>
  <cp:category/>
  <cp:version/>
  <cp:contentType/>
  <cp:contentStatus/>
</cp:coreProperties>
</file>