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1月別火災発生件数及び損害額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<sst xmlns="http://schemas.openxmlformats.org/spreadsheetml/2006/main" count="56" uniqueCount="39">
  <si>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件</t>
  </si>
  <si>
    <t xml:space="preserve"> 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</si>
  <si>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</si>
  <si>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</si>
  <si>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</si>
  <si>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</si>
  <si>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</si>
  <si>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</si>
  <si>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</si>
  <si>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</si>
  <si>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</si>
  <si>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</si>
  <si>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</si>
  <si>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</si>
  <si>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月</t>
  </si>
  <si>
    <t>月</t>
  </si>
  <si>
    <t>計</t>
  </si>
  <si>
    <t>建物</t>
  </si>
  <si>
    <t>林野</t>
  </si>
  <si>
    <t>車両</t>
  </si>
  <si>
    <t>その他</t>
  </si>
  <si>
    <t>焼損棟数</t>
  </si>
  <si>
    <t>り災人員</t>
  </si>
  <si>
    <t>り災世帯</t>
  </si>
  <si>
    <t>死者</t>
  </si>
  <si>
    <t>負傷者</t>
  </si>
  <si>
    <t>資料：県消防防災課</t>
  </si>
  <si>
    <t>棟</t>
  </si>
  <si>
    <t>人</t>
  </si>
  <si>
    <t>世帯</t>
  </si>
  <si>
    <t>㎡</t>
  </si>
  <si>
    <t>千円</t>
  </si>
  <si>
    <t>出火件数</t>
  </si>
  <si>
    <t>焼損面積</t>
  </si>
  <si>
    <t>損害額</t>
  </si>
  <si>
    <t>a</t>
  </si>
  <si>
    <t>平成12年</t>
  </si>
  <si>
    <t>平成13年</t>
  </si>
  <si>
    <t>241 月別火災発生件数及び損害額 （平成13年）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</si>
</sst>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41" fontId="2" fillId="0" borderId="1" xfId="0" applyNumberFormat="1" applyFont="1" applyBorder="1" applyAlignment="1">
      <alignment horizontal="right" vertical="center" wrapText="1"/>
    </xf>
    <xf numFmtId="41" fontId="2" fillId="0" borderId="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 shrinkToFit="1"/>
    </xf>
    <xf numFmtId="3" fontId="6" fillId="0" borderId="18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8" fontId="3" fillId="0" borderId="1" xfId="16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 wrapText="1"/>
    </xf>
    <xf numFmtId="41" fontId="7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SheetLayoutView="75" workbookViewId="0" topLeftCell="A1">
      <selection activeCell="B1" sqref="B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5.00390625" style="1" customWidth="1"/>
    <col min="4" max="4" width="2.875" style="1" customWidth="1"/>
    <col min="5" max="16" width="10.125" style="1" customWidth="1"/>
    <col min="17" max="18" width="10.625" style="1" customWidth="1"/>
    <col min="19" max="20" width="10.125" style="1" customWidth="1"/>
    <col min="21" max="21" width="10.625" style="1" customWidth="1"/>
    <col min="22" max="22" width="10.375" style="1" bestFit="1" customWidth="1"/>
    <col min="23" max="16384" width="9.00390625" style="1" customWidth="1"/>
  </cols>
  <sheetData>
    <row r="1" ht="14.25" customHeight="1">
      <c r="B1" s="13" t="s">
        <v>38</v>
      </c>
    </row>
    <row r="2" spans="5:22" ht="12" customHeight="1"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1" ht="12" customHeight="1">
      <c r="A3" s="1" t="s">
        <v>1</v>
      </c>
      <c r="B3" s="21" t="s">
        <v>15</v>
      </c>
      <c r="C3" s="22"/>
      <c r="D3" s="23"/>
      <c r="E3" s="16" t="s">
        <v>32</v>
      </c>
      <c r="F3" s="17"/>
      <c r="G3" s="17"/>
      <c r="H3" s="17"/>
      <c r="I3" s="18"/>
      <c r="J3" s="27" t="s">
        <v>21</v>
      </c>
      <c r="K3" s="27" t="s">
        <v>22</v>
      </c>
      <c r="L3" s="27" t="s">
        <v>23</v>
      </c>
      <c r="M3" s="16" t="s">
        <v>33</v>
      </c>
      <c r="N3" s="18"/>
      <c r="O3" s="27" t="s">
        <v>24</v>
      </c>
      <c r="P3" s="27" t="s">
        <v>25</v>
      </c>
      <c r="Q3" s="16" t="s">
        <v>34</v>
      </c>
      <c r="R3" s="17"/>
      <c r="S3" s="17"/>
      <c r="T3" s="17"/>
      <c r="U3" s="18"/>
    </row>
    <row r="4" spans="2:21" ht="12" customHeight="1">
      <c r="B4" s="24"/>
      <c r="C4" s="25"/>
      <c r="D4" s="26"/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28"/>
      <c r="K4" s="28"/>
      <c r="L4" s="28"/>
      <c r="M4" s="12" t="s">
        <v>17</v>
      </c>
      <c r="N4" s="12" t="s">
        <v>18</v>
      </c>
      <c r="O4" s="28"/>
      <c r="P4" s="28"/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</row>
    <row r="5" spans="2:21" ht="12" customHeight="1">
      <c r="B5" s="3"/>
      <c r="C5" s="5"/>
      <c r="D5" s="4"/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35</v>
      </c>
      <c r="O5" s="2" t="s">
        <v>28</v>
      </c>
      <c r="P5" s="2" t="s">
        <v>28</v>
      </c>
      <c r="Q5" s="2" t="s">
        <v>31</v>
      </c>
      <c r="R5" s="2" t="s">
        <v>31</v>
      </c>
      <c r="S5" s="2" t="s">
        <v>31</v>
      </c>
      <c r="T5" s="2" t="s">
        <v>31</v>
      </c>
      <c r="U5" s="2" t="s">
        <v>31</v>
      </c>
    </row>
    <row r="6" spans="2:21" ht="12" customHeight="1">
      <c r="B6" s="20" t="s">
        <v>36</v>
      </c>
      <c r="C6" s="20"/>
      <c r="D6" s="20"/>
      <c r="E6" s="29">
        <v>936</v>
      </c>
      <c r="F6" s="29">
        <v>589</v>
      </c>
      <c r="G6" s="29">
        <v>65</v>
      </c>
      <c r="H6" s="29">
        <v>129</v>
      </c>
      <c r="I6" s="29">
        <v>153</v>
      </c>
      <c r="J6" s="29">
        <v>865</v>
      </c>
      <c r="K6" s="29">
        <v>1343</v>
      </c>
      <c r="L6" s="29">
        <v>477</v>
      </c>
      <c r="M6" s="29">
        <v>48246</v>
      </c>
      <c r="N6" s="29">
        <v>3003</v>
      </c>
      <c r="O6" s="29">
        <v>35</v>
      </c>
      <c r="P6" s="29">
        <v>187</v>
      </c>
      <c r="Q6" s="42">
        <v>4463589</v>
      </c>
      <c r="R6" s="42">
        <v>3120904</v>
      </c>
      <c r="S6" s="29">
        <v>40812</v>
      </c>
      <c r="T6" s="29">
        <v>60535</v>
      </c>
      <c r="U6" s="42">
        <v>1241338</v>
      </c>
    </row>
    <row r="7" spans="2:23" s="7" customFormat="1" ht="12" customHeight="1">
      <c r="B7" s="19" t="s">
        <v>37</v>
      </c>
      <c r="C7" s="19"/>
      <c r="D7" s="19"/>
      <c r="E7" s="41">
        <f>SUM(E8:E19)</f>
        <v>982</v>
      </c>
      <c r="F7" s="41">
        <f>SUM(F8:F19)</f>
        <v>563</v>
      </c>
      <c r="G7" s="41">
        <f>SUM(G8:G19)</f>
        <v>49</v>
      </c>
      <c r="H7" s="41">
        <f>SUM(H8:H19)</f>
        <v>183</v>
      </c>
      <c r="I7" s="41">
        <f>SUM(I8:I19)</f>
        <v>187</v>
      </c>
      <c r="J7" s="41">
        <f>SUM(J8:J19)</f>
        <v>837</v>
      </c>
      <c r="K7" s="41">
        <f>SUM(K8:K19)</f>
        <v>1415</v>
      </c>
      <c r="L7" s="41">
        <f>SUM(L8:L19)</f>
        <v>521</v>
      </c>
      <c r="M7" s="41">
        <f>SUM(M8:M19)</f>
        <v>42566</v>
      </c>
      <c r="N7" s="41">
        <f>SUM(N8:N19)</f>
        <v>1256</v>
      </c>
      <c r="O7" s="41">
        <f>SUM(O8:O19)</f>
        <v>47</v>
      </c>
      <c r="P7" s="41">
        <f>SUM(P8:P19)</f>
        <v>136</v>
      </c>
      <c r="Q7" s="40">
        <f>SUM(Q8:Q19)</f>
        <v>3161912</v>
      </c>
      <c r="R7" s="40">
        <f>SUM(R8:R19)</f>
        <v>3007711</v>
      </c>
      <c r="S7" s="40">
        <f>SUM(S8:S19)</f>
        <v>3919</v>
      </c>
      <c r="T7" s="40">
        <f>SUM(T8:T19)</f>
        <v>68930</v>
      </c>
      <c r="U7" s="40">
        <f>SUM(U8:U19)</f>
        <v>81352</v>
      </c>
      <c r="V7" s="15"/>
      <c r="W7" s="15"/>
    </row>
    <row r="8" spans="2:23" ht="12" customHeight="1">
      <c r="B8" s="11"/>
      <c r="C8" s="10" t="s">
        <v>2</v>
      </c>
      <c r="D8" s="9" t="s">
        <v>14</v>
      </c>
      <c r="E8" s="30">
        <f>SUM(F8:I8)</f>
        <v>91</v>
      </c>
      <c r="F8" s="39">
        <v>61</v>
      </c>
      <c r="G8" s="32">
        <v>1</v>
      </c>
      <c r="H8" s="32">
        <v>17</v>
      </c>
      <c r="I8" s="32">
        <v>12</v>
      </c>
      <c r="J8" s="34">
        <v>103</v>
      </c>
      <c r="K8" s="34">
        <v>169</v>
      </c>
      <c r="L8" s="34">
        <v>67</v>
      </c>
      <c r="M8" s="34">
        <f>5669+636</f>
        <v>6305</v>
      </c>
      <c r="N8" s="34">
        <v>3</v>
      </c>
      <c r="O8" s="34">
        <v>7</v>
      </c>
      <c r="P8" s="32">
        <v>15</v>
      </c>
      <c r="Q8" s="29">
        <f>SUM(R8:U8)</f>
        <v>424149</v>
      </c>
      <c r="R8" s="38">
        <v>413429</v>
      </c>
      <c r="S8" s="32">
        <v>0</v>
      </c>
      <c r="T8" s="32">
        <v>7971</v>
      </c>
      <c r="U8" s="37">
        <v>2749</v>
      </c>
      <c r="V8" s="15"/>
      <c r="W8" s="15"/>
    </row>
    <row r="9" spans="2:23" ht="12" customHeight="1">
      <c r="B9" s="11"/>
      <c r="C9" s="10" t="s">
        <v>3</v>
      </c>
      <c r="D9" s="8"/>
      <c r="E9" s="30">
        <f>SUM(F9:I9)</f>
        <v>69</v>
      </c>
      <c r="F9" s="34">
        <v>40</v>
      </c>
      <c r="G9" s="32">
        <v>1</v>
      </c>
      <c r="H9" s="32">
        <v>11</v>
      </c>
      <c r="I9" s="32">
        <v>17</v>
      </c>
      <c r="J9" s="34">
        <v>54</v>
      </c>
      <c r="K9" s="34">
        <v>86</v>
      </c>
      <c r="L9" s="34">
        <v>32</v>
      </c>
      <c r="M9" s="34">
        <f>2602+136</f>
        <v>2738</v>
      </c>
      <c r="N9" s="34">
        <v>1</v>
      </c>
      <c r="O9" s="34">
        <v>6</v>
      </c>
      <c r="P9" s="32">
        <v>10</v>
      </c>
      <c r="Q9" s="29">
        <f>SUM(R9:U9)</f>
        <v>96218</v>
      </c>
      <c r="R9" s="33">
        <v>91728</v>
      </c>
      <c r="S9" s="32">
        <v>0</v>
      </c>
      <c r="T9" s="32">
        <v>4442</v>
      </c>
      <c r="U9" s="31">
        <v>48</v>
      </c>
      <c r="V9" s="15"/>
      <c r="W9" s="15"/>
    </row>
    <row r="10" spans="2:23" ht="12" customHeight="1">
      <c r="B10" s="11"/>
      <c r="C10" s="10" t="s">
        <v>4</v>
      </c>
      <c r="D10" s="8"/>
      <c r="E10" s="30">
        <f>SUM(F10:I10)</f>
        <v>115</v>
      </c>
      <c r="F10" s="34">
        <v>54</v>
      </c>
      <c r="G10" s="32">
        <v>12</v>
      </c>
      <c r="H10" s="32">
        <v>17</v>
      </c>
      <c r="I10" s="32">
        <v>32</v>
      </c>
      <c r="J10" s="34">
        <v>89</v>
      </c>
      <c r="K10" s="34">
        <v>100</v>
      </c>
      <c r="L10" s="34">
        <v>52</v>
      </c>
      <c r="M10" s="34">
        <f>3267+337</f>
        <v>3604</v>
      </c>
      <c r="N10" s="34">
        <v>188</v>
      </c>
      <c r="O10" s="34">
        <v>5</v>
      </c>
      <c r="P10" s="32">
        <v>11</v>
      </c>
      <c r="Q10" s="29">
        <f>SUM(R10:U10)</f>
        <v>263143</v>
      </c>
      <c r="R10" s="29">
        <v>256744</v>
      </c>
      <c r="S10" s="29">
        <v>745</v>
      </c>
      <c r="T10" s="29">
        <v>4948</v>
      </c>
      <c r="U10" s="29">
        <v>706</v>
      </c>
      <c r="V10" s="15"/>
      <c r="W10" s="15"/>
    </row>
    <row r="11" spans="2:23" ht="12" customHeight="1">
      <c r="B11" s="11"/>
      <c r="C11" s="10" t="s">
        <v>5</v>
      </c>
      <c r="D11" s="8"/>
      <c r="E11" s="30">
        <f>SUM(F11:I11)</f>
        <v>130</v>
      </c>
      <c r="F11" s="34">
        <v>71</v>
      </c>
      <c r="G11" s="32">
        <v>18</v>
      </c>
      <c r="H11" s="32">
        <v>9</v>
      </c>
      <c r="I11" s="32">
        <v>32</v>
      </c>
      <c r="J11" s="34">
        <v>108</v>
      </c>
      <c r="K11" s="34">
        <v>209</v>
      </c>
      <c r="L11" s="34">
        <v>91</v>
      </c>
      <c r="M11" s="34">
        <f>4217+215</f>
        <v>4432</v>
      </c>
      <c r="N11" s="34">
        <v>988</v>
      </c>
      <c r="O11" s="34">
        <v>4</v>
      </c>
      <c r="P11" s="32">
        <v>21</v>
      </c>
      <c r="Q11" s="29">
        <f>SUM(R11:U11)</f>
        <v>379266</v>
      </c>
      <c r="R11" s="29">
        <v>303465</v>
      </c>
      <c r="S11" s="29">
        <v>2368</v>
      </c>
      <c r="T11" s="29">
        <v>3622</v>
      </c>
      <c r="U11" s="29">
        <v>69811</v>
      </c>
      <c r="V11" s="15"/>
      <c r="W11" s="15"/>
    </row>
    <row r="12" spans="2:23" ht="12" customHeight="1">
      <c r="B12" s="11"/>
      <c r="C12" s="10" t="s">
        <v>6</v>
      </c>
      <c r="D12" s="8"/>
      <c r="E12" s="30">
        <f>SUM(F12:I12)</f>
        <v>77</v>
      </c>
      <c r="F12" s="34">
        <v>31</v>
      </c>
      <c r="G12" s="32">
        <v>8</v>
      </c>
      <c r="H12" s="32">
        <v>19</v>
      </c>
      <c r="I12" s="32">
        <v>19</v>
      </c>
      <c r="J12" s="34">
        <v>39</v>
      </c>
      <c r="K12" s="34">
        <v>56</v>
      </c>
      <c r="L12" s="34">
        <v>18</v>
      </c>
      <c r="M12" s="34">
        <f>2416+91</f>
        <v>2507</v>
      </c>
      <c r="N12" s="34">
        <v>38</v>
      </c>
      <c r="O12" s="34">
        <v>4</v>
      </c>
      <c r="P12" s="32">
        <v>12</v>
      </c>
      <c r="Q12" s="29">
        <f>SUM(R12:U12)</f>
        <v>320881</v>
      </c>
      <c r="R12" s="29">
        <v>310929</v>
      </c>
      <c r="S12" s="29">
        <v>620</v>
      </c>
      <c r="T12" s="29">
        <v>6123</v>
      </c>
      <c r="U12" s="29">
        <v>3209</v>
      </c>
      <c r="V12" s="15"/>
      <c r="W12" s="15"/>
    </row>
    <row r="13" spans="2:23" ht="12" customHeight="1">
      <c r="B13" s="11"/>
      <c r="C13" s="10" t="s">
        <v>7</v>
      </c>
      <c r="D13" s="8"/>
      <c r="E13" s="30">
        <f>SUM(F13:I13)</f>
        <v>61</v>
      </c>
      <c r="F13" s="34">
        <v>38</v>
      </c>
      <c r="G13" s="32">
        <v>2</v>
      </c>
      <c r="H13" s="32">
        <v>12</v>
      </c>
      <c r="I13" s="32">
        <v>9</v>
      </c>
      <c r="J13" s="34">
        <v>41</v>
      </c>
      <c r="K13" s="34">
        <v>77</v>
      </c>
      <c r="L13" s="34">
        <v>21</v>
      </c>
      <c r="M13" s="34">
        <f>1652+62</f>
        <v>1714</v>
      </c>
      <c r="N13" s="34">
        <v>0</v>
      </c>
      <c r="O13" s="34">
        <v>1</v>
      </c>
      <c r="P13" s="32">
        <v>7</v>
      </c>
      <c r="Q13" s="29">
        <f>SUM(R13:U13)</f>
        <v>345905</v>
      </c>
      <c r="R13" s="33">
        <v>341748</v>
      </c>
      <c r="S13" s="32">
        <v>0</v>
      </c>
      <c r="T13" s="32">
        <v>3769</v>
      </c>
      <c r="U13" s="36">
        <v>388</v>
      </c>
      <c r="V13" s="15"/>
      <c r="W13" s="15"/>
    </row>
    <row r="14" spans="2:23" ht="12" customHeight="1">
      <c r="B14" s="11"/>
      <c r="C14" s="10" t="s">
        <v>8</v>
      </c>
      <c r="D14" s="8"/>
      <c r="E14" s="30">
        <f>SUM(F14:I14)</f>
        <v>73</v>
      </c>
      <c r="F14" s="34">
        <v>43</v>
      </c>
      <c r="G14" s="32">
        <v>1</v>
      </c>
      <c r="H14" s="32">
        <v>15</v>
      </c>
      <c r="I14" s="32">
        <v>14</v>
      </c>
      <c r="J14" s="34">
        <v>72</v>
      </c>
      <c r="K14" s="34">
        <v>153</v>
      </c>
      <c r="L14" s="34">
        <v>45</v>
      </c>
      <c r="M14" s="34">
        <f>2627+230</f>
        <v>2857</v>
      </c>
      <c r="N14" s="34">
        <v>3</v>
      </c>
      <c r="O14" s="34">
        <v>1</v>
      </c>
      <c r="P14" s="32">
        <v>9</v>
      </c>
      <c r="Q14" s="29">
        <f>SUM(R14:U14)</f>
        <v>202786</v>
      </c>
      <c r="R14" s="33">
        <v>191383</v>
      </c>
      <c r="S14" s="32">
        <v>93</v>
      </c>
      <c r="T14" s="32">
        <v>9664</v>
      </c>
      <c r="U14" s="31">
        <f>1446+200</f>
        <v>1646</v>
      </c>
      <c r="V14" s="15"/>
      <c r="W14" s="15"/>
    </row>
    <row r="15" spans="2:23" ht="12" customHeight="1">
      <c r="B15" s="11"/>
      <c r="C15" s="10" t="s">
        <v>9</v>
      </c>
      <c r="D15" s="8"/>
      <c r="E15" s="30">
        <f>SUM(F15:I15)</f>
        <v>61</v>
      </c>
      <c r="F15" s="34">
        <v>37</v>
      </c>
      <c r="G15" s="32">
        <v>1</v>
      </c>
      <c r="H15" s="32">
        <v>17</v>
      </c>
      <c r="I15" s="32">
        <v>6</v>
      </c>
      <c r="J15" s="34">
        <v>52</v>
      </c>
      <c r="K15" s="34">
        <v>88</v>
      </c>
      <c r="L15" s="34">
        <v>32</v>
      </c>
      <c r="M15" s="34">
        <f>2809+366</f>
        <v>3175</v>
      </c>
      <c r="N15" s="34">
        <v>1</v>
      </c>
      <c r="O15" s="34">
        <v>1</v>
      </c>
      <c r="P15" s="32">
        <v>12</v>
      </c>
      <c r="Q15" s="29">
        <f>SUM(R15:U15)</f>
        <v>226287</v>
      </c>
      <c r="R15" s="33">
        <v>220892</v>
      </c>
      <c r="S15" s="32">
        <v>0</v>
      </c>
      <c r="T15" s="32">
        <v>5352</v>
      </c>
      <c r="U15" s="31">
        <v>43</v>
      </c>
      <c r="V15" s="15"/>
      <c r="W15" s="15"/>
    </row>
    <row r="16" spans="2:23" ht="12" customHeight="1">
      <c r="B16" s="11"/>
      <c r="C16" s="10" t="s">
        <v>10</v>
      </c>
      <c r="D16" s="8"/>
      <c r="E16" s="30">
        <f>SUM(F16:I16)</f>
        <v>44</v>
      </c>
      <c r="F16" s="34">
        <v>19</v>
      </c>
      <c r="G16" s="32">
        <v>0</v>
      </c>
      <c r="H16" s="32">
        <v>16</v>
      </c>
      <c r="I16" s="32">
        <v>9</v>
      </c>
      <c r="J16" s="34">
        <v>24</v>
      </c>
      <c r="K16" s="34">
        <v>32</v>
      </c>
      <c r="L16" s="34">
        <v>11</v>
      </c>
      <c r="M16" s="34">
        <f>842+102</f>
        <v>944</v>
      </c>
      <c r="N16" s="34">
        <v>0</v>
      </c>
      <c r="O16" s="34">
        <v>0</v>
      </c>
      <c r="P16" s="32">
        <v>3</v>
      </c>
      <c r="Q16" s="29">
        <f>SUM(R16:U16)</f>
        <v>42241</v>
      </c>
      <c r="R16" s="33">
        <v>33604</v>
      </c>
      <c r="S16" s="32">
        <v>0</v>
      </c>
      <c r="T16" s="32">
        <v>7277</v>
      </c>
      <c r="U16" s="31">
        <v>1360</v>
      </c>
      <c r="V16" s="15"/>
      <c r="W16" s="15"/>
    </row>
    <row r="17" spans="2:23" ht="12" customHeight="1">
      <c r="B17" s="11"/>
      <c r="C17" s="10" t="s">
        <v>11</v>
      </c>
      <c r="D17" s="8"/>
      <c r="E17" s="30">
        <f>SUM(F17:I17)</f>
        <v>67</v>
      </c>
      <c r="F17" s="34">
        <v>42</v>
      </c>
      <c r="G17" s="32">
        <v>0</v>
      </c>
      <c r="H17" s="32">
        <v>13</v>
      </c>
      <c r="I17" s="32">
        <v>12</v>
      </c>
      <c r="J17" s="34">
        <v>52</v>
      </c>
      <c r="K17" s="34">
        <v>126</v>
      </c>
      <c r="L17" s="34">
        <v>37</v>
      </c>
      <c r="M17" s="34">
        <f>2195+95</f>
        <v>2290</v>
      </c>
      <c r="N17" s="34">
        <v>0</v>
      </c>
      <c r="O17" s="34">
        <v>3</v>
      </c>
      <c r="P17" s="32">
        <v>9</v>
      </c>
      <c r="Q17" s="29">
        <f>SUM(R17:U17)</f>
        <v>199143</v>
      </c>
      <c r="R17" s="33">
        <v>195253</v>
      </c>
      <c r="S17" s="32">
        <v>0</v>
      </c>
      <c r="T17" s="32">
        <v>2968</v>
      </c>
      <c r="U17" s="31">
        <v>922</v>
      </c>
      <c r="V17" s="15"/>
      <c r="W17" s="15"/>
    </row>
    <row r="18" spans="2:23" ht="12" customHeight="1">
      <c r="B18" s="11"/>
      <c r="C18" s="10" t="s">
        <v>12</v>
      </c>
      <c r="D18" s="8"/>
      <c r="E18" s="30">
        <f>SUM(F18:I18)</f>
        <v>88</v>
      </c>
      <c r="F18" s="35">
        <v>61</v>
      </c>
      <c r="G18" s="32">
        <v>2</v>
      </c>
      <c r="H18" s="32">
        <v>17</v>
      </c>
      <c r="I18" s="32">
        <v>8</v>
      </c>
      <c r="J18" s="34">
        <v>86</v>
      </c>
      <c r="K18" s="34">
        <v>152</v>
      </c>
      <c r="L18" s="34">
        <v>60</v>
      </c>
      <c r="M18" s="34">
        <f>3574+246</f>
        <v>3820</v>
      </c>
      <c r="N18" s="34">
        <v>7</v>
      </c>
      <c r="O18" s="34">
        <v>6</v>
      </c>
      <c r="P18" s="32">
        <v>14</v>
      </c>
      <c r="Q18" s="29">
        <f>SUM(R18:U18)</f>
        <v>294086</v>
      </c>
      <c r="R18" s="33">
        <v>288877</v>
      </c>
      <c r="S18" s="32">
        <v>11</v>
      </c>
      <c r="T18" s="32">
        <v>5024</v>
      </c>
      <c r="U18" s="31">
        <v>174</v>
      </c>
      <c r="V18" s="15"/>
      <c r="W18" s="15"/>
    </row>
    <row r="19" spans="2:23" ht="12" customHeight="1">
      <c r="B19" s="11"/>
      <c r="C19" s="10" t="s">
        <v>13</v>
      </c>
      <c r="D19" s="8"/>
      <c r="E19" s="29">
        <f>SUM(F19:I19)</f>
        <v>106</v>
      </c>
      <c r="F19" s="29">
        <v>66</v>
      </c>
      <c r="G19" s="29">
        <v>3</v>
      </c>
      <c r="H19" s="29">
        <v>20</v>
      </c>
      <c r="I19" s="29">
        <v>17</v>
      </c>
      <c r="J19" s="29">
        <v>117</v>
      </c>
      <c r="K19" s="29">
        <v>167</v>
      </c>
      <c r="L19" s="29">
        <v>55</v>
      </c>
      <c r="M19" s="29">
        <v>8180</v>
      </c>
      <c r="N19" s="29">
        <v>27</v>
      </c>
      <c r="O19" s="29">
        <v>9</v>
      </c>
      <c r="P19" s="29">
        <v>13</v>
      </c>
      <c r="Q19" s="30">
        <f>SUM(R19:U19)</f>
        <v>367807</v>
      </c>
      <c r="R19" s="29">
        <v>359659</v>
      </c>
      <c r="S19" s="29">
        <v>82</v>
      </c>
      <c r="T19" s="29">
        <v>7770</v>
      </c>
      <c r="U19" s="29">
        <v>296</v>
      </c>
      <c r="V19" s="15"/>
      <c r="W19" s="15"/>
    </row>
    <row r="20" spans="5:21" ht="12" customHeight="1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ht="12" customHeight="1">
      <c r="B21" s="6" t="s">
        <v>26</v>
      </c>
    </row>
    <row r="22" ht="12" customHeight="1">
      <c r="B22" s="6"/>
    </row>
    <row r="23" spans="2:21" ht="12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</sheetData>
  <mergeCells count="11">
    <mergeCell ref="M3:N3"/>
    <mergeCell ref="E3:I3"/>
    <mergeCell ref="B7:D7"/>
    <mergeCell ref="B6:D6"/>
    <mergeCell ref="Q3:U3"/>
    <mergeCell ref="B3:D4"/>
    <mergeCell ref="J3:J4"/>
    <mergeCell ref="K3:K4"/>
    <mergeCell ref="L3:L4"/>
    <mergeCell ref="O3:O4"/>
    <mergeCell ref="P3:P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1999-08-26T01:37:49Z</cp:lastPrinted>
  <dcterms:created xsi:type="dcterms:W3CDTF">1999-07-27T01:24:56Z</dcterms:created>
  <dcterms:modified xsi:type="dcterms:W3CDTF">2003-08-08T04:43:02Z</dcterms:modified>
  <cp:category/>
  <cp:version/>
  <cp:contentType/>
  <cp:contentStatus/>
</cp:coreProperties>
</file>