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2" activeTab="3"/>
  </bookViews>
  <sheets>
    <sheet name="学校施設状況（幼稚園・公立）" sheetId="1" r:id="rId1"/>
    <sheet name="学校施設状況（小学校・公立）" sheetId="2" r:id="rId2"/>
    <sheet name="学校施設状況（中学校・公立）" sheetId="3" r:id="rId3"/>
    <sheet name="学校施設状況（高等学校、盲聾養護学校・公立）" sheetId="4" r:id="rId4"/>
  </sheets>
  <definedNames>
    <definedName name="_xlnm.Print_Area" localSheetId="3">'学校施設状況（高等学校、盲聾養護学校・公立）'!$A$1:$L$21</definedName>
    <definedName name="_xlnm.Print_Area" localSheetId="1">'学校施設状況（小学校・公立）'!$A$1:$M$34</definedName>
    <definedName name="_xlnm.Print_Area" localSheetId="2">'学校施設状況（中学校・公立）'!$A$1:$M$37</definedName>
    <definedName name="_xlnm.Print_Area" localSheetId="0">'学校施設状況（幼稚園・公立）'!$A$1:$M$34</definedName>
  </definedNames>
  <calcPr fullCalcOnLoad="1"/>
</workbook>
</file>

<file path=xl/sharedStrings.xml><?xml version="1.0" encoding="utf-8"?>
<sst xmlns="http://schemas.openxmlformats.org/spreadsheetml/2006/main" count="425" uniqueCount="107">
  <si>
    <t>市郡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</si>
  <si>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</si>
  <si>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</si>
  <si>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</si>
  <si>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</si>
  <si>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</si>
  <si>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</si>
  <si>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</si>
  <si>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</si>
  <si>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</si>
  <si>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</si>
  <si>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</si>
  <si>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</si>
  <si>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</si>
  <si>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</si>
  <si>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</si>
  <si>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</si>
  <si>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</si>
  <si>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</si>
  <si>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</si>
  <si>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</si>
  <si>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</si>
  <si>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</si>
  <si>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</si>
  <si>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</si>
  <si>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</si>
  <si>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</si>
  <si>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</si>
  <si>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</si>
  <si>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</si>
  <si>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</si>
  <si>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</si>
  <si>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</si>
  <si>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</si>
  <si>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</si>
  <si>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木造
保有率</t>
  </si>
  <si>
    <t>園数</t>
  </si>
  <si>
    <t>整備資格
面積</t>
  </si>
  <si>
    <t>要改築
面積</t>
  </si>
  <si>
    <t>（１）幼稚園（公立）</t>
  </si>
  <si>
    <t>-</t>
  </si>
  <si>
    <t>-</t>
  </si>
  <si>
    <t>（３）中学校（公立）</t>
  </si>
  <si>
    <t>市郡</t>
  </si>
  <si>
    <t>学校数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</si>
  <si>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</si>
  <si>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</si>
  <si>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</si>
  <si>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</si>
  <si>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</si>
  <si>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</si>
  <si>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</si>
  <si>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</si>
  <si>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</si>
  <si>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</si>
  <si>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</si>
  <si>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市部総数</t>
  </si>
  <si>
    <t>-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</si>
  <si>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</si>
  <si>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</si>
  <si>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</si>
  <si>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</si>
  <si>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</si>
  <si>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</si>
  <si>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</si>
  <si>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</si>
  <si>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</si>
  <si>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</si>
  <si>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</si>
  <si>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</si>
  <si>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</si>
  <si>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</si>
  <si>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</si>
  <si>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</si>
  <si>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</si>
  <si>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</si>
  <si>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</si>
  <si>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</si>
  <si>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</si>
  <si>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</si>
  <si>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</si>
  <si>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</si>
  <si>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</si>
  <si>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（２）小学校（公立）</t>
  </si>
  <si>
    <t>㎡</t>
  </si>
  <si>
    <t>％</t>
  </si>
  <si>
    <t>一般校舎</t>
  </si>
  <si>
    <t>産振校舎</t>
  </si>
  <si>
    <t>屋内運動場</t>
  </si>
  <si>
    <t>寄宿舎</t>
  </si>
  <si>
    <t>（４）高等学校、盲・聾・養護学校（公立）</t>
  </si>
  <si>
    <t>不燃
化率</t>
  </si>
  <si>
    <t>㎡</t>
  </si>
  <si>
    <t>％</t>
  </si>
  <si>
    <t>高等学校</t>
  </si>
  <si>
    <t>盲・聾・養護学校</t>
  </si>
  <si>
    <t>２２－１１ 学校施設状況 （平成16年5月1日）</t>
  </si>
  <si>
    <t>-</t>
  </si>
  <si>
    <t>-</t>
  </si>
  <si>
    <t>-</t>
  </si>
  <si>
    <t>平成16年度</t>
  </si>
  <si>
    <t>平成15年度</t>
  </si>
  <si>
    <t>平成16年度</t>
  </si>
  <si>
    <t>平成15年度</t>
  </si>
  <si>
    <t>平成16年度</t>
  </si>
  <si>
    <t>注）中等教育学校（前期課程）については、中学校として集計した。</t>
  </si>
  <si>
    <t>学校の別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</si>
</sst>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.0%"/>
    <numFmt numFmtId="186" formatCode="0.0"/>
    <numFmt numFmtId="187" formatCode="0;[Red]0"/>
    <numFmt numFmtId="188" formatCode="0.0;[Red]0.0"/>
    <numFmt numFmtId="189" formatCode="#,##0.000;&quot;△ &quot;#,##0.000"/>
    <numFmt numFmtId="190" formatCode="0.00_ "/>
    <numFmt numFmtId="191" formatCode="0.00;[Red]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6" fontId="5" fillId="0" borderId="3" xfId="15" applyNumberFormat="1" applyFont="1" applyBorder="1" applyAlignment="1">
      <alignment horizontal="right" vertical="center"/>
    </xf>
    <xf numFmtId="186" fontId="1" fillId="0" borderId="3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1" fillId="0" borderId="0" xfId="15" applyNumberFormat="1" applyFont="1" applyBorder="1" applyAlignment="1">
      <alignment horizontal="right" vertical="center"/>
    </xf>
    <xf numFmtId="186" fontId="5" fillId="0" borderId="0" xfId="15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5" fontId="1" fillId="0" borderId="0" xfId="15" applyNumberFormat="1" applyFont="1" applyAlignment="1">
      <alignment vertical="center"/>
    </xf>
    <xf numFmtId="187" fontId="1" fillId="0" borderId="3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zoomScale="115" zoomScaleNormal="115" zoomScaleSheetLayoutView="115" workbookViewId="0" topLeftCell="A1">
      <selection activeCell="B9" sqref="B9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ht="14.25">
      <c r="B1" s="2" t="s">
        <v>96</v>
      </c>
    </row>
    <row r="2" ht="14.25">
      <c r="B2" s="2" t="s">
        <v>39</v>
      </c>
    </row>
    <row r="3" spans="2:14" ht="12" customHeight="1">
      <c r="B3" s="37" t="s">
        <v>0</v>
      </c>
      <c r="C3" s="38"/>
      <c r="D3" s="39"/>
      <c r="E3" s="31" t="s">
        <v>36</v>
      </c>
      <c r="F3" s="33" t="s">
        <v>27</v>
      </c>
      <c r="G3" s="28" t="s">
        <v>30</v>
      </c>
      <c r="H3" s="29"/>
      <c r="I3" s="30"/>
      <c r="J3" s="33" t="s">
        <v>34</v>
      </c>
      <c r="K3" s="26" t="s">
        <v>37</v>
      </c>
      <c r="L3" s="26" t="s">
        <v>38</v>
      </c>
      <c r="M3" s="26" t="s">
        <v>35</v>
      </c>
      <c r="N3" s="17"/>
    </row>
    <row r="4" spans="2:14" ht="12">
      <c r="B4" s="40"/>
      <c r="C4" s="41"/>
      <c r="D4" s="42"/>
      <c r="E4" s="32"/>
      <c r="F4" s="32"/>
      <c r="G4" s="12" t="s">
        <v>31</v>
      </c>
      <c r="H4" s="12" t="s">
        <v>32</v>
      </c>
      <c r="I4" s="12" t="s">
        <v>33</v>
      </c>
      <c r="J4" s="32"/>
      <c r="K4" s="27"/>
      <c r="L4" s="27"/>
      <c r="M4" s="27"/>
      <c r="N4" s="17"/>
    </row>
    <row r="5" spans="2:14" ht="12">
      <c r="B5" s="4"/>
      <c r="C5" s="9"/>
      <c r="D5" s="5"/>
      <c r="E5" s="6"/>
      <c r="F5" s="6" t="s">
        <v>28</v>
      </c>
      <c r="G5" s="6" t="s">
        <v>28</v>
      </c>
      <c r="H5" s="6" t="s">
        <v>28</v>
      </c>
      <c r="I5" s="6" t="s">
        <v>28</v>
      </c>
      <c r="J5" s="6" t="s">
        <v>28</v>
      </c>
      <c r="K5" s="6" t="s">
        <v>28</v>
      </c>
      <c r="L5" s="6" t="s">
        <v>28</v>
      </c>
      <c r="M5" s="6" t="s">
        <v>29</v>
      </c>
      <c r="N5" s="17"/>
    </row>
    <row r="6" spans="2:14" ht="12" customHeight="1">
      <c r="B6" s="43" t="s">
        <v>101</v>
      </c>
      <c r="C6" s="44"/>
      <c r="D6" s="45"/>
      <c r="E6" s="8">
        <v>110</v>
      </c>
      <c r="F6" s="8">
        <v>87719</v>
      </c>
      <c r="G6" s="8">
        <v>42206</v>
      </c>
      <c r="H6" s="8">
        <v>36268</v>
      </c>
      <c r="I6" s="8">
        <v>9281</v>
      </c>
      <c r="J6" s="8" t="s">
        <v>40</v>
      </c>
      <c r="K6" s="8">
        <v>13840</v>
      </c>
      <c r="L6" s="8" t="s">
        <v>40</v>
      </c>
      <c r="M6" s="16">
        <v>10.6</v>
      </c>
      <c r="N6" s="18"/>
    </row>
    <row r="7" spans="2:14" ht="12">
      <c r="B7" s="34" t="s">
        <v>100</v>
      </c>
      <c r="C7" s="35"/>
      <c r="D7" s="36"/>
      <c r="E7" s="7">
        <f>SUM(E20,E8)</f>
        <v>108</v>
      </c>
      <c r="F7" s="7">
        <f aca="true" t="shared" si="0" ref="F7:K7">SUM(F20,F8)</f>
        <v>87886</v>
      </c>
      <c r="G7" s="7">
        <f t="shared" si="0"/>
        <v>41949</v>
      </c>
      <c r="H7" s="7">
        <f t="shared" si="0"/>
        <v>36961</v>
      </c>
      <c r="I7" s="7">
        <f t="shared" si="0"/>
        <v>9312</v>
      </c>
      <c r="J7" s="7" t="s">
        <v>41</v>
      </c>
      <c r="K7" s="7">
        <f t="shared" si="0"/>
        <v>13519</v>
      </c>
      <c r="L7" s="7" t="s">
        <v>41</v>
      </c>
      <c r="M7" s="15">
        <f>I7/(G7+H7+I7)*100</f>
        <v>10.555190315340845</v>
      </c>
      <c r="N7" s="19"/>
    </row>
    <row r="8" spans="2:14" ht="12" customHeight="1">
      <c r="B8" s="10"/>
      <c r="C8" s="35" t="s">
        <v>1</v>
      </c>
      <c r="D8" s="36"/>
      <c r="E8" s="7">
        <f aca="true" t="shared" si="1" ref="E8:K8">SUM(E9:E19)</f>
        <v>40</v>
      </c>
      <c r="F8" s="7">
        <f t="shared" si="1"/>
        <v>28809</v>
      </c>
      <c r="G8" s="7">
        <f t="shared" si="1"/>
        <v>26237</v>
      </c>
      <c r="H8" s="7">
        <f t="shared" si="1"/>
        <v>5848</v>
      </c>
      <c r="I8" s="7">
        <f t="shared" si="1"/>
        <v>1587</v>
      </c>
      <c r="J8" s="7" t="s">
        <v>41</v>
      </c>
      <c r="K8" s="7">
        <f t="shared" si="1"/>
        <v>1832</v>
      </c>
      <c r="L8" s="7" t="s">
        <v>41</v>
      </c>
      <c r="M8" s="15">
        <f>I8/(G8+H8+I8)*100</f>
        <v>4.713114754098361</v>
      </c>
      <c r="N8" s="19"/>
    </row>
    <row r="9" spans="2:14" ht="12">
      <c r="B9" s="4"/>
      <c r="C9" s="9"/>
      <c r="D9" s="5" t="s">
        <v>2</v>
      </c>
      <c r="E9" s="8">
        <v>1</v>
      </c>
      <c r="F9" s="8">
        <v>1208</v>
      </c>
      <c r="G9" s="8">
        <v>1378</v>
      </c>
      <c r="H9" s="8">
        <v>21</v>
      </c>
      <c r="I9" s="7" t="s">
        <v>41</v>
      </c>
      <c r="J9" s="7" t="s">
        <v>41</v>
      </c>
      <c r="K9" s="7" t="s">
        <v>41</v>
      </c>
      <c r="L9" s="7" t="s">
        <v>41</v>
      </c>
      <c r="M9" s="7" t="s">
        <v>41</v>
      </c>
      <c r="N9" s="18"/>
    </row>
    <row r="10" spans="2:14" ht="12">
      <c r="B10" s="4"/>
      <c r="C10" s="9"/>
      <c r="D10" s="5" t="s">
        <v>3</v>
      </c>
      <c r="E10" s="8">
        <v>4</v>
      </c>
      <c r="F10" s="8">
        <v>3705</v>
      </c>
      <c r="G10" s="8">
        <v>4560</v>
      </c>
      <c r="H10" s="8">
        <v>108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18"/>
    </row>
    <row r="11" spans="2:14" ht="12">
      <c r="B11" s="4"/>
      <c r="C11" s="9"/>
      <c r="D11" s="5" t="s">
        <v>4</v>
      </c>
      <c r="E11" s="8">
        <v>14</v>
      </c>
      <c r="F11" s="8">
        <v>7433</v>
      </c>
      <c r="G11" s="8">
        <v>9919</v>
      </c>
      <c r="H11" s="8">
        <v>1276</v>
      </c>
      <c r="I11" s="8">
        <v>109</v>
      </c>
      <c r="J11" s="7" t="s">
        <v>41</v>
      </c>
      <c r="K11" s="8">
        <v>46</v>
      </c>
      <c r="L11" s="7" t="s">
        <v>41</v>
      </c>
      <c r="M11" s="16">
        <f>I11/(G11+H11+I11)*100</f>
        <v>0.9642604387827318</v>
      </c>
      <c r="N11" s="18"/>
    </row>
    <row r="12" spans="2:14" ht="12">
      <c r="B12" s="4"/>
      <c r="C12" s="9"/>
      <c r="D12" s="5" t="s">
        <v>5</v>
      </c>
      <c r="E12" s="8">
        <v>8</v>
      </c>
      <c r="F12" s="8">
        <v>4755</v>
      </c>
      <c r="G12" s="8">
        <v>3090</v>
      </c>
      <c r="H12" s="8">
        <v>2420</v>
      </c>
      <c r="I12" s="8">
        <v>488</v>
      </c>
      <c r="J12" s="7" t="s">
        <v>41</v>
      </c>
      <c r="K12" s="8">
        <v>128</v>
      </c>
      <c r="L12" s="7" t="s">
        <v>41</v>
      </c>
      <c r="M12" s="16">
        <f>I12/(G12+H12+I12)*100</f>
        <v>8.136045348449484</v>
      </c>
      <c r="N12" s="18"/>
    </row>
    <row r="13" spans="2:14" ht="12">
      <c r="B13" s="4"/>
      <c r="C13" s="9"/>
      <c r="D13" s="5" t="s">
        <v>6</v>
      </c>
      <c r="E13" s="7" t="s">
        <v>41</v>
      </c>
      <c r="F13" s="7" t="s">
        <v>41</v>
      </c>
      <c r="G13" s="7" t="s">
        <v>41</v>
      </c>
      <c r="H13" s="7" t="s">
        <v>41</v>
      </c>
      <c r="I13" s="7" t="s">
        <v>41</v>
      </c>
      <c r="J13" s="7" t="s">
        <v>41</v>
      </c>
      <c r="K13" s="7" t="s">
        <v>41</v>
      </c>
      <c r="L13" s="7" t="s">
        <v>41</v>
      </c>
      <c r="M13" s="7" t="s">
        <v>41</v>
      </c>
      <c r="N13" s="18"/>
    </row>
    <row r="14" spans="2:14" ht="12">
      <c r="B14" s="4"/>
      <c r="C14" s="9"/>
      <c r="D14" s="5" t="s">
        <v>7</v>
      </c>
      <c r="E14" s="8">
        <v>5</v>
      </c>
      <c r="F14" s="8">
        <v>4185</v>
      </c>
      <c r="G14" s="8">
        <v>2179</v>
      </c>
      <c r="H14" s="8">
        <v>519</v>
      </c>
      <c r="I14" s="8">
        <v>464</v>
      </c>
      <c r="J14" s="7" t="s">
        <v>41</v>
      </c>
      <c r="K14" s="8">
        <v>1023</v>
      </c>
      <c r="L14" s="7" t="s">
        <v>41</v>
      </c>
      <c r="M14" s="16">
        <f>I14/(G14+H14+I14)*100</f>
        <v>14.674256799493989</v>
      </c>
      <c r="N14" s="18"/>
    </row>
    <row r="15" spans="2:14" ht="12">
      <c r="B15" s="4"/>
      <c r="C15" s="9"/>
      <c r="D15" s="5" t="s">
        <v>8</v>
      </c>
      <c r="E15" s="8">
        <v>5</v>
      </c>
      <c r="F15" s="8">
        <v>5557</v>
      </c>
      <c r="G15" s="8">
        <v>4409</v>
      </c>
      <c r="H15" s="8">
        <v>42</v>
      </c>
      <c r="I15" s="8">
        <v>499</v>
      </c>
      <c r="J15" s="7" t="s">
        <v>41</v>
      </c>
      <c r="K15" s="8">
        <v>615</v>
      </c>
      <c r="L15" s="7" t="s">
        <v>41</v>
      </c>
      <c r="M15" s="16">
        <f>I15/(G15+H15+I15)*100</f>
        <v>10.080808080808081</v>
      </c>
      <c r="N15" s="18"/>
    </row>
    <row r="16" spans="2:14" ht="12">
      <c r="B16" s="4"/>
      <c r="C16" s="9"/>
      <c r="D16" s="5" t="s">
        <v>9</v>
      </c>
      <c r="E16" s="8">
        <v>2</v>
      </c>
      <c r="F16" s="8">
        <v>1450</v>
      </c>
      <c r="G16" s="7" t="s">
        <v>41</v>
      </c>
      <c r="H16" s="8">
        <v>1462</v>
      </c>
      <c r="I16" s="8">
        <v>27</v>
      </c>
      <c r="J16" s="7" t="s">
        <v>41</v>
      </c>
      <c r="K16" s="8">
        <v>20</v>
      </c>
      <c r="L16" s="7" t="s">
        <v>41</v>
      </c>
      <c r="M16" s="16">
        <f>I16/(H16+I16)*100</f>
        <v>1.8132975151108126</v>
      </c>
      <c r="N16" s="18"/>
    </row>
    <row r="17" spans="2:14" ht="12">
      <c r="B17" s="4"/>
      <c r="C17" s="9"/>
      <c r="D17" s="5" t="s">
        <v>10</v>
      </c>
      <c r="E17" s="8">
        <v>1</v>
      </c>
      <c r="F17" s="8">
        <v>516</v>
      </c>
      <c r="G17" s="8">
        <v>702</v>
      </c>
      <c r="H17" s="7" t="s">
        <v>41</v>
      </c>
      <c r="I17" s="7" t="s">
        <v>41</v>
      </c>
      <c r="J17" s="7" t="s">
        <v>41</v>
      </c>
      <c r="K17" s="7" t="s">
        <v>41</v>
      </c>
      <c r="L17" s="7" t="s">
        <v>41</v>
      </c>
      <c r="M17" s="7" t="s">
        <v>41</v>
      </c>
      <c r="N17" s="18"/>
    </row>
    <row r="18" spans="2:14" ht="12">
      <c r="B18" s="4"/>
      <c r="C18" s="9"/>
      <c r="D18" s="5" t="s">
        <v>11</v>
      </c>
      <c r="E18" s="7" t="s">
        <v>41</v>
      </c>
      <c r="F18" s="7" t="s">
        <v>41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18"/>
    </row>
    <row r="19" spans="2:14" ht="12">
      <c r="B19" s="4"/>
      <c r="C19" s="9"/>
      <c r="D19" s="5" t="s">
        <v>12</v>
      </c>
      <c r="E19" s="7" t="s">
        <v>41</v>
      </c>
      <c r="F19" s="7" t="s">
        <v>41</v>
      </c>
      <c r="G19" s="7" t="s">
        <v>41</v>
      </c>
      <c r="H19" s="7" t="s">
        <v>41</v>
      </c>
      <c r="I19" s="7" t="s">
        <v>41</v>
      </c>
      <c r="J19" s="7" t="s">
        <v>41</v>
      </c>
      <c r="K19" s="7" t="s">
        <v>41</v>
      </c>
      <c r="L19" s="7" t="s">
        <v>41</v>
      </c>
      <c r="M19" s="7" t="s">
        <v>41</v>
      </c>
      <c r="N19" s="18"/>
    </row>
    <row r="20" spans="2:14" ht="12" customHeight="1">
      <c r="B20" s="10"/>
      <c r="C20" s="35" t="s">
        <v>13</v>
      </c>
      <c r="D20" s="36"/>
      <c r="E20" s="7">
        <f>SUM(E21:E32)</f>
        <v>68</v>
      </c>
      <c r="F20" s="7">
        <f aca="true" t="shared" si="2" ref="F20:K20">SUM(F21:F32)</f>
        <v>59077</v>
      </c>
      <c r="G20" s="7">
        <f t="shared" si="2"/>
        <v>15712</v>
      </c>
      <c r="H20" s="7">
        <f t="shared" si="2"/>
        <v>31113</v>
      </c>
      <c r="I20" s="7">
        <f t="shared" si="2"/>
        <v>7725</v>
      </c>
      <c r="J20" s="7" t="s">
        <v>41</v>
      </c>
      <c r="K20" s="7">
        <f t="shared" si="2"/>
        <v>11687</v>
      </c>
      <c r="L20" s="7" t="s">
        <v>41</v>
      </c>
      <c r="M20" s="15">
        <f aca="true" t="shared" si="3" ref="M20:M32">I20/(G20+H20+I20)*100</f>
        <v>14.161319890009166</v>
      </c>
      <c r="N20" s="19"/>
    </row>
    <row r="21" spans="2:14" ht="12">
      <c r="B21" s="4"/>
      <c r="C21" s="9"/>
      <c r="D21" s="5" t="s">
        <v>14</v>
      </c>
      <c r="E21" s="8">
        <v>8</v>
      </c>
      <c r="F21" s="8">
        <v>8596</v>
      </c>
      <c r="G21" s="8">
        <v>1350</v>
      </c>
      <c r="H21" s="8">
        <v>5757</v>
      </c>
      <c r="I21" s="8">
        <v>26</v>
      </c>
      <c r="J21" s="7" t="s">
        <v>41</v>
      </c>
      <c r="K21" s="8">
        <v>2395</v>
      </c>
      <c r="L21" s="7" t="s">
        <v>41</v>
      </c>
      <c r="M21" s="16">
        <f t="shared" si="3"/>
        <v>0.3645030141595402</v>
      </c>
      <c r="N21" s="18"/>
    </row>
    <row r="22" spans="2:14" ht="12">
      <c r="B22" s="4"/>
      <c r="C22" s="9"/>
      <c r="D22" s="5" t="s">
        <v>15</v>
      </c>
      <c r="E22" s="8">
        <v>1</v>
      </c>
      <c r="F22" s="8">
        <v>855</v>
      </c>
      <c r="G22" s="7" t="s">
        <v>41</v>
      </c>
      <c r="H22" s="8">
        <v>50</v>
      </c>
      <c r="I22" s="8">
        <v>1014</v>
      </c>
      <c r="J22" s="7" t="s">
        <v>41</v>
      </c>
      <c r="K22" s="7" t="s">
        <v>41</v>
      </c>
      <c r="L22" s="7" t="s">
        <v>41</v>
      </c>
      <c r="M22" s="16">
        <f>I22/(H22+I22)*100</f>
        <v>95.30075187969925</v>
      </c>
      <c r="N22" s="18"/>
    </row>
    <row r="23" spans="2:14" ht="12">
      <c r="B23" s="4"/>
      <c r="C23" s="9"/>
      <c r="D23" s="5" t="s">
        <v>16</v>
      </c>
      <c r="E23" s="8">
        <v>5</v>
      </c>
      <c r="F23" s="8">
        <v>5110</v>
      </c>
      <c r="G23" s="8">
        <v>1698</v>
      </c>
      <c r="H23" s="8">
        <v>1268</v>
      </c>
      <c r="I23" s="8">
        <v>667</v>
      </c>
      <c r="J23" s="7" t="s">
        <v>41</v>
      </c>
      <c r="K23" s="8">
        <v>1477</v>
      </c>
      <c r="L23" s="7" t="s">
        <v>41</v>
      </c>
      <c r="M23" s="16">
        <f t="shared" si="3"/>
        <v>18.359482521332232</v>
      </c>
      <c r="N23" s="18"/>
    </row>
    <row r="24" spans="2:14" ht="12" customHeight="1">
      <c r="B24" s="10"/>
      <c r="C24" s="11"/>
      <c r="D24" s="5" t="s">
        <v>17</v>
      </c>
      <c r="E24" s="8">
        <v>8</v>
      </c>
      <c r="F24" s="8">
        <v>4561</v>
      </c>
      <c r="G24" s="8">
        <v>346</v>
      </c>
      <c r="H24" s="8">
        <v>2995</v>
      </c>
      <c r="I24" s="8">
        <v>3</v>
      </c>
      <c r="J24" s="7" t="s">
        <v>41</v>
      </c>
      <c r="K24" s="8">
        <v>1459</v>
      </c>
      <c r="L24" s="7" t="s">
        <v>41</v>
      </c>
      <c r="M24" s="16">
        <f t="shared" si="3"/>
        <v>0.08971291866028708</v>
      </c>
      <c r="N24" s="18"/>
    </row>
    <row r="25" spans="2:14" ht="12">
      <c r="B25" s="4"/>
      <c r="C25" s="9"/>
      <c r="D25" s="5" t="s">
        <v>18</v>
      </c>
      <c r="E25" s="8">
        <v>4</v>
      </c>
      <c r="F25" s="8">
        <v>3365</v>
      </c>
      <c r="G25" s="8">
        <v>1110</v>
      </c>
      <c r="H25" s="8">
        <v>1492</v>
      </c>
      <c r="I25" s="8">
        <v>6</v>
      </c>
      <c r="J25" s="7" t="s">
        <v>41</v>
      </c>
      <c r="K25" s="8">
        <v>757</v>
      </c>
      <c r="L25" s="7" t="s">
        <v>41</v>
      </c>
      <c r="M25" s="16">
        <f t="shared" si="3"/>
        <v>0.23006134969325154</v>
      </c>
      <c r="N25" s="18"/>
    </row>
    <row r="26" spans="2:14" ht="12">
      <c r="B26" s="4"/>
      <c r="C26" s="9"/>
      <c r="D26" s="5" t="s">
        <v>19</v>
      </c>
      <c r="E26" s="7" t="s">
        <v>41</v>
      </c>
      <c r="F26" s="7" t="s">
        <v>41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18"/>
    </row>
    <row r="27" spans="2:14" ht="12">
      <c r="B27" s="4"/>
      <c r="C27" s="9"/>
      <c r="D27" s="5" t="s">
        <v>20</v>
      </c>
      <c r="E27" s="8">
        <v>19</v>
      </c>
      <c r="F27" s="8">
        <v>15038</v>
      </c>
      <c r="G27" s="8">
        <v>2870</v>
      </c>
      <c r="H27" s="8">
        <v>8059</v>
      </c>
      <c r="I27" s="8">
        <v>3203</v>
      </c>
      <c r="J27" s="7" t="s">
        <v>41</v>
      </c>
      <c r="K27" s="8">
        <v>2679</v>
      </c>
      <c r="L27" s="7" t="s">
        <v>41</v>
      </c>
      <c r="M27" s="16">
        <f t="shared" si="3"/>
        <v>22.664874044721202</v>
      </c>
      <c r="N27" s="18"/>
    </row>
    <row r="28" spans="2:14" ht="12">
      <c r="B28" s="4"/>
      <c r="C28" s="9"/>
      <c r="D28" s="5" t="s">
        <v>21</v>
      </c>
      <c r="E28" s="8">
        <v>7</v>
      </c>
      <c r="F28" s="8">
        <v>4973</v>
      </c>
      <c r="G28" s="8">
        <v>1082</v>
      </c>
      <c r="H28" s="8">
        <v>2092</v>
      </c>
      <c r="I28" s="8">
        <v>1421</v>
      </c>
      <c r="J28" s="7" t="s">
        <v>41</v>
      </c>
      <c r="K28" s="8">
        <v>1095</v>
      </c>
      <c r="L28" s="7" t="s">
        <v>41</v>
      </c>
      <c r="M28" s="16">
        <f t="shared" si="3"/>
        <v>30.924918389553863</v>
      </c>
      <c r="N28" s="18"/>
    </row>
    <row r="29" spans="2:14" ht="12">
      <c r="B29" s="4"/>
      <c r="C29" s="9"/>
      <c r="D29" s="5" t="s">
        <v>22</v>
      </c>
      <c r="E29" s="8">
        <v>4</v>
      </c>
      <c r="F29" s="8">
        <v>4517</v>
      </c>
      <c r="G29" s="7" t="s">
        <v>41</v>
      </c>
      <c r="H29" s="8">
        <v>4234</v>
      </c>
      <c r="I29" s="7" t="s">
        <v>41</v>
      </c>
      <c r="J29" s="7" t="s">
        <v>41</v>
      </c>
      <c r="K29" s="8">
        <v>514</v>
      </c>
      <c r="L29" s="7" t="s">
        <v>41</v>
      </c>
      <c r="M29" s="7" t="s">
        <v>41</v>
      </c>
      <c r="N29" s="18"/>
    </row>
    <row r="30" spans="2:14" ht="12">
      <c r="B30" s="4"/>
      <c r="C30" s="9"/>
      <c r="D30" s="5" t="s">
        <v>23</v>
      </c>
      <c r="E30" s="8">
        <v>6</v>
      </c>
      <c r="F30" s="8">
        <v>5268</v>
      </c>
      <c r="G30" s="8">
        <v>5320</v>
      </c>
      <c r="H30" s="8">
        <v>2412</v>
      </c>
      <c r="I30" s="8">
        <v>547</v>
      </c>
      <c r="J30" s="7" t="s">
        <v>41</v>
      </c>
      <c r="K30" s="8">
        <v>45</v>
      </c>
      <c r="L30" s="7" t="s">
        <v>41</v>
      </c>
      <c r="M30" s="16">
        <f t="shared" si="3"/>
        <v>6.607078149534967</v>
      </c>
      <c r="N30" s="18"/>
    </row>
    <row r="31" spans="2:14" ht="12">
      <c r="B31" s="4"/>
      <c r="C31" s="9"/>
      <c r="D31" s="5" t="s">
        <v>24</v>
      </c>
      <c r="E31" s="7" t="s">
        <v>41</v>
      </c>
      <c r="F31" s="7" t="s">
        <v>41</v>
      </c>
      <c r="G31" s="7" t="s">
        <v>41</v>
      </c>
      <c r="H31" s="7" t="s">
        <v>41</v>
      </c>
      <c r="I31" s="7" t="s">
        <v>41</v>
      </c>
      <c r="J31" s="7" t="s">
        <v>41</v>
      </c>
      <c r="K31" s="7" t="s">
        <v>41</v>
      </c>
      <c r="L31" s="7" t="s">
        <v>41</v>
      </c>
      <c r="M31" s="7" t="s">
        <v>41</v>
      </c>
      <c r="N31" s="18"/>
    </row>
    <row r="32" spans="2:14" ht="12">
      <c r="B32" s="4"/>
      <c r="C32" s="9"/>
      <c r="D32" s="5" t="s">
        <v>25</v>
      </c>
      <c r="E32" s="13">
        <v>6</v>
      </c>
      <c r="F32" s="13">
        <v>6794</v>
      </c>
      <c r="G32" s="13">
        <v>1936</v>
      </c>
      <c r="H32" s="13">
        <v>2754</v>
      </c>
      <c r="I32" s="13">
        <v>838</v>
      </c>
      <c r="J32" s="7" t="s">
        <v>41</v>
      </c>
      <c r="K32" s="13">
        <v>1266</v>
      </c>
      <c r="L32" s="7" t="s">
        <v>41</v>
      </c>
      <c r="M32" s="16">
        <f t="shared" si="3"/>
        <v>15.15918958031838</v>
      </c>
      <c r="N32" s="18"/>
    </row>
    <row r="33" ht="12">
      <c r="J33" s="14"/>
    </row>
    <row r="34" ht="12">
      <c r="B34" s="3" t="s">
        <v>26</v>
      </c>
    </row>
  </sheetData>
  <mergeCells count="12">
    <mergeCell ref="B7:D7"/>
    <mergeCell ref="C8:D8"/>
    <mergeCell ref="C20:D20"/>
    <mergeCell ref="B3:D4"/>
    <mergeCell ref="B6:D6"/>
    <mergeCell ref="M3:M4"/>
    <mergeCell ref="G3:I3"/>
    <mergeCell ref="E3:E4"/>
    <mergeCell ref="F3:F4"/>
    <mergeCell ref="J3:J4"/>
    <mergeCell ref="K3:K4"/>
    <mergeCell ref="L3:L4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ht="14.25">
      <c r="B1" s="2" t="s">
        <v>96</v>
      </c>
    </row>
    <row r="2" spans="2:13" ht="14.25">
      <c r="B2" s="2" t="s">
        <v>83</v>
      </c>
      <c r="E2" s="20"/>
      <c r="F2" s="20"/>
      <c r="G2" s="20"/>
      <c r="H2" s="20"/>
      <c r="I2" s="20"/>
      <c r="K2" s="20"/>
      <c r="M2" s="20"/>
    </row>
    <row r="3" spans="2:13" ht="12" customHeight="1">
      <c r="B3" s="37" t="s">
        <v>43</v>
      </c>
      <c r="C3" s="38"/>
      <c r="D3" s="39"/>
      <c r="E3" s="31" t="s">
        <v>44</v>
      </c>
      <c r="F3" s="33" t="s">
        <v>45</v>
      </c>
      <c r="G3" s="28" t="s">
        <v>46</v>
      </c>
      <c r="H3" s="29"/>
      <c r="I3" s="30"/>
      <c r="J3" s="33" t="s">
        <v>47</v>
      </c>
      <c r="K3" s="26" t="s">
        <v>48</v>
      </c>
      <c r="L3" s="26" t="s">
        <v>49</v>
      </c>
      <c r="M3" s="26" t="s">
        <v>50</v>
      </c>
    </row>
    <row r="4" spans="2:13" ht="12">
      <c r="B4" s="40"/>
      <c r="C4" s="41"/>
      <c r="D4" s="42"/>
      <c r="E4" s="32"/>
      <c r="F4" s="32"/>
      <c r="G4" s="12" t="s">
        <v>51</v>
      </c>
      <c r="H4" s="12" t="s">
        <v>52</v>
      </c>
      <c r="I4" s="12" t="s">
        <v>53</v>
      </c>
      <c r="J4" s="32"/>
      <c r="K4" s="27"/>
      <c r="L4" s="27"/>
      <c r="M4" s="27"/>
    </row>
    <row r="5" spans="2:13" ht="12">
      <c r="B5" s="4"/>
      <c r="C5" s="9"/>
      <c r="D5" s="5"/>
      <c r="E5" s="6"/>
      <c r="F5" s="6" t="s">
        <v>84</v>
      </c>
      <c r="G5" s="6" t="s">
        <v>84</v>
      </c>
      <c r="H5" s="6" t="s">
        <v>84</v>
      </c>
      <c r="I5" s="6" t="s">
        <v>84</v>
      </c>
      <c r="J5" s="6" t="s">
        <v>84</v>
      </c>
      <c r="K5" s="6" t="s">
        <v>84</v>
      </c>
      <c r="L5" s="6" t="s">
        <v>84</v>
      </c>
      <c r="M5" s="6" t="s">
        <v>85</v>
      </c>
    </row>
    <row r="6" spans="2:15" ht="12" customHeight="1">
      <c r="B6" s="43" t="s">
        <v>101</v>
      </c>
      <c r="C6" s="44"/>
      <c r="D6" s="45"/>
      <c r="E6" s="8">
        <v>350</v>
      </c>
      <c r="F6" s="8">
        <v>1370696</v>
      </c>
      <c r="G6" s="8">
        <v>1371147</v>
      </c>
      <c r="H6" s="8">
        <v>42793</v>
      </c>
      <c r="I6" s="8">
        <v>15531</v>
      </c>
      <c r="J6" s="8">
        <v>10333</v>
      </c>
      <c r="K6" s="8">
        <v>98046</v>
      </c>
      <c r="L6" s="8">
        <v>7082</v>
      </c>
      <c r="M6" s="16">
        <v>1.1</v>
      </c>
      <c r="N6" s="20"/>
      <c r="O6" s="21"/>
    </row>
    <row r="7" spans="2:15" ht="12">
      <c r="B7" s="34" t="s">
        <v>102</v>
      </c>
      <c r="C7" s="35"/>
      <c r="D7" s="36"/>
      <c r="E7" s="7">
        <f aca="true" t="shared" si="0" ref="E7:L7">SUM(E8,E20)</f>
        <v>347</v>
      </c>
      <c r="F7" s="7">
        <f t="shared" si="0"/>
        <v>1365427</v>
      </c>
      <c r="G7" s="7">
        <f t="shared" si="0"/>
        <v>1375186</v>
      </c>
      <c r="H7" s="7">
        <f t="shared" si="0"/>
        <v>44885</v>
      </c>
      <c r="I7" s="7">
        <f t="shared" si="0"/>
        <v>13960</v>
      </c>
      <c r="J7" s="7">
        <f t="shared" si="0"/>
        <v>15231</v>
      </c>
      <c r="K7" s="7">
        <f t="shared" si="0"/>
        <v>94288</v>
      </c>
      <c r="L7" s="7">
        <f t="shared" si="0"/>
        <v>12174</v>
      </c>
      <c r="M7" s="15">
        <f>I7/(G7+H7+I7)*100</f>
        <v>0.9734796528108528</v>
      </c>
      <c r="N7" s="20"/>
      <c r="O7" s="21"/>
    </row>
    <row r="8" spans="2:15" ht="12" customHeight="1">
      <c r="B8" s="10"/>
      <c r="C8" s="35" t="s">
        <v>56</v>
      </c>
      <c r="D8" s="36"/>
      <c r="E8" s="7">
        <f aca="true" t="shared" si="1" ref="E8:L8">SUM(E9:E19)</f>
        <v>170</v>
      </c>
      <c r="F8" s="7">
        <f t="shared" si="1"/>
        <v>737377</v>
      </c>
      <c r="G8" s="7">
        <f t="shared" si="1"/>
        <v>802747</v>
      </c>
      <c r="H8" s="7">
        <f t="shared" si="1"/>
        <v>23609</v>
      </c>
      <c r="I8" s="7">
        <f t="shared" si="1"/>
        <v>2876</v>
      </c>
      <c r="J8" s="7">
        <f t="shared" si="1"/>
        <v>5136</v>
      </c>
      <c r="K8" s="7">
        <f t="shared" si="1"/>
        <v>27280</v>
      </c>
      <c r="L8" s="7">
        <f t="shared" si="1"/>
        <v>3740</v>
      </c>
      <c r="M8" s="15">
        <f>I8/(G8+H8+I8)*100</f>
        <v>0.34682694348505605</v>
      </c>
      <c r="N8" s="20"/>
      <c r="O8" s="21"/>
    </row>
    <row r="9" spans="2:15" ht="12">
      <c r="B9" s="4"/>
      <c r="C9" s="9"/>
      <c r="D9" s="5" t="s">
        <v>58</v>
      </c>
      <c r="E9" s="8">
        <v>39</v>
      </c>
      <c r="F9" s="8">
        <v>160560</v>
      </c>
      <c r="G9" s="8">
        <v>176408</v>
      </c>
      <c r="H9" s="8">
        <v>6094</v>
      </c>
      <c r="I9" s="8">
        <v>313</v>
      </c>
      <c r="J9" s="8">
        <v>1090</v>
      </c>
      <c r="K9" s="8">
        <v>4351</v>
      </c>
      <c r="L9" s="7" t="s">
        <v>41</v>
      </c>
      <c r="M9" s="16">
        <f>I9/(G9+H9+I9)*100</f>
        <v>0.17121133386210102</v>
      </c>
      <c r="N9" s="20"/>
      <c r="O9" s="21"/>
    </row>
    <row r="10" spans="2:15" ht="12">
      <c r="B10" s="4"/>
      <c r="C10" s="9"/>
      <c r="D10" s="5" t="s">
        <v>59</v>
      </c>
      <c r="E10" s="8">
        <v>32</v>
      </c>
      <c r="F10" s="8">
        <v>141270</v>
      </c>
      <c r="G10" s="8">
        <v>150522</v>
      </c>
      <c r="H10" s="8">
        <v>3830</v>
      </c>
      <c r="I10" s="8">
        <v>333</v>
      </c>
      <c r="J10" s="7" t="s">
        <v>41</v>
      </c>
      <c r="K10" s="8">
        <v>3047</v>
      </c>
      <c r="L10" s="7" t="s">
        <v>41</v>
      </c>
      <c r="M10" s="16">
        <f aca="true" t="shared" si="2" ref="M10:M32">I10/(G10+H10+I10)*100</f>
        <v>0.2152762064841452</v>
      </c>
      <c r="N10" s="20"/>
      <c r="O10" s="21"/>
    </row>
    <row r="11" spans="2:15" ht="12">
      <c r="B11" s="4"/>
      <c r="C11" s="9"/>
      <c r="D11" s="5" t="s">
        <v>60</v>
      </c>
      <c r="E11" s="8">
        <v>15</v>
      </c>
      <c r="F11" s="8">
        <v>61450</v>
      </c>
      <c r="G11" s="8">
        <v>100414</v>
      </c>
      <c r="H11" s="8">
        <v>388</v>
      </c>
      <c r="I11" s="8">
        <v>76</v>
      </c>
      <c r="J11" s="7" t="s">
        <v>41</v>
      </c>
      <c r="K11" s="7" t="s">
        <v>41</v>
      </c>
      <c r="L11" s="7" t="s">
        <v>41</v>
      </c>
      <c r="M11" s="16">
        <f t="shared" si="2"/>
        <v>0.0753385277265608</v>
      </c>
      <c r="N11" s="20"/>
      <c r="O11" s="21"/>
    </row>
    <row r="12" spans="2:15" ht="12">
      <c r="B12" s="4"/>
      <c r="C12" s="9"/>
      <c r="D12" s="5" t="s">
        <v>61</v>
      </c>
      <c r="E12" s="8">
        <v>13</v>
      </c>
      <c r="F12" s="8">
        <v>70322</v>
      </c>
      <c r="G12" s="8">
        <v>67019</v>
      </c>
      <c r="H12" s="8">
        <v>3852</v>
      </c>
      <c r="I12" s="7" t="s">
        <v>41</v>
      </c>
      <c r="J12" s="8">
        <v>4046</v>
      </c>
      <c r="K12" s="8">
        <v>3359</v>
      </c>
      <c r="L12" s="8">
        <v>3740</v>
      </c>
      <c r="M12" s="7" t="s">
        <v>41</v>
      </c>
      <c r="N12" s="20"/>
      <c r="O12" s="21"/>
    </row>
    <row r="13" spans="2:15" ht="12">
      <c r="B13" s="4"/>
      <c r="C13" s="9"/>
      <c r="D13" s="5" t="s">
        <v>62</v>
      </c>
      <c r="E13" s="8">
        <v>19</v>
      </c>
      <c r="F13" s="8">
        <v>87118</v>
      </c>
      <c r="G13" s="8">
        <v>95180</v>
      </c>
      <c r="H13" s="8">
        <v>1694</v>
      </c>
      <c r="I13" s="8">
        <v>256</v>
      </c>
      <c r="J13" s="7" t="s">
        <v>41</v>
      </c>
      <c r="K13" s="8">
        <v>2187</v>
      </c>
      <c r="L13" s="7" t="s">
        <v>41</v>
      </c>
      <c r="M13" s="16">
        <f t="shared" si="2"/>
        <v>0.2635642952743745</v>
      </c>
      <c r="N13" s="20"/>
      <c r="O13" s="21"/>
    </row>
    <row r="14" spans="2:15" ht="12">
      <c r="B14" s="4"/>
      <c r="C14" s="9"/>
      <c r="D14" s="5" t="s">
        <v>63</v>
      </c>
      <c r="E14" s="8">
        <v>8</v>
      </c>
      <c r="F14" s="8">
        <v>33402</v>
      </c>
      <c r="G14" s="8">
        <v>34499</v>
      </c>
      <c r="H14" s="8">
        <v>1026</v>
      </c>
      <c r="I14" s="8">
        <v>1286</v>
      </c>
      <c r="J14" s="7" t="s">
        <v>41</v>
      </c>
      <c r="K14" s="8">
        <v>1292</v>
      </c>
      <c r="L14" s="7" t="s">
        <v>41</v>
      </c>
      <c r="M14" s="16">
        <f t="shared" si="2"/>
        <v>3.4935209584091713</v>
      </c>
      <c r="N14" s="20"/>
      <c r="O14" s="21"/>
    </row>
    <row r="15" spans="2:15" ht="12">
      <c r="B15" s="4"/>
      <c r="C15" s="9"/>
      <c r="D15" s="5" t="s">
        <v>64</v>
      </c>
      <c r="E15" s="8">
        <v>11</v>
      </c>
      <c r="F15" s="8">
        <v>49086</v>
      </c>
      <c r="G15" s="8">
        <v>48751</v>
      </c>
      <c r="H15" s="8">
        <v>1581</v>
      </c>
      <c r="I15" s="8">
        <v>315</v>
      </c>
      <c r="J15" s="7" t="s">
        <v>41</v>
      </c>
      <c r="K15" s="8">
        <v>2203</v>
      </c>
      <c r="L15" s="7" t="s">
        <v>41</v>
      </c>
      <c r="M15" s="16">
        <f t="shared" si="2"/>
        <v>0.6219519418721741</v>
      </c>
      <c r="N15" s="20"/>
      <c r="O15" s="21"/>
    </row>
    <row r="16" spans="2:15" ht="12">
      <c r="B16" s="4"/>
      <c r="C16" s="9"/>
      <c r="D16" s="5" t="s">
        <v>65</v>
      </c>
      <c r="E16" s="8">
        <v>6</v>
      </c>
      <c r="F16" s="8">
        <v>28679</v>
      </c>
      <c r="G16" s="8">
        <v>33226</v>
      </c>
      <c r="H16" s="8">
        <v>1351</v>
      </c>
      <c r="I16" s="8">
        <v>142</v>
      </c>
      <c r="J16" s="7" t="s">
        <v>41</v>
      </c>
      <c r="K16" s="8">
        <v>499</v>
      </c>
      <c r="L16" s="7" t="s">
        <v>41</v>
      </c>
      <c r="M16" s="16">
        <f t="shared" si="2"/>
        <v>0.408997955010225</v>
      </c>
      <c r="N16" s="20"/>
      <c r="O16" s="21"/>
    </row>
    <row r="17" spans="2:15" ht="12">
      <c r="B17" s="4"/>
      <c r="C17" s="9"/>
      <c r="D17" s="5" t="s">
        <v>66</v>
      </c>
      <c r="E17" s="8">
        <v>9</v>
      </c>
      <c r="F17" s="8">
        <v>39771</v>
      </c>
      <c r="G17" s="8">
        <v>33105</v>
      </c>
      <c r="H17" s="8">
        <v>1354</v>
      </c>
      <c r="I17" s="8">
        <v>15</v>
      </c>
      <c r="J17" s="7" t="s">
        <v>41</v>
      </c>
      <c r="K17" s="8">
        <v>5297</v>
      </c>
      <c r="L17" s="7" t="s">
        <v>41</v>
      </c>
      <c r="M17" s="16">
        <f t="shared" si="2"/>
        <v>0.043511051807159015</v>
      </c>
      <c r="N17" s="20"/>
      <c r="O17" s="21"/>
    </row>
    <row r="18" spans="2:15" ht="12">
      <c r="B18" s="4"/>
      <c r="C18" s="9"/>
      <c r="D18" s="5" t="s">
        <v>67</v>
      </c>
      <c r="E18" s="8">
        <v>9</v>
      </c>
      <c r="F18" s="8">
        <v>33397</v>
      </c>
      <c r="G18" s="8">
        <v>34426</v>
      </c>
      <c r="H18" s="8">
        <v>1070</v>
      </c>
      <c r="I18" s="8">
        <v>106</v>
      </c>
      <c r="J18" s="7" t="s">
        <v>41</v>
      </c>
      <c r="K18" s="8">
        <v>1649</v>
      </c>
      <c r="L18" s="7" t="s">
        <v>41</v>
      </c>
      <c r="M18" s="16">
        <f t="shared" si="2"/>
        <v>0.29773608224257064</v>
      </c>
      <c r="N18" s="20"/>
      <c r="O18" s="21"/>
    </row>
    <row r="19" spans="2:15" ht="12">
      <c r="B19" s="4"/>
      <c r="C19" s="9"/>
      <c r="D19" s="5" t="s">
        <v>68</v>
      </c>
      <c r="E19" s="8">
        <v>9</v>
      </c>
      <c r="F19" s="8">
        <v>32322</v>
      </c>
      <c r="G19" s="8">
        <v>29197</v>
      </c>
      <c r="H19" s="8">
        <v>1369</v>
      </c>
      <c r="I19" s="8">
        <v>34</v>
      </c>
      <c r="J19" s="7" t="s">
        <v>41</v>
      </c>
      <c r="K19" s="8">
        <v>3396</v>
      </c>
      <c r="L19" s="7" t="s">
        <v>41</v>
      </c>
      <c r="M19" s="16">
        <f t="shared" si="2"/>
        <v>0.1111111111111111</v>
      </c>
      <c r="N19" s="20"/>
      <c r="O19" s="21"/>
    </row>
    <row r="20" spans="2:15" ht="12" customHeight="1">
      <c r="B20" s="10"/>
      <c r="C20" s="35" t="s">
        <v>69</v>
      </c>
      <c r="D20" s="36"/>
      <c r="E20" s="7">
        <f aca="true" t="shared" si="3" ref="E20:L20">SUM(E21:E32)</f>
        <v>177</v>
      </c>
      <c r="F20" s="7">
        <f t="shared" si="3"/>
        <v>628050</v>
      </c>
      <c r="G20" s="7">
        <f t="shared" si="3"/>
        <v>572439</v>
      </c>
      <c r="H20" s="7">
        <f t="shared" si="3"/>
        <v>21276</v>
      </c>
      <c r="I20" s="7">
        <f t="shared" si="3"/>
        <v>11084</v>
      </c>
      <c r="J20" s="7">
        <f t="shared" si="3"/>
        <v>10095</v>
      </c>
      <c r="K20" s="7">
        <f t="shared" si="3"/>
        <v>67008</v>
      </c>
      <c r="L20" s="7">
        <f t="shared" si="3"/>
        <v>8434</v>
      </c>
      <c r="M20" s="15">
        <f t="shared" si="2"/>
        <v>1.832674987888538</v>
      </c>
      <c r="N20" s="20"/>
      <c r="O20" s="21"/>
    </row>
    <row r="21" spans="2:15" ht="12">
      <c r="B21" s="4"/>
      <c r="C21" s="9"/>
      <c r="D21" s="5" t="s">
        <v>70</v>
      </c>
      <c r="E21" s="8">
        <v>24</v>
      </c>
      <c r="F21" s="8">
        <v>80889</v>
      </c>
      <c r="G21" s="8">
        <v>74142</v>
      </c>
      <c r="H21" s="8">
        <v>2230</v>
      </c>
      <c r="I21" s="8">
        <v>758</v>
      </c>
      <c r="J21" s="8">
        <v>2859</v>
      </c>
      <c r="K21" s="8">
        <v>7932</v>
      </c>
      <c r="L21" s="8">
        <v>2859</v>
      </c>
      <c r="M21" s="16">
        <f t="shared" si="2"/>
        <v>0.9827563853234798</v>
      </c>
      <c r="N21" s="20"/>
      <c r="O21" s="21"/>
    </row>
    <row r="22" spans="2:15" ht="12">
      <c r="B22" s="4"/>
      <c r="C22" s="9"/>
      <c r="D22" s="5" t="s">
        <v>71</v>
      </c>
      <c r="E22" s="8">
        <v>19</v>
      </c>
      <c r="F22" s="8">
        <v>66557</v>
      </c>
      <c r="G22" s="8">
        <v>56541</v>
      </c>
      <c r="H22" s="8">
        <v>1869</v>
      </c>
      <c r="I22" s="8">
        <v>686</v>
      </c>
      <c r="J22" s="7" t="s">
        <v>41</v>
      </c>
      <c r="K22" s="8">
        <v>8801</v>
      </c>
      <c r="L22" s="7" t="s">
        <v>41</v>
      </c>
      <c r="M22" s="16">
        <f t="shared" si="2"/>
        <v>1.1608230675511033</v>
      </c>
      <c r="N22" s="20"/>
      <c r="O22" s="21"/>
    </row>
    <row r="23" spans="2:15" ht="12">
      <c r="B23" s="4"/>
      <c r="C23" s="9"/>
      <c r="D23" s="5" t="s">
        <v>72</v>
      </c>
      <c r="E23" s="8">
        <v>9</v>
      </c>
      <c r="F23" s="8">
        <v>36493</v>
      </c>
      <c r="G23" s="8">
        <v>35444</v>
      </c>
      <c r="H23" s="8">
        <v>468</v>
      </c>
      <c r="I23" s="8">
        <v>293</v>
      </c>
      <c r="J23" s="7" t="s">
        <v>41</v>
      </c>
      <c r="K23" s="8">
        <v>2574</v>
      </c>
      <c r="L23" s="7" t="s">
        <v>41</v>
      </c>
      <c r="M23" s="16">
        <f t="shared" si="2"/>
        <v>0.8092804861207016</v>
      </c>
      <c r="N23" s="20"/>
      <c r="O23" s="21"/>
    </row>
    <row r="24" spans="2:15" ht="12" customHeight="1">
      <c r="B24" s="10"/>
      <c r="C24" s="11"/>
      <c r="D24" s="5" t="s">
        <v>73</v>
      </c>
      <c r="E24" s="8">
        <v>14</v>
      </c>
      <c r="F24" s="8">
        <v>43048</v>
      </c>
      <c r="G24" s="8">
        <v>36328</v>
      </c>
      <c r="H24" s="8">
        <v>1645</v>
      </c>
      <c r="I24" s="8">
        <v>54</v>
      </c>
      <c r="J24" s="8">
        <v>6332</v>
      </c>
      <c r="K24" s="8">
        <v>7379</v>
      </c>
      <c r="L24" s="8">
        <v>4901</v>
      </c>
      <c r="M24" s="16">
        <f t="shared" si="2"/>
        <v>0.14200436531937832</v>
      </c>
      <c r="N24" s="20"/>
      <c r="O24" s="21"/>
    </row>
    <row r="25" spans="2:15" ht="12">
      <c r="B25" s="4"/>
      <c r="C25" s="9"/>
      <c r="D25" s="5" t="s">
        <v>74</v>
      </c>
      <c r="E25" s="8">
        <v>12</v>
      </c>
      <c r="F25" s="8">
        <v>33152</v>
      </c>
      <c r="G25" s="8">
        <v>28006</v>
      </c>
      <c r="H25" s="8">
        <v>1100</v>
      </c>
      <c r="I25" s="8">
        <v>61</v>
      </c>
      <c r="J25" s="7" t="s">
        <v>41</v>
      </c>
      <c r="K25" s="8">
        <v>5124</v>
      </c>
      <c r="L25" s="7" t="s">
        <v>41</v>
      </c>
      <c r="M25" s="16">
        <f t="shared" si="2"/>
        <v>0.20914046696609181</v>
      </c>
      <c r="N25" s="20"/>
      <c r="O25" s="21"/>
    </row>
    <row r="26" spans="2:15" ht="12">
      <c r="B26" s="4"/>
      <c r="C26" s="9"/>
      <c r="D26" s="5" t="s">
        <v>75</v>
      </c>
      <c r="E26" s="8">
        <v>6</v>
      </c>
      <c r="F26" s="8">
        <v>17170</v>
      </c>
      <c r="G26" s="8">
        <v>12647</v>
      </c>
      <c r="H26" s="8">
        <v>133</v>
      </c>
      <c r="I26" s="8">
        <v>3344</v>
      </c>
      <c r="J26" s="7" t="s">
        <v>41</v>
      </c>
      <c r="K26" s="8">
        <v>2446</v>
      </c>
      <c r="L26" s="7" t="s">
        <v>41</v>
      </c>
      <c r="M26" s="16">
        <f t="shared" si="2"/>
        <v>20.73927065244356</v>
      </c>
      <c r="N26" s="20"/>
      <c r="O26" s="21"/>
    </row>
    <row r="27" spans="2:15" ht="12">
      <c r="B27" s="4"/>
      <c r="C27" s="9"/>
      <c r="D27" s="5" t="s">
        <v>76</v>
      </c>
      <c r="E27" s="8">
        <v>23</v>
      </c>
      <c r="F27" s="8">
        <v>72847</v>
      </c>
      <c r="G27" s="8">
        <v>69584</v>
      </c>
      <c r="H27" s="8">
        <v>1676</v>
      </c>
      <c r="I27" s="8">
        <v>1772</v>
      </c>
      <c r="J27" s="8">
        <v>904</v>
      </c>
      <c r="K27" s="8">
        <v>6554</v>
      </c>
      <c r="L27" s="8">
        <v>674</v>
      </c>
      <c r="M27" s="16">
        <f t="shared" si="2"/>
        <v>2.4263336619564027</v>
      </c>
      <c r="N27" s="20"/>
      <c r="O27" s="21"/>
    </row>
    <row r="28" spans="2:15" ht="12">
      <c r="B28" s="4"/>
      <c r="C28" s="9"/>
      <c r="D28" s="5" t="s">
        <v>77</v>
      </c>
      <c r="E28" s="8">
        <v>22</v>
      </c>
      <c r="F28" s="8">
        <v>64432</v>
      </c>
      <c r="G28" s="8">
        <v>48979</v>
      </c>
      <c r="H28" s="8">
        <v>3561</v>
      </c>
      <c r="I28" s="8">
        <v>3646</v>
      </c>
      <c r="J28" s="7" t="s">
        <v>41</v>
      </c>
      <c r="K28" s="8">
        <v>11534</v>
      </c>
      <c r="L28" s="7" t="s">
        <v>41</v>
      </c>
      <c r="M28" s="16">
        <f t="shared" si="2"/>
        <v>6.489161000961094</v>
      </c>
      <c r="N28" s="20"/>
      <c r="O28" s="21"/>
    </row>
    <row r="29" spans="2:15" ht="12">
      <c r="B29" s="4"/>
      <c r="C29" s="9"/>
      <c r="D29" s="5" t="s">
        <v>78</v>
      </c>
      <c r="E29" s="8">
        <v>16</v>
      </c>
      <c r="F29" s="8">
        <v>78143</v>
      </c>
      <c r="G29" s="8">
        <v>65596</v>
      </c>
      <c r="H29" s="8">
        <v>3339</v>
      </c>
      <c r="I29" s="8">
        <v>102</v>
      </c>
      <c r="J29" s="7" t="s">
        <v>41</v>
      </c>
      <c r="K29" s="8">
        <v>11142</v>
      </c>
      <c r="L29" s="7" t="s">
        <v>41</v>
      </c>
      <c r="M29" s="16">
        <f t="shared" si="2"/>
        <v>0.14774686037921694</v>
      </c>
      <c r="N29" s="20"/>
      <c r="O29" s="21"/>
    </row>
    <row r="30" spans="2:15" ht="12">
      <c r="B30" s="4"/>
      <c r="C30" s="9"/>
      <c r="D30" s="5" t="s">
        <v>79</v>
      </c>
      <c r="E30" s="8">
        <v>10</v>
      </c>
      <c r="F30" s="8">
        <v>51890</v>
      </c>
      <c r="G30" s="8">
        <v>53191</v>
      </c>
      <c r="H30" s="8">
        <v>2452</v>
      </c>
      <c r="I30" s="8">
        <v>156</v>
      </c>
      <c r="J30" s="7" t="s">
        <v>41</v>
      </c>
      <c r="K30" s="8">
        <v>2345</v>
      </c>
      <c r="L30" s="7" t="s">
        <v>41</v>
      </c>
      <c r="M30" s="16">
        <f t="shared" si="2"/>
        <v>0.2795749027760354</v>
      </c>
      <c r="N30" s="20"/>
      <c r="O30" s="21"/>
    </row>
    <row r="31" spans="2:15" ht="12">
      <c r="B31" s="4"/>
      <c r="C31" s="9"/>
      <c r="D31" s="5" t="s">
        <v>80</v>
      </c>
      <c r="E31" s="8">
        <v>6</v>
      </c>
      <c r="F31" s="8">
        <v>18721</v>
      </c>
      <c r="G31" s="8">
        <v>22433</v>
      </c>
      <c r="H31" s="8">
        <v>249</v>
      </c>
      <c r="I31" s="7" t="s">
        <v>41</v>
      </c>
      <c r="J31" s="7" t="s">
        <v>41</v>
      </c>
      <c r="K31" s="8">
        <v>40</v>
      </c>
      <c r="L31" s="7" t="s">
        <v>41</v>
      </c>
      <c r="M31" s="7" t="s">
        <v>41</v>
      </c>
      <c r="N31" s="20"/>
      <c r="O31" s="21"/>
    </row>
    <row r="32" spans="2:15" ht="12">
      <c r="B32" s="4"/>
      <c r="C32" s="9"/>
      <c r="D32" s="5" t="s">
        <v>81</v>
      </c>
      <c r="E32" s="22">
        <v>16</v>
      </c>
      <c r="F32" s="13">
        <v>64708</v>
      </c>
      <c r="G32" s="13">
        <v>69548</v>
      </c>
      <c r="H32" s="13">
        <v>2554</v>
      </c>
      <c r="I32" s="13">
        <v>212</v>
      </c>
      <c r="J32" s="7" t="s">
        <v>41</v>
      </c>
      <c r="K32" s="13">
        <v>1137</v>
      </c>
      <c r="L32" s="7" t="s">
        <v>41</v>
      </c>
      <c r="M32" s="16">
        <f t="shared" si="2"/>
        <v>0.2931659153137705</v>
      </c>
      <c r="N32" s="20"/>
      <c r="O32" s="21"/>
    </row>
    <row r="33" ht="12">
      <c r="M33" s="23"/>
    </row>
    <row r="34" ht="12">
      <c r="B34" s="3" t="s">
        <v>82</v>
      </c>
    </row>
  </sheetData>
  <mergeCells count="12">
    <mergeCell ref="M3:M4"/>
    <mergeCell ref="G3:I3"/>
    <mergeCell ref="E3:E4"/>
    <mergeCell ref="F3:F4"/>
    <mergeCell ref="J3:J4"/>
    <mergeCell ref="K3:K4"/>
    <mergeCell ref="L3:L4"/>
    <mergeCell ref="B7:D7"/>
    <mergeCell ref="C8:D8"/>
    <mergeCell ref="C20:D20"/>
    <mergeCell ref="B3:D4"/>
    <mergeCell ref="B6:D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&amp;L&amp;F</oddHeader>
    <oddFooter>&amp;R&amp;8&amp;D&amp;T&amp;Z&amp;F&amp;F&amp;A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ht="14.25">
      <c r="B1" s="2" t="s">
        <v>96</v>
      </c>
    </row>
    <row r="2" spans="2:11" ht="14.25">
      <c r="B2" s="2" t="s">
        <v>42</v>
      </c>
      <c r="E2" s="20"/>
      <c r="F2" s="20"/>
      <c r="G2" s="20"/>
      <c r="H2" s="20"/>
      <c r="I2" s="20"/>
      <c r="K2" s="20"/>
    </row>
    <row r="3" spans="2:13" ht="12" customHeight="1">
      <c r="B3" s="37" t="s">
        <v>43</v>
      </c>
      <c r="C3" s="38"/>
      <c r="D3" s="39"/>
      <c r="E3" s="31" t="s">
        <v>44</v>
      </c>
      <c r="F3" s="33" t="s">
        <v>45</v>
      </c>
      <c r="G3" s="28" t="s">
        <v>46</v>
      </c>
      <c r="H3" s="29"/>
      <c r="I3" s="30"/>
      <c r="J3" s="33" t="s">
        <v>47</v>
      </c>
      <c r="K3" s="26" t="s">
        <v>48</v>
      </c>
      <c r="L3" s="26" t="s">
        <v>49</v>
      </c>
      <c r="M3" s="26" t="s">
        <v>50</v>
      </c>
    </row>
    <row r="4" spans="2:13" ht="12">
      <c r="B4" s="40"/>
      <c r="C4" s="41"/>
      <c r="D4" s="42"/>
      <c r="E4" s="32"/>
      <c r="F4" s="32"/>
      <c r="G4" s="12" t="s">
        <v>51</v>
      </c>
      <c r="H4" s="12" t="s">
        <v>52</v>
      </c>
      <c r="I4" s="12" t="s">
        <v>53</v>
      </c>
      <c r="J4" s="32"/>
      <c r="K4" s="27"/>
      <c r="L4" s="27"/>
      <c r="M4" s="27"/>
    </row>
    <row r="5" spans="2:13" ht="12">
      <c r="B5" s="4"/>
      <c r="C5" s="9"/>
      <c r="D5" s="5"/>
      <c r="E5" s="6"/>
      <c r="F5" s="6" t="s">
        <v>54</v>
      </c>
      <c r="G5" s="6" t="s">
        <v>54</v>
      </c>
      <c r="H5" s="6" t="s">
        <v>54</v>
      </c>
      <c r="I5" s="6" t="s">
        <v>54</v>
      </c>
      <c r="J5" s="6" t="s">
        <v>54</v>
      </c>
      <c r="K5" s="6" t="s">
        <v>54</v>
      </c>
      <c r="L5" s="6" t="s">
        <v>54</v>
      </c>
      <c r="M5" s="6" t="s">
        <v>55</v>
      </c>
    </row>
    <row r="6" spans="2:15" ht="12" customHeight="1">
      <c r="B6" s="43" t="s">
        <v>101</v>
      </c>
      <c r="C6" s="44"/>
      <c r="D6" s="45"/>
      <c r="E6" s="8">
        <v>179</v>
      </c>
      <c r="F6" s="8">
        <v>807379</v>
      </c>
      <c r="G6" s="8">
        <v>839879</v>
      </c>
      <c r="H6" s="8">
        <v>35904</v>
      </c>
      <c r="I6" s="8">
        <v>2067</v>
      </c>
      <c r="J6" s="8">
        <v>4106</v>
      </c>
      <c r="K6" s="8">
        <v>35990</v>
      </c>
      <c r="L6" s="8">
        <v>3731</v>
      </c>
      <c r="M6" s="16">
        <v>0.2</v>
      </c>
      <c r="N6" s="20"/>
      <c r="O6" s="21"/>
    </row>
    <row r="7" spans="2:15" ht="12" customHeight="1">
      <c r="B7" s="34" t="s">
        <v>102</v>
      </c>
      <c r="C7" s="35"/>
      <c r="D7" s="36"/>
      <c r="E7" s="7">
        <f aca="true" t="shared" si="0" ref="E7:L7">SUM(E8,E20)</f>
        <v>177</v>
      </c>
      <c r="F7" s="7">
        <f t="shared" si="0"/>
        <v>795972</v>
      </c>
      <c r="G7" s="7">
        <f t="shared" si="0"/>
        <v>839773</v>
      </c>
      <c r="H7" s="7">
        <f t="shared" si="0"/>
        <v>35704</v>
      </c>
      <c r="I7" s="7">
        <f t="shared" si="0"/>
        <v>2790</v>
      </c>
      <c r="J7" s="7">
        <f t="shared" si="0"/>
        <v>6741</v>
      </c>
      <c r="K7" s="7">
        <f t="shared" si="0"/>
        <v>27270</v>
      </c>
      <c r="L7" s="7">
        <f t="shared" si="0"/>
        <v>6017</v>
      </c>
      <c r="M7" s="15">
        <f>I7/(G7+H7+I7)*100</f>
        <v>0.3176710499198991</v>
      </c>
      <c r="N7" s="20"/>
      <c r="O7" s="21"/>
    </row>
    <row r="8" spans="2:15" ht="12" customHeight="1">
      <c r="B8" s="10"/>
      <c r="C8" s="35" t="s">
        <v>56</v>
      </c>
      <c r="D8" s="36"/>
      <c r="E8" s="7">
        <f>SUM(E9:E19)</f>
        <v>90</v>
      </c>
      <c r="F8" s="7">
        <f>SUM(F9:F19)</f>
        <v>441401</v>
      </c>
      <c r="G8" s="7">
        <f>SUM(G9:G19)</f>
        <v>488271</v>
      </c>
      <c r="H8" s="7">
        <f>SUM(H9:H19)</f>
        <v>15108</v>
      </c>
      <c r="I8" s="7">
        <f>SUM(I9:I19)</f>
        <v>453</v>
      </c>
      <c r="J8" s="7" t="s">
        <v>57</v>
      </c>
      <c r="K8" s="7">
        <f>SUM(K9:K19)</f>
        <v>11318</v>
      </c>
      <c r="L8" s="7" t="s">
        <v>57</v>
      </c>
      <c r="M8" s="15">
        <f>I8/(G8+H8+I8)*100</f>
        <v>0.08991092268851522</v>
      </c>
      <c r="N8" s="20"/>
      <c r="O8" s="21"/>
    </row>
    <row r="9" spans="2:15" ht="12">
      <c r="B9" s="4"/>
      <c r="C9" s="9"/>
      <c r="D9" s="5" t="s">
        <v>58</v>
      </c>
      <c r="E9" s="8">
        <f>18+1</f>
        <v>19</v>
      </c>
      <c r="F9" s="8">
        <f>92462+2756</f>
        <v>95218</v>
      </c>
      <c r="G9" s="8">
        <f>100125+7579</f>
        <v>107704</v>
      </c>
      <c r="H9" s="8">
        <v>2944</v>
      </c>
      <c r="I9" s="8">
        <v>127</v>
      </c>
      <c r="J9" s="7" t="s">
        <v>57</v>
      </c>
      <c r="K9" s="8">
        <v>1850</v>
      </c>
      <c r="L9" s="7" t="s">
        <v>57</v>
      </c>
      <c r="M9" s="16">
        <f>I9/(G9+H9+I9)*100</f>
        <v>0.11464680658993455</v>
      </c>
      <c r="N9" s="20"/>
      <c r="O9" s="21"/>
    </row>
    <row r="10" spans="2:15" ht="12">
      <c r="B10" s="4"/>
      <c r="C10" s="9"/>
      <c r="D10" s="5" t="s">
        <v>59</v>
      </c>
      <c r="E10" s="8">
        <v>16</v>
      </c>
      <c r="F10" s="8">
        <v>80362</v>
      </c>
      <c r="G10" s="8">
        <v>82066</v>
      </c>
      <c r="H10" s="8">
        <v>4878</v>
      </c>
      <c r="I10" s="7" t="s">
        <v>57</v>
      </c>
      <c r="J10" s="7" t="s">
        <v>57</v>
      </c>
      <c r="K10" s="8">
        <v>1802</v>
      </c>
      <c r="L10" s="7" t="s">
        <v>57</v>
      </c>
      <c r="M10" s="7" t="s">
        <v>57</v>
      </c>
      <c r="N10" s="20"/>
      <c r="O10" s="21"/>
    </row>
    <row r="11" spans="2:15" ht="12">
      <c r="B11" s="4"/>
      <c r="C11" s="9"/>
      <c r="D11" s="5" t="s">
        <v>60</v>
      </c>
      <c r="E11" s="8">
        <v>12</v>
      </c>
      <c r="F11" s="8">
        <v>45817</v>
      </c>
      <c r="G11" s="8">
        <v>72255</v>
      </c>
      <c r="H11" s="8">
        <v>604</v>
      </c>
      <c r="I11" s="7" t="s">
        <v>57</v>
      </c>
      <c r="J11" s="7" t="s">
        <v>57</v>
      </c>
      <c r="K11" s="7" t="s">
        <v>57</v>
      </c>
      <c r="L11" s="7" t="s">
        <v>57</v>
      </c>
      <c r="M11" s="7" t="s">
        <v>57</v>
      </c>
      <c r="N11" s="20"/>
      <c r="O11" s="21"/>
    </row>
    <row r="12" spans="2:15" ht="12">
      <c r="B12" s="4"/>
      <c r="C12" s="9"/>
      <c r="D12" s="5" t="s">
        <v>61</v>
      </c>
      <c r="E12" s="8">
        <v>6</v>
      </c>
      <c r="F12" s="8">
        <v>36908</v>
      </c>
      <c r="G12" s="8">
        <v>38816</v>
      </c>
      <c r="H12" s="8">
        <v>852</v>
      </c>
      <c r="I12" s="7" t="s">
        <v>57</v>
      </c>
      <c r="J12" s="7" t="s">
        <v>57</v>
      </c>
      <c r="K12" s="8">
        <v>790</v>
      </c>
      <c r="L12" s="7" t="s">
        <v>57</v>
      </c>
      <c r="M12" s="7" t="s">
        <v>57</v>
      </c>
      <c r="N12" s="20"/>
      <c r="O12" s="21"/>
    </row>
    <row r="13" spans="2:15" ht="12">
      <c r="B13" s="4"/>
      <c r="C13" s="9"/>
      <c r="D13" s="5" t="s">
        <v>62</v>
      </c>
      <c r="E13" s="8">
        <v>11</v>
      </c>
      <c r="F13" s="8">
        <v>54347</v>
      </c>
      <c r="G13" s="8">
        <v>59379</v>
      </c>
      <c r="H13" s="8">
        <v>1281</v>
      </c>
      <c r="I13" s="7" t="s">
        <v>57</v>
      </c>
      <c r="J13" s="7" t="s">
        <v>57</v>
      </c>
      <c r="K13" s="8">
        <v>1475</v>
      </c>
      <c r="L13" s="7" t="s">
        <v>57</v>
      </c>
      <c r="M13" s="7" t="s">
        <v>57</v>
      </c>
      <c r="N13" s="20"/>
      <c r="O13" s="21"/>
    </row>
    <row r="14" spans="2:15" ht="12">
      <c r="B14" s="4"/>
      <c r="C14" s="9"/>
      <c r="D14" s="5" t="s">
        <v>63</v>
      </c>
      <c r="E14" s="8">
        <v>6</v>
      </c>
      <c r="F14" s="8">
        <v>24466</v>
      </c>
      <c r="G14" s="8">
        <v>24871</v>
      </c>
      <c r="H14" s="8">
        <v>1204</v>
      </c>
      <c r="I14" s="8">
        <v>139</v>
      </c>
      <c r="J14" s="7" t="s">
        <v>57</v>
      </c>
      <c r="K14" s="8">
        <v>1226</v>
      </c>
      <c r="L14" s="7" t="s">
        <v>57</v>
      </c>
      <c r="M14" s="16">
        <f aca="true" t="shared" si="1" ref="M14:M32">I14/(G14+H14+I14)*100</f>
        <v>0.5302510109102007</v>
      </c>
      <c r="N14" s="20"/>
      <c r="O14" s="21"/>
    </row>
    <row r="15" spans="2:15" ht="12">
      <c r="B15" s="4"/>
      <c r="C15" s="9"/>
      <c r="D15" s="5" t="s">
        <v>64</v>
      </c>
      <c r="E15" s="8">
        <v>5</v>
      </c>
      <c r="F15" s="8">
        <v>26961</v>
      </c>
      <c r="G15" s="8">
        <v>26557</v>
      </c>
      <c r="H15" s="8">
        <v>423</v>
      </c>
      <c r="I15" s="8">
        <v>51</v>
      </c>
      <c r="J15" s="7" t="s">
        <v>57</v>
      </c>
      <c r="K15" s="8">
        <v>1222</v>
      </c>
      <c r="L15" s="7" t="s">
        <v>57</v>
      </c>
      <c r="M15" s="16">
        <f t="shared" si="1"/>
        <v>0.188672265177019</v>
      </c>
      <c r="N15" s="20"/>
      <c r="O15" s="21"/>
    </row>
    <row r="16" spans="2:15" ht="12">
      <c r="B16" s="4"/>
      <c r="C16" s="9"/>
      <c r="D16" s="5" t="s">
        <v>65</v>
      </c>
      <c r="E16" s="8">
        <v>4</v>
      </c>
      <c r="F16" s="8">
        <v>19764</v>
      </c>
      <c r="G16" s="8">
        <v>19789</v>
      </c>
      <c r="H16" s="8">
        <v>538</v>
      </c>
      <c r="I16" s="8">
        <v>10</v>
      </c>
      <c r="J16" s="7" t="s">
        <v>57</v>
      </c>
      <c r="K16" s="8">
        <v>186</v>
      </c>
      <c r="L16" s="7" t="s">
        <v>57</v>
      </c>
      <c r="M16" s="16">
        <f t="shared" si="1"/>
        <v>0.04917146088410287</v>
      </c>
      <c r="N16" s="20"/>
      <c r="O16" s="21"/>
    </row>
    <row r="17" spans="2:15" ht="12">
      <c r="B17" s="4"/>
      <c r="C17" s="9"/>
      <c r="D17" s="5" t="s">
        <v>66</v>
      </c>
      <c r="E17" s="8">
        <v>4</v>
      </c>
      <c r="F17" s="8">
        <v>22409</v>
      </c>
      <c r="G17" s="8">
        <v>21798</v>
      </c>
      <c r="H17" s="8">
        <v>858</v>
      </c>
      <c r="I17" s="7" t="s">
        <v>57</v>
      </c>
      <c r="J17" s="7" t="s">
        <v>57</v>
      </c>
      <c r="K17" s="8">
        <v>1081</v>
      </c>
      <c r="L17" s="7" t="s">
        <v>57</v>
      </c>
      <c r="M17" s="7" t="s">
        <v>57</v>
      </c>
      <c r="N17" s="20"/>
      <c r="O17" s="21"/>
    </row>
    <row r="18" spans="2:15" ht="12">
      <c r="B18" s="4"/>
      <c r="C18" s="9"/>
      <c r="D18" s="5" t="s">
        <v>67</v>
      </c>
      <c r="E18" s="8">
        <v>5</v>
      </c>
      <c r="F18" s="8">
        <v>22084</v>
      </c>
      <c r="G18" s="8">
        <v>21544</v>
      </c>
      <c r="H18" s="8">
        <v>797</v>
      </c>
      <c r="I18" s="7" t="s">
        <v>57</v>
      </c>
      <c r="J18" s="7" t="s">
        <v>57</v>
      </c>
      <c r="K18" s="8">
        <v>1686</v>
      </c>
      <c r="L18" s="7" t="s">
        <v>57</v>
      </c>
      <c r="M18" s="7" t="s">
        <v>57</v>
      </c>
      <c r="N18" s="20"/>
      <c r="O18" s="21"/>
    </row>
    <row r="19" spans="2:15" ht="12">
      <c r="B19" s="4"/>
      <c r="C19" s="9"/>
      <c r="D19" s="5" t="s">
        <v>68</v>
      </c>
      <c r="E19" s="8">
        <v>2</v>
      </c>
      <c r="F19" s="8">
        <v>13065</v>
      </c>
      <c r="G19" s="8">
        <v>13492</v>
      </c>
      <c r="H19" s="8">
        <v>729</v>
      </c>
      <c r="I19" s="8">
        <v>126</v>
      </c>
      <c r="J19" s="7" t="s">
        <v>57</v>
      </c>
      <c r="K19" s="7" t="s">
        <v>57</v>
      </c>
      <c r="L19" s="7" t="s">
        <v>57</v>
      </c>
      <c r="M19" s="16">
        <f t="shared" si="1"/>
        <v>0.8782323830766013</v>
      </c>
      <c r="N19" s="20"/>
      <c r="O19" s="21"/>
    </row>
    <row r="20" spans="2:15" ht="12" customHeight="1">
      <c r="B20" s="10"/>
      <c r="C20" s="35" t="s">
        <v>69</v>
      </c>
      <c r="D20" s="36"/>
      <c r="E20" s="7">
        <f aca="true" t="shared" si="2" ref="E20:L20">SUM(E21:E32)</f>
        <v>87</v>
      </c>
      <c r="F20" s="7">
        <f t="shared" si="2"/>
        <v>354571</v>
      </c>
      <c r="G20" s="7">
        <f t="shared" si="2"/>
        <v>351502</v>
      </c>
      <c r="H20" s="7">
        <f t="shared" si="2"/>
        <v>20596</v>
      </c>
      <c r="I20" s="7">
        <f t="shared" si="2"/>
        <v>2337</v>
      </c>
      <c r="J20" s="7">
        <f t="shared" si="2"/>
        <v>6741</v>
      </c>
      <c r="K20" s="7">
        <f t="shared" si="2"/>
        <v>15952</v>
      </c>
      <c r="L20" s="7">
        <f t="shared" si="2"/>
        <v>6017</v>
      </c>
      <c r="M20" s="15">
        <f t="shared" si="1"/>
        <v>0.6241403714930496</v>
      </c>
      <c r="N20" s="20"/>
      <c r="O20" s="21"/>
    </row>
    <row r="21" spans="2:15" ht="12">
      <c r="B21" s="4"/>
      <c r="C21" s="9"/>
      <c r="D21" s="5" t="s">
        <v>70</v>
      </c>
      <c r="E21" s="8">
        <v>11</v>
      </c>
      <c r="F21" s="8">
        <v>42761</v>
      </c>
      <c r="G21" s="8">
        <v>42403</v>
      </c>
      <c r="H21" s="8">
        <v>2200</v>
      </c>
      <c r="I21" s="8">
        <v>33</v>
      </c>
      <c r="J21" s="7" t="s">
        <v>57</v>
      </c>
      <c r="K21" s="8">
        <v>1804</v>
      </c>
      <c r="L21" s="7" t="s">
        <v>57</v>
      </c>
      <c r="M21" s="16">
        <f t="shared" si="1"/>
        <v>0.07393135585625951</v>
      </c>
      <c r="N21" s="20"/>
      <c r="O21" s="21"/>
    </row>
    <row r="22" spans="2:15" ht="12">
      <c r="B22" s="4"/>
      <c r="C22" s="9"/>
      <c r="D22" s="5" t="s">
        <v>71</v>
      </c>
      <c r="E22" s="8">
        <v>5</v>
      </c>
      <c r="F22" s="8">
        <v>26329</v>
      </c>
      <c r="G22" s="8">
        <v>25536</v>
      </c>
      <c r="H22" s="8">
        <v>1480</v>
      </c>
      <c r="I22" s="8">
        <v>82</v>
      </c>
      <c r="J22" s="8">
        <v>6366</v>
      </c>
      <c r="K22" s="8">
        <v>1304</v>
      </c>
      <c r="L22" s="8">
        <v>6017</v>
      </c>
      <c r="M22" s="16">
        <f t="shared" si="1"/>
        <v>0.30260535832902796</v>
      </c>
      <c r="N22" s="20"/>
      <c r="O22" s="21"/>
    </row>
    <row r="23" spans="2:15" ht="12">
      <c r="B23" s="4"/>
      <c r="C23" s="9"/>
      <c r="D23" s="5" t="s">
        <v>72</v>
      </c>
      <c r="E23" s="8">
        <v>5</v>
      </c>
      <c r="F23" s="8">
        <v>21319</v>
      </c>
      <c r="G23" s="8">
        <v>17958</v>
      </c>
      <c r="H23" s="8">
        <v>1728</v>
      </c>
      <c r="I23" s="8">
        <v>679</v>
      </c>
      <c r="J23" s="8" t="s">
        <v>98</v>
      </c>
      <c r="K23" s="8">
        <v>1362</v>
      </c>
      <c r="L23" s="8" t="s">
        <v>99</v>
      </c>
      <c r="M23" s="16">
        <f t="shared" si="1"/>
        <v>3.3341517309108766</v>
      </c>
      <c r="N23" s="20"/>
      <c r="O23" s="21"/>
    </row>
    <row r="24" spans="2:15" ht="12" customHeight="1">
      <c r="B24" s="10"/>
      <c r="C24" s="11"/>
      <c r="D24" s="5" t="s">
        <v>73</v>
      </c>
      <c r="E24" s="8">
        <v>7</v>
      </c>
      <c r="F24" s="8">
        <v>24951</v>
      </c>
      <c r="G24" s="8">
        <v>25009</v>
      </c>
      <c r="H24" s="8">
        <v>735</v>
      </c>
      <c r="I24" s="8">
        <v>81</v>
      </c>
      <c r="J24" s="8">
        <v>375</v>
      </c>
      <c r="K24" s="8">
        <v>1740</v>
      </c>
      <c r="L24" s="8" t="s">
        <v>99</v>
      </c>
      <c r="M24" s="16">
        <f t="shared" si="1"/>
        <v>0.31364956437560504</v>
      </c>
      <c r="N24" s="20"/>
      <c r="O24" s="21"/>
    </row>
    <row r="25" spans="2:15" ht="12">
      <c r="B25" s="4"/>
      <c r="C25" s="9"/>
      <c r="D25" s="5" t="s">
        <v>74</v>
      </c>
      <c r="E25" s="8">
        <v>7</v>
      </c>
      <c r="F25" s="8">
        <v>21495</v>
      </c>
      <c r="G25" s="8">
        <v>16662</v>
      </c>
      <c r="H25" s="8">
        <v>963</v>
      </c>
      <c r="I25" s="8">
        <v>610</v>
      </c>
      <c r="J25" s="8" t="s">
        <v>98</v>
      </c>
      <c r="K25" s="8">
        <v>3549</v>
      </c>
      <c r="L25" s="8" t="s">
        <v>99</v>
      </c>
      <c r="M25" s="16">
        <f t="shared" si="1"/>
        <v>3.345215245407184</v>
      </c>
      <c r="N25" s="20"/>
      <c r="O25" s="21"/>
    </row>
    <row r="26" spans="2:15" ht="12">
      <c r="B26" s="4"/>
      <c r="C26" s="9"/>
      <c r="D26" s="5" t="s">
        <v>75</v>
      </c>
      <c r="E26" s="8">
        <v>4</v>
      </c>
      <c r="F26" s="8">
        <v>11320</v>
      </c>
      <c r="G26" s="8">
        <v>11246</v>
      </c>
      <c r="H26" s="8">
        <v>521</v>
      </c>
      <c r="I26" s="8">
        <v>27</v>
      </c>
      <c r="J26" s="8" t="s">
        <v>98</v>
      </c>
      <c r="K26" s="8">
        <v>258</v>
      </c>
      <c r="L26" s="8" t="s">
        <v>99</v>
      </c>
      <c r="M26" s="16">
        <f t="shared" si="1"/>
        <v>0.2289299643886722</v>
      </c>
      <c r="N26" s="20"/>
      <c r="O26" s="21"/>
    </row>
    <row r="27" spans="2:15" ht="12">
      <c r="B27" s="4"/>
      <c r="C27" s="9"/>
      <c r="D27" s="5" t="s">
        <v>76</v>
      </c>
      <c r="E27" s="8">
        <v>14</v>
      </c>
      <c r="F27" s="8">
        <v>45406</v>
      </c>
      <c r="G27" s="8">
        <v>50385</v>
      </c>
      <c r="H27" s="8">
        <v>3090</v>
      </c>
      <c r="I27" s="8">
        <v>255</v>
      </c>
      <c r="J27" s="8" t="s">
        <v>98</v>
      </c>
      <c r="K27" s="8">
        <v>324</v>
      </c>
      <c r="L27" s="8" t="s">
        <v>99</v>
      </c>
      <c r="M27" s="16">
        <f t="shared" si="1"/>
        <v>0.4745951982132886</v>
      </c>
      <c r="N27" s="20"/>
      <c r="O27" s="21"/>
    </row>
    <row r="28" spans="2:15" ht="12">
      <c r="B28" s="4"/>
      <c r="C28" s="9"/>
      <c r="D28" s="5" t="s">
        <v>77</v>
      </c>
      <c r="E28" s="8">
        <v>10</v>
      </c>
      <c r="F28" s="8">
        <v>34427</v>
      </c>
      <c r="G28" s="8">
        <v>33507</v>
      </c>
      <c r="H28" s="8">
        <v>3664</v>
      </c>
      <c r="I28" s="8">
        <v>389</v>
      </c>
      <c r="J28" s="8" t="s">
        <v>98</v>
      </c>
      <c r="K28" s="8">
        <v>1497</v>
      </c>
      <c r="L28" s="8" t="s">
        <v>99</v>
      </c>
      <c r="M28" s="16">
        <f t="shared" si="1"/>
        <v>1.0356762513312034</v>
      </c>
      <c r="N28" s="20"/>
      <c r="O28" s="21"/>
    </row>
    <row r="29" spans="2:15" ht="12">
      <c r="B29" s="4"/>
      <c r="C29" s="9"/>
      <c r="D29" s="5" t="s">
        <v>78</v>
      </c>
      <c r="E29" s="8">
        <v>7</v>
      </c>
      <c r="F29" s="8">
        <v>40720</v>
      </c>
      <c r="G29" s="8">
        <v>37183</v>
      </c>
      <c r="H29" s="8">
        <v>2387</v>
      </c>
      <c r="I29" s="8" t="s">
        <v>97</v>
      </c>
      <c r="J29" s="8" t="s">
        <v>98</v>
      </c>
      <c r="K29" s="8">
        <v>2480</v>
      </c>
      <c r="L29" s="8" t="s">
        <v>99</v>
      </c>
      <c r="M29" s="7" t="s">
        <v>57</v>
      </c>
      <c r="N29" s="20"/>
      <c r="O29" s="21"/>
    </row>
    <row r="30" spans="2:15" ht="12">
      <c r="B30" s="4"/>
      <c r="C30" s="9"/>
      <c r="D30" s="5" t="s">
        <v>79</v>
      </c>
      <c r="E30" s="8">
        <v>7</v>
      </c>
      <c r="F30" s="8">
        <v>35279</v>
      </c>
      <c r="G30" s="8">
        <v>39878</v>
      </c>
      <c r="H30" s="8">
        <v>1384</v>
      </c>
      <c r="I30" s="8">
        <v>153</v>
      </c>
      <c r="J30" s="8" t="s">
        <v>98</v>
      </c>
      <c r="K30" s="8">
        <v>309</v>
      </c>
      <c r="L30" s="8" t="s">
        <v>99</v>
      </c>
      <c r="M30" s="16">
        <f t="shared" si="1"/>
        <v>0.3694313654473017</v>
      </c>
      <c r="N30" s="20"/>
      <c r="O30" s="21"/>
    </row>
    <row r="31" spans="2:15" ht="12">
      <c r="B31" s="4"/>
      <c r="C31" s="9"/>
      <c r="D31" s="5" t="s">
        <v>80</v>
      </c>
      <c r="E31" s="8">
        <v>2</v>
      </c>
      <c r="F31" s="8">
        <v>9454</v>
      </c>
      <c r="G31" s="8">
        <v>13767</v>
      </c>
      <c r="H31" s="8">
        <v>212</v>
      </c>
      <c r="I31" s="8" t="s">
        <v>97</v>
      </c>
      <c r="J31" s="8" t="s">
        <v>98</v>
      </c>
      <c r="K31" s="7" t="s">
        <v>57</v>
      </c>
      <c r="L31" s="8" t="s">
        <v>99</v>
      </c>
      <c r="M31" s="7" t="s">
        <v>57</v>
      </c>
      <c r="N31" s="20"/>
      <c r="O31" s="21"/>
    </row>
    <row r="32" spans="2:15" ht="12">
      <c r="B32" s="4"/>
      <c r="C32" s="9"/>
      <c r="D32" s="5" t="s">
        <v>81</v>
      </c>
      <c r="E32" s="22">
        <v>8</v>
      </c>
      <c r="F32" s="13">
        <v>41110</v>
      </c>
      <c r="G32" s="13">
        <v>37968</v>
      </c>
      <c r="H32" s="13">
        <v>2232</v>
      </c>
      <c r="I32" s="8">
        <v>28</v>
      </c>
      <c r="J32" s="8" t="s">
        <v>98</v>
      </c>
      <c r="K32" s="13">
        <v>1325</v>
      </c>
      <c r="L32" s="8" t="s">
        <v>99</v>
      </c>
      <c r="M32" s="16">
        <f t="shared" si="1"/>
        <v>0.06960326140996322</v>
      </c>
      <c r="N32" s="20"/>
      <c r="O32" s="21"/>
    </row>
    <row r="33" ht="12">
      <c r="J33" s="14"/>
    </row>
    <row r="34" ht="12">
      <c r="B34" s="3" t="s">
        <v>82</v>
      </c>
    </row>
    <row r="35" spans="2:10" ht="12">
      <c r="B35" s="46" t="s">
        <v>105</v>
      </c>
      <c r="C35" s="46"/>
      <c r="D35" s="46"/>
      <c r="E35" s="46"/>
      <c r="F35" s="46"/>
      <c r="G35" s="46"/>
      <c r="H35" s="46"/>
      <c r="I35" s="46"/>
      <c r="J35" s="46"/>
    </row>
  </sheetData>
  <mergeCells count="13">
    <mergeCell ref="C20:D20"/>
    <mergeCell ref="B3:D4"/>
    <mergeCell ref="B6:D6"/>
    <mergeCell ref="B35:J35"/>
    <mergeCell ref="M3:M4"/>
    <mergeCell ref="G3:I3"/>
    <mergeCell ref="E3:E4"/>
    <mergeCell ref="F3:F4"/>
    <mergeCell ref="J3:J4"/>
    <mergeCell ref="K3:K4"/>
    <mergeCell ref="L3:L4"/>
    <mergeCell ref="B7:D7"/>
    <mergeCell ref="C8:D8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  <oddFooter>&amp;R&amp;8&amp;D&amp;T&amp;Z&amp;F&amp;F&amp;A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="115" zoomScaleNormal="115" zoomScaleSheetLayoutView="115" workbookViewId="0" topLeftCell="A1">
      <selection activeCell="B5" sqref="B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ht="14.25">
      <c r="B1" s="2" t="s">
        <v>96</v>
      </c>
    </row>
    <row r="2" spans="2:10" ht="14.25">
      <c r="B2" s="2" t="s">
        <v>90</v>
      </c>
      <c r="E2" s="20"/>
      <c r="F2" s="20"/>
      <c r="G2" s="20"/>
      <c r="H2" s="20"/>
      <c r="J2" s="20"/>
    </row>
    <row r="3" spans="2:12" ht="12" customHeight="1">
      <c r="B3" s="37" t="s">
        <v>106</v>
      </c>
      <c r="C3" s="38"/>
      <c r="D3" s="39"/>
      <c r="E3" s="33" t="s">
        <v>45</v>
      </c>
      <c r="F3" s="28" t="s">
        <v>46</v>
      </c>
      <c r="G3" s="29"/>
      <c r="H3" s="30"/>
      <c r="I3" s="33" t="s">
        <v>47</v>
      </c>
      <c r="J3" s="26" t="s">
        <v>48</v>
      </c>
      <c r="K3" s="26" t="s">
        <v>49</v>
      </c>
      <c r="L3" s="33" t="s">
        <v>91</v>
      </c>
    </row>
    <row r="4" spans="2:12" ht="12">
      <c r="B4" s="40"/>
      <c r="C4" s="41"/>
      <c r="D4" s="42"/>
      <c r="E4" s="32"/>
      <c r="F4" s="12" t="s">
        <v>51</v>
      </c>
      <c r="G4" s="12" t="s">
        <v>52</v>
      </c>
      <c r="H4" s="12" t="s">
        <v>53</v>
      </c>
      <c r="I4" s="32"/>
      <c r="J4" s="27"/>
      <c r="K4" s="27"/>
      <c r="L4" s="32"/>
    </row>
    <row r="5" spans="2:12" ht="12">
      <c r="B5" s="4"/>
      <c r="C5" s="9"/>
      <c r="D5" s="5"/>
      <c r="E5" s="6" t="s">
        <v>92</v>
      </c>
      <c r="F5" s="6" t="s">
        <v>92</v>
      </c>
      <c r="G5" s="6" t="s">
        <v>92</v>
      </c>
      <c r="H5" s="6" t="s">
        <v>92</v>
      </c>
      <c r="I5" s="6" t="s">
        <v>92</v>
      </c>
      <c r="J5" s="6" t="s">
        <v>92</v>
      </c>
      <c r="K5" s="6" t="s">
        <v>92</v>
      </c>
      <c r="L5" s="6" t="s">
        <v>93</v>
      </c>
    </row>
    <row r="6" spans="2:12" ht="12">
      <c r="B6" s="43" t="s">
        <v>94</v>
      </c>
      <c r="C6" s="44"/>
      <c r="D6" s="45"/>
      <c r="E6" s="8"/>
      <c r="F6" s="8"/>
      <c r="G6" s="8"/>
      <c r="H6" s="8"/>
      <c r="I6" s="8"/>
      <c r="J6" s="8"/>
      <c r="K6" s="8"/>
      <c r="L6" s="24"/>
    </row>
    <row r="7" spans="2:13" ht="12" customHeight="1">
      <c r="B7" s="4"/>
      <c r="C7" s="44" t="s">
        <v>103</v>
      </c>
      <c r="D7" s="45"/>
      <c r="E7" s="8">
        <v>1081371</v>
      </c>
      <c r="F7" s="8">
        <v>762865</v>
      </c>
      <c r="G7" s="8">
        <v>91743</v>
      </c>
      <c r="H7" s="8">
        <v>10845</v>
      </c>
      <c r="I7" s="8" t="s">
        <v>40</v>
      </c>
      <c r="J7" s="8">
        <v>286604</v>
      </c>
      <c r="K7" s="8" t="s">
        <v>40</v>
      </c>
      <c r="L7" s="24">
        <v>98.75</v>
      </c>
      <c r="M7" s="20"/>
    </row>
    <row r="8" spans="2:13" ht="12" customHeight="1">
      <c r="B8" s="10"/>
      <c r="C8" s="35" t="s">
        <v>104</v>
      </c>
      <c r="D8" s="36"/>
      <c r="E8" s="7">
        <f>SUM(E9:E12)</f>
        <v>1095835</v>
      </c>
      <c r="F8" s="7">
        <f>SUM(F9:F12)</f>
        <v>774264</v>
      </c>
      <c r="G8" s="7">
        <f>SUM(G9:G12)</f>
        <v>92230</v>
      </c>
      <c r="H8" s="7">
        <f>SUM(H9:H12)</f>
        <v>10578</v>
      </c>
      <c r="I8" s="7" t="s">
        <v>40</v>
      </c>
      <c r="J8" s="7">
        <f>SUM(J9:J12)</f>
        <v>300266</v>
      </c>
      <c r="K8" s="7" t="s">
        <v>40</v>
      </c>
      <c r="L8" s="25">
        <f>(F8+G8)/(F8+G8+H8)*100</f>
        <v>98.7939416604338</v>
      </c>
      <c r="M8" s="20"/>
    </row>
    <row r="9" spans="2:13" ht="12">
      <c r="B9" s="4"/>
      <c r="C9" s="9"/>
      <c r="D9" s="5" t="s">
        <v>86</v>
      </c>
      <c r="E9" s="8">
        <v>558236</v>
      </c>
      <c r="F9" s="8">
        <v>490688</v>
      </c>
      <c r="G9" s="8">
        <v>14684</v>
      </c>
      <c r="H9" s="8">
        <v>2173</v>
      </c>
      <c r="I9" s="8" t="s">
        <v>40</v>
      </c>
      <c r="J9" s="8">
        <v>86323</v>
      </c>
      <c r="K9" s="8" t="s">
        <v>40</v>
      </c>
      <c r="L9" s="24">
        <f>(F9+G9)/(F9+G9+H9)*100</f>
        <v>99.57186062319597</v>
      </c>
      <c r="M9" s="20"/>
    </row>
    <row r="10" spans="2:13" ht="12">
      <c r="B10" s="4"/>
      <c r="C10" s="9"/>
      <c r="D10" s="5" t="s">
        <v>87</v>
      </c>
      <c r="E10" s="8">
        <v>384846</v>
      </c>
      <c r="F10" s="8">
        <v>139584</v>
      </c>
      <c r="G10" s="8">
        <v>42871</v>
      </c>
      <c r="H10" s="8">
        <v>1344</v>
      </c>
      <c r="I10" s="8" t="s">
        <v>40</v>
      </c>
      <c r="J10" s="8">
        <v>208998</v>
      </c>
      <c r="K10" s="8" t="s">
        <v>40</v>
      </c>
      <c r="L10" s="24">
        <f>(F10+G10)/(F10+G10+H10)*100</f>
        <v>99.26876642419164</v>
      </c>
      <c r="M10" s="20"/>
    </row>
    <row r="11" spans="2:13" ht="12">
      <c r="B11" s="4"/>
      <c r="C11" s="9"/>
      <c r="D11" s="5" t="s">
        <v>88</v>
      </c>
      <c r="E11" s="8">
        <v>152753</v>
      </c>
      <c r="F11" s="8">
        <v>143992</v>
      </c>
      <c r="G11" s="8">
        <v>34675</v>
      </c>
      <c r="H11" s="8">
        <v>7061</v>
      </c>
      <c r="I11" s="8" t="s">
        <v>40</v>
      </c>
      <c r="J11" s="8">
        <v>4945</v>
      </c>
      <c r="K11" s="8" t="s">
        <v>40</v>
      </c>
      <c r="L11" s="24">
        <f>(F11+G11)/(F11+G11+H11)*100</f>
        <v>96.19820382494831</v>
      </c>
      <c r="M11" s="20"/>
    </row>
    <row r="12" spans="2:13" ht="12">
      <c r="B12" s="4"/>
      <c r="C12" s="9"/>
      <c r="D12" s="5" t="s">
        <v>89</v>
      </c>
      <c r="E12" s="8" t="s">
        <v>40</v>
      </c>
      <c r="F12" s="8" t="s">
        <v>40</v>
      </c>
      <c r="G12" s="8" t="s">
        <v>40</v>
      </c>
      <c r="H12" s="8" t="s">
        <v>40</v>
      </c>
      <c r="I12" s="8" t="s">
        <v>40</v>
      </c>
      <c r="J12" s="8" t="s">
        <v>40</v>
      </c>
      <c r="K12" s="8" t="s">
        <v>40</v>
      </c>
      <c r="L12" s="8" t="s">
        <v>40</v>
      </c>
      <c r="M12" s="20"/>
    </row>
    <row r="13" spans="2:13" ht="12">
      <c r="B13" s="43" t="s">
        <v>95</v>
      </c>
      <c r="C13" s="44"/>
      <c r="D13" s="45"/>
      <c r="E13" s="8"/>
      <c r="F13" s="8"/>
      <c r="G13" s="8"/>
      <c r="H13" s="8"/>
      <c r="I13" s="8"/>
      <c r="J13" s="8"/>
      <c r="K13" s="8"/>
      <c r="L13" s="24"/>
      <c r="M13" s="20"/>
    </row>
    <row r="14" spans="2:13" ht="12" customHeight="1">
      <c r="B14" s="4"/>
      <c r="C14" s="44" t="s">
        <v>103</v>
      </c>
      <c r="D14" s="45"/>
      <c r="E14" s="8">
        <v>174304</v>
      </c>
      <c r="F14" s="8">
        <v>101780</v>
      </c>
      <c r="G14" s="8">
        <v>13868</v>
      </c>
      <c r="H14" s="8">
        <v>10676</v>
      </c>
      <c r="I14" s="8" t="s">
        <v>40</v>
      </c>
      <c r="J14" s="8">
        <v>54086</v>
      </c>
      <c r="K14" s="8" t="s">
        <v>40</v>
      </c>
      <c r="L14" s="24">
        <f>(F14+G14)/(F14+G14+H14)*100</f>
        <v>91.54871600012666</v>
      </c>
      <c r="M14" s="20"/>
    </row>
    <row r="15" spans="2:13" ht="12" customHeight="1">
      <c r="B15" s="10"/>
      <c r="C15" s="35" t="s">
        <v>104</v>
      </c>
      <c r="D15" s="36"/>
      <c r="E15" s="7">
        <f>SUM(E16:E19)</f>
        <v>176180</v>
      </c>
      <c r="F15" s="7">
        <f>SUM(F16:F19)</f>
        <v>104303</v>
      </c>
      <c r="G15" s="7">
        <f>SUM(G16:G19)</f>
        <v>14045</v>
      </c>
      <c r="H15" s="7">
        <f>SUM(H16:H19)</f>
        <v>10676</v>
      </c>
      <c r="I15" s="7" t="s">
        <v>40</v>
      </c>
      <c r="J15" s="7">
        <f>SUM(J16:J19)</f>
        <v>53156</v>
      </c>
      <c r="K15" s="7" t="s">
        <v>40</v>
      </c>
      <c r="L15" s="25">
        <f>(F15+G15)/(F15+G15+H15)*100</f>
        <v>91.72557043650794</v>
      </c>
      <c r="M15" s="20"/>
    </row>
    <row r="16" spans="2:13" ht="12">
      <c r="B16" s="4"/>
      <c r="C16" s="9"/>
      <c r="D16" s="5" t="s">
        <v>86</v>
      </c>
      <c r="E16" s="8">
        <v>139472</v>
      </c>
      <c r="F16" s="8">
        <v>86463</v>
      </c>
      <c r="G16" s="8">
        <v>7296</v>
      </c>
      <c r="H16" s="8">
        <v>6333</v>
      </c>
      <c r="I16" s="8" t="s">
        <v>40</v>
      </c>
      <c r="J16" s="8">
        <v>38307</v>
      </c>
      <c r="K16" s="8" t="s">
        <v>40</v>
      </c>
      <c r="L16" s="24">
        <f>(F16+G16)/(F16+G16+H16)*100</f>
        <v>93.6728210046757</v>
      </c>
      <c r="M16" s="20"/>
    </row>
    <row r="17" spans="2:13" ht="12">
      <c r="B17" s="4"/>
      <c r="C17" s="9"/>
      <c r="D17" s="5" t="s">
        <v>87</v>
      </c>
      <c r="E17" s="8">
        <v>3408</v>
      </c>
      <c r="F17" s="8">
        <v>1849</v>
      </c>
      <c r="G17" s="8">
        <v>1332</v>
      </c>
      <c r="H17" s="8">
        <v>1992</v>
      </c>
      <c r="I17" s="8" t="s">
        <v>40</v>
      </c>
      <c r="J17" s="8">
        <v>159</v>
      </c>
      <c r="K17" s="8" t="s">
        <v>40</v>
      </c>
      <c r="L17" s="24">
        <f>(F17+G17)/(F17+G17+H17)*100</f>
        <v>61.49236419872415</v>
      </c>
      <c r="M17" s="20"/>
    </row>
    <row r="18" spans="2:13" ht="12" customHeight="1">
      <c r="B18" s="4"/>
      <c r="C18" s="9"/>
      <c r="D18" s="5" t="s">
        <v>88</v>
      </c>
      <c r="E18" s="8">
        <v>25415</v>
      </c>
      <c r="F18" s="8">
        <v>6921</v>
      </c>
      <c r="G18" s="8">
        <v>5350</v>
      </c>
      <c r="H18" s="8">
        <v>2351</v>
      </c>
      <c r="I18" s="8" t="s">
        <v>40</v>
      </c>
      <c r="J18" s="8">
        <v>11850</v>
      </c>
      <c r="K18" s="8" t="s">
        <v>40</v>
      </c>
      <c r="L18" s="24">
        <f>(F18+G18)/(F18+G18+H18)*100</f>
        <v>83.9214881685132</v>
      </c>
      <c r="M18" s="20"/>
    </row>
    <row r="19" spans="2:13" ht="12">
      <c r="B19" s="4"/>
      <c r="C19" s="9"/>
      <c r="D19" s="5" t="s">
        <v>89</v>
      </c>
      <c r="E19" s="13">
        <v>7885</v>
      </c>
      <c r="F19" s="13">
        <v>9070</v>
      </c>
      <c r="G19" s="13">
        <v>67</v>
      </c>
      <c r="H19" s="8" t="s">
        <v>40</v>
      </c>
      <c r="I19" s="8" t="s">
        <v>40</v>
      </c>
      <c r="J19" s="13">
        <v>2840</v>
      </c>
      <c r="K19" s="8" t="s">
        <v>40</v>
      </c>
      <c r="L19" s="24">
        <f>(F19+G19)/(F19+G19)*100</f>
        <v>100</v>
      </c>
      <c r="M19" s="20"/>
    </row>
    <row r="21" ht="12">
      <c r="B21" s="3" t="s">
        <v>82</v>
      </c>
    </row>
  </sheetData>
  <mergeCells count="13">
    <mergeCell ref="B3:D4"/>
    <mergeCell ref="L3:L4"/>
    <mergeCell ref="F3:H3"/>
    <mergeCell ref="E3:E4"/>
    <mergeCell ref="I3:I4"/>
    <mergeCell ref="J3:J4"/>
    <mergeCell ref="K3:K4"/>
    <mergeCell ref="B6:D6"/>
    <mergeCell ref="B13:D13"/>
    <mergeCell ref="C7:D7"/>
    <mergeCell ref="C15:D15"/>
    <mergeCell ref="C8:D8"/>
    <mergeCell ref="C14:D14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  <oddFooter>&amp;R&amp;8&amp;D&amp;T&amp;Z&amp;F&amp;F&amp;A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2005-08-02T06:29:29Z</cp:lastPrinted>
  <dcterms:created xsi:type="dcterms:W3CDTF">1999-08-08T13:52:57Z</dcterms:created>
  <dcterms:modified xsi:type="dcterms:W3CDTF">2005-08-24T01:25:46Z</dcterms:modified>
  <cp:category/>
  <cp:version/>
  <cp:contentType/>
  <cp:contentStatus/>
</cp:coreProperties>
</file>