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5_昭和28年度県税徴収成績" sheetId="1" r:id="rId1"/>
    <sheet name="6_昭和27年度_県税徴収成績" sheetId="2" r:id="rId2"/>
  </sheets>
  <definedNames/>
  <calcPr fullCalcOnLoad="1"/>
</workbook>
</file>

<file path=xl/sharedStrings.xml><?xml version="1.0" encoding="utf-8"?>
<sst xmlns="http://schemas.openxmlformats.org/spreadsheetml/2006/main" count="210" uniqueCount="74">
  <si>
    <t>％</t>
  </si>
  <si>
    <t>収入未済額</t>
  </si>
  <si>
    <t>収入歩合</t>
  </si>
  <si>
    <t>法人</t>
  </si>
  <si>
    <t>個人</t>
  </si>
  <si>
    <t>娯楽施設利用税</t>
  </si>
  <si>
    <t>調定額</t>
  </si>
  <si>
    <t>収入額</t>
  </si>
  <si>
    <t>欠損額</t>
  </si>
  <si>
    <t>区  分</t>
  </si>
  <si>
    <t>税　目</t>
  </si>
  <si>
    <t>総額</t>
  </si>
  <si>
    <t>特別法人</t>
  </si>
  <si>
    <t>個人第一種</t>
  </si>
  <si>
    <t>個人第二種</t>
  </si>
  <si>
    <t>一種</t>
  </si>
  <si>
    <t>二種</t>
  </si>
  <si>
    <t>特別　　所得税</t>
  </si>
  <si>
    <t>入場税</t>
  </si>
  <si>
    <t>遊興飲食費</t>
  </si>
  <si>
    <t>狩猟者税</t>
  </si>
  <si>
    <t>県民税</t>
  </si>
  <si>
    <t>地租</t>
  </si>
  <si>
    <t>家屋</t>
  </si>
  <si>
    <t>鉱区税</t>
  </si>
  <si>
    <t>鉱産税</t>
  </si>
  <si>
    <t>酒消費税</t>
  </si>
  <si>
    <t>電気・ガス税</t>
  </si>
  <si>
    <t>軌道税</t>
  </si>
  <si>
    <t>電話税</t>
  </si>
  <si>
    <t>電柱税</t>
  </si>
  <si>
    <t>不動産取得税</t>
  </si>
  <si>
    <t>木材引取税</t>
  </si>
  <si>
    <t>漁業権税</t>
  </si>
  <si>
    <t>ミシン税</t>
  </si>
  <si>
    <t>牛馬税</t>
  </si>
  <si>
    <t>営業税</t>
  </si>
  <si>
    <t>営業税付加税</t>
  </si>
  <si>
    <t>ラジオ税</t>
  </si>
  <si>
    <t>その他の旧法</t>
  </si>
  <si>
    <t>都市計画税</t>
  </si>
  <si>
    <t>旧法による税収入</t>
  </si>
  <si>
    <t>滞納繰越分</t>
  </si>
  <si>
    <t>円</t>
  </si>
  <si>
    <t>普通税</t>
  </si>
  <si>
    <t>事業税</t>
  </si>
  <si>
    <t>自動車税</t>
  </si>
  <si>
    <t>―</t>
  </si>
  <si>
    <t>5.昭和28年度県税徴収成績</t>
  </si>
  <si>
    <t>6．昭和27年度県税徴収成績</t>
  </si>
  <si>
    <t>区　分　</t>
  </si>
  <si>
    <t>収入未済額</t>
  </si>
  <si>
    <t>収入歩合</t>
  </si>
  <si>
    <t>　税　目</t>
  </si>
  <si>
    <t>％</t>
  </si>
  <si>
    <t>個人第一種</t>
  </si>
  <si>
    <t>個人第二種</t>
  </si>
  <si>
    <t>特別所得税</t>
  </si>
  <si>
    <t>一種</t>
  </si>
  <si>
    <t>二種</t>
  </si>
  <si>
    <t>入場税</t>
  </si>
  <si>
    <t>遊興飲食税</t>
  </si>
  <si>
    <t>漁業権税</t>
  </si>
  <si>
    <t>牛馬税</t>
  </si>
  <si>
    <t>個人</t>
  </si>
  <si>
    <t>営業附加税</t>
  </si>
  <si>
    <t>ラヂオ税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</si>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</sst>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0.0;&quot;△ &quot;0.0"/>
    <numFmt numFmtId="184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82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vertical="center"/>
    </xf>
    <xf numFmtId="182" fontId="1" fillId="0" borderId="1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vertical="center"/>
    </xf>
    <xf numFmtId="182" fontId="1" fillId="0" borderId="3" xfId="0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79" fontId="1" fillId="0" borderId="0" xfId="0" applyNumberFormat="1" applyFont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79" fontId="1" fillId="0" borderId="1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183" fontId="1" fillId="0" borderId="1" xfId="0" applyNumberFormat="1" applyFont="1" applyBorder="1" applyAlignment="1">
      <alignment horizontal="right" vertical="center"/>
    </xf>
    <xf numFmtId="182" fontId="1" fillId="0" borderId="1" xfId="16" applyNumberFormat="1" applyFont="1" applyBorder="1" applyAlignment="1">
      <alignment vertical="center"/>
    </xf>
    <xf numFmtId="182" fontId="1" fillId="0" borderId="1" xfId="16" applyNumberFormat="1" applyFont="1" applyBorder="1" applyAlignment="1">
      <alignment horizontal="right" vertical="center"/>
    </xf>
    <xf numFmtId="183" fontId="1" fillId="0" borderId="1" xfId="16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183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distributed" textRotation="255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distributed" textRotation="255" wrapText="1"/>
    </xf>
    <xf numFmtId="0" fontId="1" fillId="2" borderId="2" xfId="0" applyFont="1" applyFill="1" applyBorder="1" applyAlignment="1">
      <alignment vertical="distributed" textRotation="255" wrapText="1"/>
    </xf>
    <xf numFmtId="0" fontId="1" fillId="2" borderId="1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distributed" textRotation="255"/>
    </xf>
    <xf numFmtId="0" fontId="0" fillId="0" borderId="1" xfId="0" applyFont="1" applyBorder="1" applyAlignment="1">
      <alignment vertical="distributed" textRotation="255"/>
    </xf>
    <xf numFmtId="0" fontId="1" fillId="2" borderId="1" xfId="0" applyFont="1" applyFill="1" applyBorder="1" applyAlignment="1">
      <alignment vertical="center" textRotation="255"/>
    </xf>
    <xf numFmtId="0" fontId="1" fillId="2" borderId="2" xfId="0" applyFont="1" applyFill="1" applyBorder="1" applyAlignment="1">
      <alignment vertical="center" textRotation="255"/>
    </xf>
    <xf numFmtId="0" fontId="1" fillId="2" borderId="9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38" fontId="1" fillId="2" borderId="2" xfId="16" applyFont="1" applyFill="1" applyBorder="1" applyAlignment="1">
      <alignment horizontal="distributed" vertical="distributed"/>
    </xf>
    <xf numFmtId="38" fontId="1" fillId="2" borderId="11" xfId="16" applyFont="1" applyFill="1" applyBorder="1" applyAlignment="1">
      <alignment horizontal="distributed" vertical="distributed"/>
    </xf>
    <xf numFmtId="38" fontId="1" fillId="2" borderId="3" xfId="16" applyFont="1" applyFill="1" applyBorder="1" applyAlignment="1">
      <alignment horizontal="distributed" vertical="distributed"/>
    </xf>
    <xf numFmtId="0" fontId="1" fillId="2" borderId="13" xfId="0" applyFont="1" applyFill="1" applyBorder="1" applyAlignment="1">
      <alignment horizontal="center" vertical="distributed" textRotation="255" wrapText="1"/>
    </xf>
    <xf numFmtId="0" fontId="1" fillId="2" borderId="14" xfId="0" applyFont="1" applyFill="1" applyBorder="1" applyAlignment="1">
      <alignment horizontal="center" vertical="distributed" textRotation="255" wrapText="1"/>
    </xf>
    <xf numFmtId="0" fontId="1" fillId="2" borderId="12" xfId="0" applyFont="1" applyFill="1" applyBorder="1" applyAlignment="1">
      <alignment horizontal="center" vertical="distributed" textRotation="255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center" vertical="distributed" textRotation="255"/>
    </xf>
    <xf numFmtId="0" fontId="6" fillId="2" borderId="14" xfId="0" applyFont="1" applyFill="1" applyBorder="1" applyAlignment="1">
      <alignment horizontal="center" vertical="distributed" textRotation="255"/>
    </xf>
    <xf numFmtId="0" fontId="6" fillId="2" borderId="12" xfId="0" applyFont="1" applyFill="1" applyBorder="1" applyAlignment="1">
      <alignment horizontal="center" vertical="distributed" textRotation="255"/>
    </xf>
    <xf numFmtId="0" fontId="4" fillId="2" borderId="9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distributed" textRotation="255"/>
    </xf>
    <xf numFmtId="0" fontId="0" fillId="0" borderId="14" xfId="0" applyBorder="1" applyAlignment="1">
      <alignment vertical="distributed" textRotation="255"/>
    </xf>
    <xf numFmtId="0" fontId="1" fillId="2" borderId="13" xfId="0" applyFont="1" applyFill="1" applyBorder="1" applyAlignment="1">
      <alignment vertical="center" textRotation="255" wrapText="1"/>
    </xf>
    <xf numFmtId="0" fontId="1" fillId="2" borderId="14" xfId="0" applyFont="1" applyFill="1" applyBorder="1" applyAlignment="1">
      <alignment vertical="center" textRotation="255" wrapText="1"/>
    </xf>
    <xf numFmtId="0" fontId="1" fillId="2" borderId="12" xfId="0" applyFont="1" applyFill="1" applyBorder="1" applyAlignment="1">
      <alignment vertical="center" textRotation="255" wrapText="1"/>
    </xf>
    <xf numFmtId="38" fontId="1" fillId="2" borderId="2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179" fontId="1" fillId="3" borderId="13" xfId="0" applyNumberFormat="1" applyFont="1" applyFill="1" applyBorder="1" applyAlignment="1">
      <alignment horizontal="center" vertical="center"/>
    </xf>
    <xf numFmtId="179" fontId="1" fillId="3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33375"/>
          <a:ext cx="1885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276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4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.875" style="2" customWidth="1"/>
    <col min="5" max="5" width="15.75390625" style="2" bestFit="1" customWidth="1"/>
    <col min="6" max="6" width="18.625" style="2" bestFit="1" customWidth="1"/>
    <col min="7" max="7" width="18.375" style="2" bestFit="1" customWidth="1"/>
    <col min="8" max="8" width="16.50390625" style="2" bestFit="1" customWidth="1"/>
    <col min="9" max="9" width="14.00390625" style="2" bestFit="1" customWidth="1"/>
    <col min="10" max="10" width="7.875" style="2" customWidth="1"/>
    <col min="11" max="16384" width="9.00390625" style="2" customWidth="1"/>
  </cols>
  <sheetData>
    <row r="1" ht="14.25">
      <c r="B1" s="1" t="s">
        <v>48</v>
      </c>
    </row>
    <row r="2" ht="12" customHeight="1">
      <c r="C2" s="6"/>
    </row>
    <row r="3" spans="2:10" ht="12" customHeight="1">
      <c r="B3" s="58" t="s">
        <v>9</v>
      </c>
      <c r="C3" s="59"/>
      <c r="D3" s="59"/>
      <c r="E3" s="60"/>
      <c r="F3" s="37" t="s">
        <v>6</v>
      </c>
      <c r="G3" s="49" t="s">
        <v>7</v>
      </c>
      <c r="H3" s="49" t="s">
        <v>1</v>
      </c>
      <c r="I3" s="49" t="s">
        <v>8</v>
      </c>
      <c r="J3" s="47" t="s">
        <v>2</v>
      </c>
    </row>
    <row r="4" spans="2:10" ht="12" customHeight="1">
      <c r="B4" s="22" t="s">
        <v>10</v>
      </c>
      <c r="C4" s="20"/>
      <c r="D4" s="20"/>
      <c r="E4" s="21"/>
      <c r="F4" s="48"/>
      <c r="G4" s="50"/>
      <c r="H4" s="50"/>
      <c r="I4" s="50"/>
      <c r="J4" s="36"/>
    </row>
    <row r="5" spans="2:10" ht="12" customHeight="1">
      <c r="B5" s="40"/>
      <c r="C5" s="41"/>
      <c r="D5" s="41"/>
      <c r="E5" s="42"/>
      <c r="F5" s="3" t="s">
        <v>43</v>
      </c>
      <c r="G5" s="3" t="s">
        <v>43</v>
      </c>
      <c r="H5" s="3" t="s">
        <v>43</v>
      </c>
      <c r="I5" s="3" t="s">
        <v>43</v>
      </c>
      <c r="J5" s="3" t="s">
        <v>0</v>
      </c>
    </row>
    <row r="6" spans="2:10" ht="12" customHeight="1">
      <c r="B6" s="62" t="s">
        <v>11</v>
      </c>
      <c r="C6" s="62"/>
      <c r="D6" s="62"/>
      <c r="E6" s="62"/>
      <c r="F6" s="7">
        <f>SUM(F7,F22)</f>
        <v>1757702031.53</v>
      </c>
      <c r="G6" s="7">
        <f>SUM(G7,G22)</f>
        <v>1456986719.0200002</v>
      </c>
      <c r="H6" s="7">
        <f>SUM(H7,H22)</f>
        <v>296995910</v>
      </c>
      <c r="I6" s="7">
        <f>SUM(I7,I22)</f>
        <v>4130062</v>
      </c>
      <c r="J6" s="7">
        <v>82.89</v>
      </c>
    </row>
    <row r="7" spans="2:10" ht="12" customHeight="1">
      <c r="B7" s="54" t="s">
        <v>44</v>
      </c>
      <c r="C7" s="38" t="s">
        <v>11</v>
      </c>
      <c r="D7" s="38"/>
      <c r="E7" s="38"/>
      <c r="F7" s="15">
        <f>SUM(F8,F13,F16,F17,F18,F19,F20,F21)</f>
        <v>1735790408.83</v>
      </c>
      <c r="G7" s="15">
        <f>SUM(G8,G13,G16,G17,G18,G19,G20,G21)</f>
        <v>1453919962.3200002</v>
      </c>
      <c r="H7" s="15">
        <f>SUM(H8,H13,H16,H17,H18,H19,H20,H21)</f>
        <v>279719385</v>
      </c>
      <c r="I7" s="15">
        <f>SUM(I8,I13,I16,I17,I18,I19,I20,I21)</f>
        <v>2559628</v>
      </c>
      <c r="J7" s="15">
        <v>83.73</v>
      </c>
    </row>
    <row r="8" spans="2:10" ht="12" customHeight="1">
      <c r="B8" s="55"/>
      <c r="C8" s="56" t="s">
        <v>45</v>
      </c>
      <c r="D8" s="61" t="s">
        <v>11</v>
      </c>
      <c r="E8" s="61"/>
      <c r="F8" s="15">
        <f>SUM(F9:F12)</f>
        <v>1219526972</v>
      </c>
      <c r="G8" s="15">
        <f>SUM(G9:G12)</f>
        <v>993652685</v>
      </c>
      <c r="H8" s="15">
        <f>SUM(H9:H12)</f>
        <v>224303178</v>
      </c>
      <c r="I8" s="15">
        <f>SUM(I9:I12)</f>
        <v>1874360</v>
      </c>
      <c r="J8" s="15">
        <v>81.45</v>
      </c>
    </row>
    <row r="9" spans="2:10" ht="12" customHeight="1">
      <c r="B9" s="55"/>
      <c r="C9" s="57"/>
      <c r="D9" s="16"/>
      <c r="E9" s="10" t="s">
        <v>3</v>
      </c>
      <c r="F9" s="17">
        <v>578277610</v>
      </c>
      <c r="G9" s="17">
        <v>552300914</v>
      </c>
      <c r="H9" s="17">
        <v>26248123</v>
      </c>
      <c r="I9" s="17" t="s">
        <v>47</v>
      </c>
      <c r="J9" s="18">
        <v>95.41</v>
      </c>
    </row>
    <row r="10" spans="2:10" ht="12" customHeight="1">
      <c r="B10" s="55"/>
      <c r="C10" s="57"/>
      <c r="D10" s="8"/>
      <c r="E10" s="5" t="s">
        <v>12</v>
      </c>
      <c r="F10" s="17">
        <v>1245180</v>
      </c>
      <c r="G10" s="17">
        <v>1001570</v>
      </c>
      <c r="H10" s="17">
        <v>243710</v>
      </c>
      <c r="I10" s="17" t="s">
        <v>47</v>
      </c>
      <c r="J10" s="18">
        <v>88.44</v>
      </c>
    </row>
    <row r="11" spans="2:10" ht="12" customHeight="1">
      <c r="B11" s="55"/>
      <c r="C11" s="57"/>
      <c r="D11" s="11"/>
      <c r="E11" s="12" t="s">
        <v>13</v>
      </c>
      <c r="F11" s="19">
        <v>636967304</v>
      </c>
      <c r="G11" s="19">
        <v>438392754</v>
      </c>
      <c r="H11" s="19">
        <v>196750024</v>
      </c>
      <c r="I11" s="19">
        <v>1856250</v>
      </c>
      <c r="J11" s="18">
        <v>68.82</v>
      </c>
    </row>
    <row r="12" spans="2:10" ht="12" customHeight="1">
      <c r="B12" s="55"/>
      <c r="C12" s="57"/>
      <c r="D12" s="4"/>
      <c r="E12" s="5" t="s">
        <v>14</v>
      </c>
      <c r="F12" s="19">
        <v>3036878</v>
      </c>
      <c r="G12" s="19">
        <v>1957447</v>
      </c>
      <c r="H12" s="19">
        <v>1061321</v>
      </c>
      <c r="I12" s="19">
        <v>18110</v>
      </c>
      <c r="J12" s="15">
        <v>64.45</v>
      </c>
    </row>
    <row r="13" spans="2:10" ht="12" customHeight="1">
      <c r="B13" s="55"/>
      <c r="C13" s="51" t="s">
        <v>17</v>
      </c>
      <c r="D13" s="53" t="s">
        <v>11</v>
      </c>
      <c r="E13" s="53"/>
      <c r="F13" s="18">
        <f>SUM(F14:F15)</f>
        <v>28952440</v>
      </c>
      <c r="G13" s="18">
        <f>SUM(G14:G15)</f>
        <v>24115473</v>
      </c>
      <c r="H13" s="18">
        <f>SUM(H14:H15)</f>
        <v>4833827</v>
      </c>
      <c r="I13" s="18">
        <f>SUM(I14:I15)</f>
        <v>4780</v>
      </c>
      <c r="J13" s="15">
        <v>83.28</v>
      </c>
    </row>
    <row r="14" spans="2:10" ht="12" customHeight="1">
      <c r="B14" s="55"/>
      <c r="C14" s="52"/>
      <c r="D14" s="4"/>
      <c r="E14" s="5" t="s">
        <v>15</v>
      </c>
      <c r="F14" s="19">
        <v>16104814</v>
      </c>
      <c r="G14" s="19">
        <v>14104659</v>
      </c>
      <c r="H14" s="19">
        <v>1996495</v>
      </c>
      <c r="I14" s="19">
        <v>3900</v>
      </c>
      <c r="J14" s="15">
        <v>87.67</v>
      </c>
    </row>
    <row r="15" spans="2:10" ht="12" customHeight="1">
      <c r="B15" s="55"/>
      <c r="C15" s="52"/>
      <c r="D15" s="9"/>
      <c r="E15" s="13" t="s">
        <v>16</v>
      </c>
      <c r="F15" s="19">
        <v>12847626</v>
      </c>
      <c r="G15" s="19">
        <v>10010814</v>
      </c>
      <c r="H15" s="19">
        <v>2837332</v>
      </c>
      <c r="I15" s="19">
        <v>880</v>
      </c>
      <c r="J15" s="15">
        <v>77.9</v>
      </c>
    </row>
    <row r="16" spans="2:10" ht="12" customHeight="1">
      <c r="B16" s="55"/>
      <c r="C16" s="38" t="s">
        <v>18</v>
      </c>
      <c r="D16" s="46"/>
      <c r="E16" s="46"/>
      <c r="F16" s="15">
        <v>209918162.14</v>
      </c>
      <c r="G16" s="15">
        <v>195409740.63</v>
      </c>
      <c r="H16" s="15">
        <v>14511703</v>
      </c>
      <c r="I16" s="15">
        <v>21008</v>
      </c>
      <c r="J16" s="15">
        <v>93.07</v>
      </c>
    </row>
    <row r="17" spans="2:10" ht="12" customHeight="1">
      <c r="B17" s="55"/>
      <c r="C17" s="38" t="s">
        <v>19</v>
      </c>
      <c r="D17" s="38"/>
      <c r="E17" s="38"/>
      <c r="F17" s="15">
        <v>182700848.69</v>
      </c>
      <c r="G17" s="15">
        <v>164335648.69</v>
      </c>
      <c r="H17" s="15">
        <v>18371794</v>
      </c>
      <c r="I17" s="15" t="s">
        <v>47</v>
      </c>
      <c r="J17" s="15">
        <v>89.94</v>
      </c>
    </row>
    <row r="18" spans="2:10" ht="12" customHeight="1">
      <c r="B18" s="55"/>
      <c r="C18" s="38" t="s">
        <v>5</v>
      </c>
      <c r="D18" s="38"/>
      <c r="E18" s="38"/>
      <c r="F18" s="15" t="s">
        <v>47</v>
      </c>
      <c r="G18" s="15" t="s">
        <v>47</v>
      </c>
      <c r="H18" s="15" t="s">
        <v>47</v>
      </c>
      <c r="I18" s="15" t="s">
        <v>47</v>
      </c>
      <c r="J18" s="15" t="s">
        <v>47</v>
      </c>
    </row>
    <row r="19" spans="2:10" ht="12" customHeight="1">
      <c r="B19" s="55"/>
      <c r="C19" s="38" t="s">
        <v>46</v>
      </c>
      <c r="D19" s="38"/>
      <c r="E19" s="38"/>
      <c r="F19" s="15">
        <v>78100703</v>
      </c>
      <c r="G19" s="15">
        <v>66547411</v>
      </c>
      <c r="H19" s="15">
        <v>11418304</v>
      </c>
      <c r="I19" s="15">
        <v>207780</v>
      </c>
      <c r="J19" s="15">
        <v>85.11</v>
      </c>
    </row>
    <row r="20" spans="2:10" ht="12" customHeight="1">
      <c r="B20" s="55"/>
      <c r="C20" s="38" t="s">
        <v>24</v>
      </c>
      <c r="D20" s="38"/>
      <c r="E20" s="38"/>
      <c r="F20" s="15">
        <v>10459898</v>
      </c>
      <c r="G20" s="15">
        <v>3858008</v>
      </c>
      <c r="H20" s="15">
        <v>6158590</v>
      </c>
      <c r="I20" s="15">
        <v>443300</v>
      </c>
      <c r="J20" s="15">
        <v>36.88</v>
      </c>
    </row>
    <row r="21" spans="2:10" ht="12" customHeight="1">
      <c r="B21" s="55"/>
      <c r="C21" s="38" t="s">
        <v>20</v>
      </c>
      <c r="D21" s="38"/>
      <c r="E21" s="38"/>
      <c r="F21" s="15">
        <v>6131385</v>
      </c>
      <c r="G21" s="15">
        <v>6000996</v>
      </c>
      <c r="H21" s="15">
        <v>121989</v>
      </c>
      <c r="I21" s="15">
        <v>8400</v>
      </c>
      <c r="J21" s="15">
        <v>97.87</v>
      </c>
    </row>
    <row r="22" spans="2:10" ht="12" customHeight="1">
      <c r="B22" s="39" t="s">
        <v>41</v>
      </c>
      <c r="C22" s="38" t="s">
        <v>11</v>
      </c>
      <c r="D22" s="38"/>
      <c r="E22" s="38"/>
      <c r="F22" s="15">
        <f>SUM(F23,F24,F25,F26,F27,F28,F29,F30,F31,F32,F33,F34,F35,F36,F37,F38,F41,F44,F45,F46)</f>
        <v>21911622.7</v>
      </c>
      <c r="G22" s="15">
        <f>SUM(G23,G24,G25,G26,G27,G28,G29,G30,G31,G32,G33,G34,G35,G36,G37,G38,G41,G44,G45,G46)</f>
        <v>3066756.7</v>
      </c>
      <c r="H22" s="15">
        <f>SUM(H23,H24,H25,H26,H27,H28,H29,H30,H31,H32,H33,H34,H35,H36,H37,H38,H41,H44,H45,H46)</f>
        <v>17276525</v>
      </c>
      <c r="I22" s="15">
        <f>SUM(I23,I24,I25,I26,I27,I28,I29,I30,I31,I32,I33,I34,I35,I36,I37,I38,I41,I44,I45,I46)</f>
        <v>1570434</v>
      </c>
      <c r="J22" s="15" t="s">
        <v>47</v>
      </c>
    </row>
    <row r="23" spans="2:10" ht="12" customHeight="1">
      <c r="B23" s="39"/>
      <c r="C23" s="38" t="s">
        <v>21</v>
      </c>
      <c r="D23" s="38"/>
      <c r="E23" s="38"/>
      <c r="F23" s="15">
        <v>4921332</v>
      </c>
      <c r="G23" s="15">
        <v>384387</v>
      </c>
      <c r="H23" s="15">
        <v>3993873</v>
      </c>
      <c r="I23" s="15">
        <v>543119</v>
      </c>
      <c r="J23" s="15">
        <v>7.81</v>
      </c>
    </row>
    <row r="24" spans="2:10" ht="12" customHeight="1">
      <c r="B24" s="39"/>
      <c r="C24" s="38" t="s">
        <v>22</v>
      </c>
      <c r="D24" s="38"/>
      <c r="E24" s="38"/>
      <c r="F24" s="15">
        <v>351192.7</v>
      </c>
      <c r="G24" s="15">
        <v>63691.7</v>
      </c>
      <c r="H24" s="15">
        <v>253191</v>
      </c>
      <c r="I24" s="15">
        <v>34600</v>
      </c>
      <c r="J24" s="15">
        <v>18.25</v>
      </c>
    </row>
    <row r="25" spans="2:10" ht="12" customHeight="1">
      <c r="B25" s="39"/>
      <c r="C25" s="38" t="s">
        <v>23</v>
      </c>
      <c r="D25" s="38"/>
      <c r="E25" s="38"/>
      <c r="F25" s="15">
        <v>746574</v>
      </c>
      <c r="G25" s="15">
        <v>102976</v>
      </c>
      <c r="H25" s="15">
        <v>563818</v>
      </c>
      <c r="I25" s="15">
        <v>79780</v>
      </c>
      <c r="J25" s="15">
        <v>13.79</v>
      </c>
    </row>
    <row r="26" spans="2:10" ht="12" customHeight="1">
      <c r="B26" s="39"/>
      <c r="C26" s="38" t="s">
        <v>25</v>
      </c>
      <c r="D26" s="38"/>
      <c r="E26" s="38"/>
      <c r="F26" s="15">
        <v>9440</v>
      </c>
      <c r="G26" s="15" t="s">
        <v>47</v>
      </c>
      <c r="H26" s="15">
        <v>9440</v>
      </c>
      <c r="I26" s="15" t="s">
        <v>47</v>
      </c>
      <c r="J26" s="15" t="s">
        <v>47</v>
      </c>
    </row>
    <row r="27" spans="2:10" ht="12" customHeight="1">
      <c r="B27" s="39"/>
      <c r="C27" s="38" t="s">
        <v>26</v>
      </c>
      <c r="D27" s="38"/>
      <c r="E27" s="38"/>
      <c r="F27" s="15" t="s">
        <v>47</v>
      </c>
      <c r="G27" s="15" t="s">
        <v>47</v>
      </c>
      <c r="H27" s="15" t="s">
        <v>47</v>
      </c>
      <c r="I27" s="15" t="s">
        <v>47</v>
      </c>
      <c r="J27" s="15" t="s">
        <v>47</v>
      </c>
    </row>
    <row r="28" spans="2:10" ht="12" customHeight="1">
      <c r="B28" s="39"/>
      <c r="C28" s="38" t="s">
        <v>27</v>
      </c>
      <c r="D28" s="38"/>
      <c r="E28" s="38"/>
      <c r="F28" s="15" t="s">
        <v>47</v>
      </c>
      <c r="G28" s="15" t="s">
        <v>47</v>
      </c>
      <c r="H28" s="15" t="s">
        <v>47</v>
      </c>
      <c r="I28" s="15" t="s">
        <v>47</v>
      </c>
      <c r="J28" s="15" t="s">
        <v>47</v>
      </c>
    </row>
    <row r="29" spans="2:10" ht="12" customHeight="1">
      <c r="B29" s="39"/>
      <c r="C29" s="38" t="s">
        <v>28</v>
      </c>
      <c r="D29" s="38"/>
      <c r="E29" s="38"/>
      <c r="F29" s="15" t="s">
        <v>47</v>
      </c>
      <c r="G29" s="15" t="s">
        <v>47</v>
      </c>
      <c r="H29" s="15" t="s">
        <v>47</v>
      </c>
      <c r="I29" s="15" t="s">
        <v>47</v>
      </c>
      <c r="J29" s="15" t="s">
        <v>47</v>
      </c>
    </row>
    <row r="30" spans="2:10" ht="12" customHeight="1">
      <c r="B30" s="39"/>
      <c r="C30" s="38" t="s">
        <v>29</v>
      </c>
      <c r="D30" s="38"/>
      <c r="E30" s="38"/>
      <c r="F30" s="15">
        <v>407087</v>
      </c>
      <c r="G30" s="15">
        <v>29913</v>
      </c>
      <c r="H30" s="15">
        <v>328940</v>
      </c>
      <c r="I30" s="15">
        <v>48234</v>
      </c>
      <c r="J30" s="15" t="s">
        <v>47</v>
      </c>
    </row>
    <row r="31" spans="2:10" ht="12" customHeight="1">
      <c r="B31" s="39"/>
      <c r="C31" s="38" t="s">
        <v>30</v>
      </c>
      <c r="D31" s="38"/>
      <c r="E31" s="38"/>
      <c r="F31" s="15">
        <v>5290</v>
      </c>
      <c r="G31" s="15">
        <v>350</v>
      </c>
      <c r="H31" s="15">
        <v>4470</v>
      </c>
      <c r="I31" s="15">
        <v>470</v>
      </c>
      <c r="J31" s="15" t="s">
        <v>47</v>
      </c>
    </row>
    <row r="32" spans="2:10" ht="12" customHeight="1">
      <c r="B32" s="39"/>
      <c r="C32" s="38" t="s">
        <v>31</v>
      </c>
      <c r="D32" s="38"/>
      <c r="E32" s="38"/>
      <c r="F32" s="15">
        <v>10693134</v>
      </c>
      <c r="G32" s="15">
        <v>1831609</v>
      </c>
      <c r="H32" s="15">
        <v>8251946</v>
      </c>
      <c r="I32" s="15">
        <v>610600</v>
      </c>
      <c r="J32" s="15" t="s">
        <v>47</v>
      </c>
    </row>
    <row r="33" spans="2:10" ht="12" customHeight="1">
      <c r="B33" s="39"/>
      <c r="C33" s="38" t="s">
        <v>32</v>
      </c>
      <c r="D33" s="38"/>
      <c r="E33" s="38"/>
      <c r="F33" s="15">
        <v>943334</v>
      </c>
      <c r="G33" s="15">
        <v>147114</v>
      </c>
      <c r="H33" s="15">
        <v>700255</v>
      </c>
      <c r="I33" s="15">
        <v>95965</v>
      </c>
      <c r="J33" s="15" t="s">
        <v>47</v>
      </c>
    </row>
    <row r="34" spans="2:10" ht="12" customHeight="1">
      <c r="B34" s="39"/>
      <c r="C34" s="38" t="s">
        <v>33</v>
      </c>
      <c r="D34" s="38"/>
      <c r="E34" s="38"/>
      <c r="F34" s="15" t="s">
        <v>47</v>
      </c>
      <c r="G34" s="15" t="s">
        <v>47</v>
      </c>
      <c r="H34" s="15" t="s">
        <v>47</v>
      </c>
      <c r="I34" s="15" t="s">
        <v>47</v>
      </c>
      <c r="J34" s="15" t="s">
        <v>47</v>
      </c>
    </row>
    <row r="35" spans="2:10" ht="12" customHeight="1">
      <c r="B35" s="39"/>
      <c r="C35" s="38" t="s">
        <v>18</v>
      </c>
      <c r="D35" s="38"/>
      <c r="E35" s="38"/>
      <c r="F35" s="15">
        <v>8860</v>
      </c>
      <c r="G35" s="15" t="s">
        <v>47</v>
      </c>
      <c r="H35" s="15">
        <v>8860</v>
      </c>
      <c r="I35" s="15" t="s">
        <v>47</v>
      </c>
      <c r="J35" s="15" t="s">
        <v>47</v>
      </c>
    </row>
    <row r="36" spans="2:10" ht="12" customHeight="1">
      <c r="B36" s="39"/>
      <c r="C36" s="38" t="s">
        <v>34</v>
      </c>
      <c r="D36" s="38"/>
      <c r="E36" s="38"/>
      <c r="F36" s="15">
        <v>43410</v>
      </c>
      <c r="G36" s="15">
        <v>5116</v>
      </c>
      <c r="H36" s="15">
        <v>23764</v>
      </c>
      <c r="I36" s="15">
        <v>14530</v>
      </c>
      <c r="J36" s="15" t="s">
        <v>47</v>
      </c>
    </row>
    <row r="37" spans="2:10" ht="12" customHeight="1">
      <c r="B37" s="39"/>
      <c r="C37" s="38" t="s">
        <v>35</v>
      </c>
      <c r="D37" s="38"/>
      <c r="E37" s="38"/>
      <c r="F37" s="15">
        <v>10535</v>
      </c>
      <c r="G37" s="15">
        <v>1795</v>
      </c>
      <c r="H37" s="15">
        <v>7240</v>
      </c>
      <c r="I37" s="15">
        <v>1500</v>
      </c>
      <c r="J37" s="15" t="s">
        <v>47</v>
      </c>
    </row>
    <row r="38" spans="2:10" ht="12" customHeight="1">
      <c r="B38" s="39"/>
      <c r="C38" s="54" t="s">
        <v>36</v>
      </c>
      <c r="D38" s="61" t="s">
        <v>11</v>
      </c>
      <c r="E38" s="61"/>
      <c r="F38" s="15">
        <f>SUM(F39:F40)</f>
        <v>1465137</v>
      </c>
      <c r="G38" s="15">
        <f>SUM(G39:G40)</f>
        <v>99860</v>
      </c>
      <c r="H38" s="15">
        <f>SUM(H39:H40)</f>
        <v>1335737</v>
      </c>
      <c r="I38" s="15">
        <f>SUM(I39:I40)</f>
        <v>29540</v>
      </c>
      <c r="J38" s="15">
        <v>6.81</v>
      </c>
    </row>
    <row r="39" spans="2:10" ht="12" customHeight="1">
      <c r="B39" s="39"/>
      <c r="C39" s="43"/>
      <c r="D39" s="14"/>
      <c r="E39" s="10" t="s">
        <v>4</v>
      </c>
      <c r="F39" s="17">
        <v>50910</v>
      </c>
      <c r="G39" s="17">
        <v>2370</v>
      </c>
      <c r="H39" s="17">
        <v>19000</v>
      </c>
      <c r="I39" s="17">
        <v>29540</v>
      </c>
      <c r="J39" s="15" t="s">
        <v>47</v>
      </c>
    </row>
    <row r="40" spans="2:10" ht="12" customHeight="1">
      <c r="B40" s="39"/>
      <c r="C40" s="43"/>
      <c r="D40" s="4"/>
      <c r="E40" s="5" t="s">
        <v>3</v>
      </c>
      <c r="F40" s="17">
        <v>1414227</v>
      </c>
      <c r="G40" s="17">
        <v>97490</v>
      </c>
      <c r="H40" s="17">
        <v>1316737</v>
      </c>
      <c r="I40" s="17" t="s">
        <v>47</v>
      </c>
      <c r="J40" s="15" t="s">
        <v>47</v>
      </c>
    </row>
    <row r="41" spans="2:10" ht="12" customHeight="1">
      <c r="B41" s="39"/>
      <c r="C41" s="43" t="s">
        <v>37</v>
      </c>
      <c r="D41" s="44" t="s">
        <v>11</v>
      </c>
      <c r="E41" s="45"/>
      <c r="F41" s="15">
        <f>SUM(F42:F43)</f>
        <v>25790</v>
      </c>
      <c r="G41" s="15">
        <f>SUM(G42:G43)</f>
        <v>0</v>
      </c>
      <c r="H41" s="15">
        <f>SUM(H42:H43)</f>
        <v>25790</v>
      </c>
      <c r="I41" s="15">
        <f>SUM(I42:I43)</f>
        <v>0</v>
      </c>
      <c r="J41" s="15" t="s">
        <v>47</v>
      </c>
    </row>
    <row r="42" spans="2:10" ht="12" customHeight="1">
      <c r="B42" s="39"/>
      <c r="C42" s="43"/>
      <c r="D42" s="4"/>
      <c r="E42" s="5" t="s">
        <v>4</v>
      </c>
      <c r="F42" s="17" t="s">
        <v>47</v>
      </c>
      <c r="G42" s="15" t="s">
        <v>47</v>
      </c>
      <c r="H42" s="15" t="s">
        <v>47</v>
      </c>
      <c r="I42" s="15" t="s">
        <v>47</v>
      </c>
      <c r="J42" s="15" t="s">
        <v>47</v>
      </c>
    </row>
    <row r="43" spans="2:10" ht="12" customHeight="1">
      <c r="B43" s="39"/>
      <c r="C43" s="43"/>
      <c r="D43" s="9"/>
      <c r="E43" s="13" t="s">
        <v>3</v>
      </c>
      <c r="F43" s="19">
        <v>25790</v>
      </c>
      <c r="G43" s="15" t="s">
        <v>47</v>
      </c>
      <c r="H43" s="18">
        <v>25790</v>
      </c>
      <c r="I43" s="15" t="s">
        <v>47</v>
      </c>
      <c r="J43" s="15" t="s">
        <v>47</v>
      </c>
    </row>
    <row r="44" spans="2:10" ht="12" customHeight="1">
      <c r="B44" s="39"/>
      <c r="C44" s="38" t="s">
        <v>38</v>
      </c>
      <c r="D44" s="46"/>
      <c r="E44" s="46"/>
      <c r="F44" s="18">
        <v>520</v>
      </c>
      <c r="G44" s="18">
        <v>70</v>
      </c>
      <c r="H44" s="15" t="s">
        <v>47</v>
      </c>
      <c r="I44" s="18">
        <v>450</v>
      </c>
      <c r="J44" s="15" t="s">
        <v>47</v>
      </c>
    </row>
    <row r="45" spans="2:10" ht="12" customHeight="1">
      <c r="B45" s="39"/>
      <c r="C45" s="38" t="s">
        <v>39</v>
      </c>
      <c r="D45" s="38"/>
      <c r="E45" s="38"/>
      <c r="F45" s="18">
        <v>46170</v>
      </c>
      <c r="G45" s="15" t="s">
        <v>47</v>
      </c>
      <c r="H45" s="18">
        <v>45490</v>
      </c>
      <c r="I45" s="18">
        <v>680</v>
      </c>
      <c r="J45" s="15" t="s">
        <v>47</v>
      </c>
    </row>
    <row r="46" spans="2:10" ht="12" customHeight="1">
      <c r="B46" s="39"/>
      <c r="C46" s="38" t="s">
        <v>40</v>
      </c>
      <c r="D46" s="38"/>
      <c r="E46" s="38"/>
      <c r="F46" s="18">
        <v>2233817</v>
      </c>
      <c r="G46" s="18">
        <v>399875</v>
      </c>
      <c r="H46" s="18">
        <v>1723711</v>
      </c>
      <c r="I46" s="18">
        <v>110966</v>
      </c>
      <c r="J46" s="15" t="s">
        <v>47</v>
      </c>
    </row>
    <row r="47" spans="2:10" ht="12" customHeight="1">
      <c r="B47" s="38" t="s">
        <v>42</v>
      </c>
      <c r="C47" s="38"/>
      <c r="D47" s="38"/>
      <c r="E47" s="38"/>
      <c r="F47" s="18">
        <v>245451661.01</v>
      </c>
      <c r="G47" s="18">
        <v>54515291.81</v>
      </c>
      <c r="H47" s="18">
        <v>186826363</v>
      </c>
      <c r="I47" s="18">
        <v>4130062</v>
      </c>
      <c r="J47" s="15" t="s">
        <v>47</v>
      </c>
    </row>
  </sheetData>
  <mergeCells count="45">
    <mergeCell ref="C22:E22"/>
    <mergeCell ref="C20:E20"/>
    <mergeCell ref="C18:E18"/>
    <mergeCell ref="D38:E38"/>
    <mergeCell ref="C38:C40"/>
    <mergeCell ref="C31:E31"/>
    <mergeCell ref="C32:E32"/>
    <mergeCell ref="C33:E33"/>
    <mergeCell ref="C34:E34"/>
    <mergeCell ref="C37:E37"/>
    <mergeCell ref="C30:E30"/>
    <mergeCell ref="C26:E26"/>
    <mergeCell ref="C27:E27"/>
    <mergeCell ref="C28:E28"/>
    <mergeCell ref="C29:E29"/>
    <mergeCell ref="B3:E3"/>
    <mergeCell ref="D8:E8"/>
    <mergeCell ref="B6:E6"/>
    <mergeCell ref="C7:E7"/>
    <mergeCell ref="D13:E13"/>
    <mergeCell ref="B7:B21"/>
    <mergeCell ref="C8:C12"/>
    <mergeCell ref="C16:E16"/>
    <mergeCell ref="C19:E19"/>
    <mergeCell ref="C17:E17"/>
    <mergeCell ref="J3:J4"/>
    <mergeCell ref="C23:E23"/>
    <mergeCell ref="C24:E24"/>
    <mergeCell ref="C25:E25"/>
    <mergeCell ref="F3:F4"/>
    <mergeCell ref="G3:G4"/>
    <mergeCell ref="H3:H4"/>
    <mergeCell ref="I3:I4"/>
    <mergeCell ref="C13:C15"/>
    <mergeCell ref="C21:E21"/>
    <mergeCell ref="C46:E46"/>
    <mergeCell ref="B22:B46"/>
    <mergeCell ref="B47:E47"/>
    <mergeCell ref="B5:E5"/>
    <mergeCell ref="C41:C43"/>
    <mergeCell ref="D41:E41"/>
    <mergeCell ref="C44:E44"/>
    <mergeCell ref="C45:E45"/>
    <mergeCell ref="C35:E35"/>
    <mergeCell ref="C36:E36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46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6.125" style="2" customWidth="1"/>
    <col min="3" max="3" width="4.125" style="2" customWidth="1"/>
    <col min="4" max="4" width="3.75390625" style="2" customWidth="1"/>
    <col min="5" max="5" width="15.75390625" style="2" bestFit="1" customWidth="1"/>
    <col min="6" max="7" width="18.625" style="2" bestFit="1" customWidth="1"/>
    <col min="8" max="8" width="16.125" style="2" customWidth="1"/>
    <col min="9" max="9" width="14.50390625" style="2" customWidth="1"/>
    <col min="10" max="10" width="8.75390625" style="23" bestFit="1" customWidth="1"/>
    <col min="11" max="16384" width="9.00390625" style="2" customWidth="1"/>
  </cols>
  <sheetData>
    <row r="1" ht="14.25">
      <c r="B1" s="1" t="s">
        <v>49</v>
      </c>
    </row>
    <row r="2" ht="12">
      <c r="C2" s="6"/>
    </row>
    <row r="3" spans="2:10" ht="12" customHeight="1">
      <c r="B3" s="86" t="s">
        <v>50</v>
      </c>
      <c r="C3" s="87"/>
      <c r="D3" s="87"/>
      <c r="E3" s="88"/>
      <c r="F3" s="47" t="s">
        <v>6</v>
      </c>
      <c r="G3" s="47" t="s">
        <v>7</v>
      </c>
      <c r="H3" s="47" t="s">
        <v>51</v>
      </c>
      <c r="I3" s="47" t="s">
        <v>8</v>
      </c>
      <c r="J3" s="97" t="s">
        <v>52</v>
      </c>
    </row>
    <row r="4" spans="2:10" ht="12" customHeight="1">
      <c r="B4" s="63" t="s">
        <v>53</v>
      </c>
      <c r="C4" s="64"/>
      <c r="D4" s="64"/>
      <c r="E4" s="65"/>
      <c r="F4" s="36"/>
      <c r="G4" s="36"/>
      <c r="H4" s="36"/>
      <c r="I4" s="36"/>
      <c r="J4" s="98"/>
    </row>
    <row r="5" spans="2:10" ht="12" customHeight="1">
      <c r="B5" s="4"/>
      <c r="C5" s="24"/>
      <c r="D5" s="24"/>
      <c r="E5" s="25"/>
      <c r="F5" s="3" t="s">
        <v>43</v>
      </c>
      <c r="G5" s="3" t="s">
        <v>43</v>
      </c>
      <c r="H5" s="3" t="s">
        <v>43</v>
      </c>
      <c r="I5" s="3" t="s">
        <v>43</v>
      </c>
      <c r="J5" s="26" t="s">
        <v>54</v>
      </c>
    </row>
    <row r="6" spans="2:10" ht="12" customHeight="1">
      <c r="B6" s="62" t="s">
        <v>11</v>
      </c>
      <c r="C6" s="62"/>
      <c r="D6" s="62"/>
      <c r="E6" s="62"/>
      <c r="F6" s="7">
        <f>SUM(F7,F21)</f>
        <v>1702827713.2499998</v>
      </c>
      <c r="G6" s="7">
        <f>SUM(G7,G21)</f>
        <v>1437666441.1900003</v>
      </c>
      <c r="H6" s="7">
        <f>SUM(H7,H21)</f>
        <v>263622830.32000002</v>
      </c>
      <c r="I6" s="7">
        <f>SUM(I7,I21)</f>
        <v>1538441.74</v>
      </c>
      <c r="J6" s="27">
        <v>80.4</v>
      </c>
    </row>
    <row r="7" spans="2:10" ht="12" customHeight="1">
      <c r="B7" s="89" t="s">
        <v>44</v>
      </c>
      <c r="C7" s="62" t="s">
        <v>11</v>
      </c>
      <c r="D7" s="62"/>
      <c r="E7" s="62"/>
      <c r="F7" s="15">
        <f>SUM(F8,F13,F16:F20)</f>
        <v>1674025570.7099998</v>
      </c>
      <c r="G7" s="15">
        <f>SUM(G8,G13,G16:G20)</f>
        <v>1432350886.5100002</v>
      </c>
      <c r="H7" s="15">
        <f>SUM(H8,H13,H16:H20)</f>
        <v>241482074.8</v>
      </c>
      <c r="I7" s="15">
        <f>SUM(I8,I13,I16:I20)</f>
        <v>192609.4</v>
      </c>
      <c r="J7" s="28">
        <v>85.6</v>
      </c>
    </row>
    <row r="8" spans="2:10" ht="12" customHeight="1">
      <c r="B8" s="90"/>
      <c r="C8" s="56" t="s">
        <v>45</v>
      </c>
      <c r="D8" s="62" t="s">
        <v>11</v>
      </c>
      <c r="E8" s="62"/>
      <c r="F8" s="15">
        <f>SUM(F9:F12)</f>
        <v>1209548037.8200002</v>
      </c>
      <c r="G8" s="15">
        <f>SUM(G9:G12)</f>
        <v>1020066423.08</v>
      </c>
      <c r="H8" s="15">
        <f>SUM(H9:H12)</f>
        <v>189404323.74</v>
      </c>
      <c r="I8" s="15">
        <f>SUM(I9:I12)</f>
        <v>77291</v>
      </c>
      <c r="J8" s="28">
        <v>84.3</v>
      </c>
    </row>
    <row r="9" spans="2:10" ht="12" customHeight="1">
      <c r="B9" s="90"/>
      <c r="C9" s="56"/>
      <c r="D9" s="4"/>
      <c r="E9" s="5" t="s">
        <v>3</v>
      </c>
      <c r="F9" s="15">
        <v>593350530.6</v>
      </c>
      <c r="G9" s="15">
        <v>577112156.08</v>
      </c>
      <c r="H9" s="15">
        <v>16238374.52</v>
      </c>
      <c r="I9" s="15" t="s">
        <v>67</v>
      </c>
      <c r="J9" s="28">
        <v>97.3</v>
      </c>
    </row>
    <row r="10" spans="2:10" ht="12" customHeight="1">
      <c r="B10" s="90"/>
      <c r="C10" s="56"/>
      <c r="D10" s="4"/>
      <c r="E10" s="5" t="s">
        <v>12</v>
      </c>
      <c r="F10" s="15">
        <v>1415805</v>
      </c>
      <c r="G10" s="15">
        <v>1170403</v>
      </c>
      <c r="H10" s="15">
        <v>245402</v>
      </c>
      <c r="I10" s="15" t="s">
        <v>68</v>
      </c>
      <c r="J10" s="28">
        <v>82.7</v>
      </c>
    </row>
    <row r="11" spans="2:10" ht="12" customHeight="1">
      <c r="B11" s="90"/>
      <c r="C11" s="56"/>
      <c r="D11" s="4"/>
      <c r="E11" s="5" t="s">
        <v>55</v>
      </c>
      <c r="F11" s="15">
        <v>611143564.22</v>
      </c>
      <c r="G11" s="15">
        <v>439378802</v>
      </c>
      <c r="H11" s="15">
        <v>171688431.22</v>
      </c>
      <c r="I11" s="15">
        <v>76331</v>
      </c>
      <c r="J11" s="28">
        <v>71.9</v>
      </c>
    </row>
    <row r="12" spans="2:10" ht="12" customHeight="1">
      <c r="B12" s="90"/>
      <c r="C12" s="56"/>
      <c r="D12" s="4"/>
      <c r="E12" s="5" t="s">
        <v>56</v>
      </c>
      <c r="F12" s="15">
        <v>3638138</v>
      </c>
      <c r="G12" s="15">
        <v>2405062</v>
      </c>
      <c r="H12" s="15">
        <v>1232116</v>
      </c>
      <c r="I12" s="15">
        <v>960</v>
      </c>
      <c r="J12" s="28">
        <v>66.1</v>
      </c>
    </row>
    <row r="13" spans="2:10" ht="12" customHeight="1">
      <c r="B13" s="90"/>
      <c r="C13" s="91" t="s">
        <v>57</v>
      </c>
      <c r="D13" s="84" t="s">
        <v>11</v>
      </c>
      <c r="E13" s="85"/>
      <c r="F13" s="15">
        <f>SUM(F14:F15)</f>
        <v>24667849</v>
      </c>
      <c r="G13" s="15">
        <f>SUM(G14:G15)</f>
        <v>20710235</v>
      </c>
      <c r="H13" s="15">
        <f>SUM(H14:H15)</f>
        <v>3952814</v>
      </c>
      <c r="I13" s="15">
        <f>SUM(I14:I15)</f>
        <v>4800</v>
      </c>
      <c r="J13" s="28">
        <v>84</v>
      </c>
    </row>
    <row r="14" spans="2:10" ht="12" customHeight="1">
      <c r="B14" s="90"/>
      <c r="C14" s="92"/>
      <c r="D14" s="4"/>
      <c r="E14" s="5" t="s">
        <v>58</v>
      </c>
      <c r="F14" s="15">
        <v>16480642</v>
      </c>
      <c r="G14" s="15">
        <v>15046513</v>
      </c>
      <c r="H14" s="15">
        <v>1434129</v>
      </c>
      <c r="I14" s="15" t="s">
        <v>67</v>
      </c>
      <c r="J14" s="28">
        <v>91.3</v>
      </c>
    </row>
    <row r="15" spans="2:10" ht="12" customHeight="1">
      <c r="B15" s="90"/>
      <c r="C15" s="93"/>
      <c r="D15" s="4"/>
      <c r="E15" s="5" t="s">
        <v>59</v>
      </c>
      <c r="F15" s="15">
        <v>8187207</v>
      </c>
      <c r="G15" s="15">
        <v>5663722</v>
      </c>
      <c r="H15" s="15">
        <v>2518685</v>
      </c>
      <c r="I15" s="15">
        <v>4800</v>
      </c>
      <c r="J15" s="28">
        <v>69.2</v>
      </c>
    </row>
    <row r="16" spans="2:10" s="32" customFormat="1" ht="12" customHeight="1">
      <c r="B16" s="90"/>
      <c r="C16" s="94" t="s">
        <v>60</v>
      </c>
      <c r="D16" s="95"/>
      <c r="E16" s="96"/>
      <c r="F16" s="29">
        <v>201483707.12</v>
      </c>
      <c r="G16" s="29">
        <v>182978887.66</v>
      </c>
      <c r="H16" s="29">
        <v>18504819.46</v>
      </c>
      <c r="I16" s="30" t="s">
        <v>69</v>
      </c>
      <c r="J16" s="31">
        <v>90.8</v>
      </c>
    </row>
    <row r="17" spans="2:10" ht="12" customHeight="1">
      <c r="B17" s="90"/>
      <c r="C17" s="72" t="s">
        <v>61</v>
      </c>
      <c r="D17" s="73"/>
      <c r="E17" s="74"/>
      <c r="F17" s="15">
        <v>178325250.87</v>
      </c>
      <c r="G17" s="15">
        <v>161823321.14</v>
      </c>
      <c r="H17" s="15">
        <v>16496844.83</v>
      </c>
      <c r="I17" s="15">
        <v>5084.9</v>
      </c>
      <c r="J17" s="28">
        <v>90.7</v>
      </c>
    </row>
    <row r="18" spans="2:10" ht="12" customHeight="1">
      <c r="B18" s="90"/>
      <c r="C18" s="72" t="s">
        <v>46</v>
      </c>
      <c r="D18" s="73"/>
      <c r="E18" s="74"/>
      <c r="F18" s="15">
        <v>46408353.3</v>
      </c>
      <c r="G18" s="15">
        <v>38608720</v>
      </c>
      <c r="H18" s="15">
        <v>7780524.1</v>
      </c>
      <c r="I18" s="15">
        <v>19109.2</v>
      </c>
      <c r="J18" s="28">
        <v>83.2</v>
      </c>
    </row>
    <row r="19" spans="2:10" ht="12" customHeight="1">
      <c r="B19" s="90"/>
      <c r="C19" s="72" t="s">
        <v>24</v>
      </c>
      <c r="D19" s="73"/>
      <c r="E19" s="74"/>
      <c r="F19" s="15">
        <v>8474338.6</v>
      </c>
      <c r="G19" s="15">
        <v>3202861.63</v>
      </c>
      <c r="H19" s="15">
        <v>5185552.67</v>
      </c>
      <c r="I19" s="15">
        <v>85924.3</v>
      </c>
      <c r="J19" s="28">
        <v>37.8</v>
      </c>
    </row>
    <row r="20" spans="2:10" ht="12" customHeight="1">
      <c r="B20" s="90"/>
      <c r="C20" s="72" t="s">
        <v>20</v>
      </c>
      <c r="D20" s="73"/>
      <c r="E20" s="74"/>
      <c r="F20" s="15">
        <v>5118034</v>
      </c>
      <c r="G20" s="15">
        <v>4960438</v>
      </c>
      <c r="H20" s="15">
        <v>157196</v>
      </c>
      <c r="I20" s="15">
        <v>400</v>
      </c>
      <c r="J20" s="33">
        <v>96.9</v>
      </c>
    </row>
    <row r="21" spans="2:10" s="34" customFormat="1" ht="12" customHeight="1">
      <c r="B21" s="75" t="s">
        <v>41</v>
      </c>
      <c r="C21" s="78" t="s">
        <v>11</v>
      </c>
      <c r="D21" s="79"/>
      <c r="E21" s="80"/>
      <c r="F21" s="15">
        <f>SUM(F22:F36,F37,F40,F43:F45)</f>
        <v>28802142.54</v>
      </c>
      <c r="G21" s="15">
        <f>SUM(G22:G36,G37,G40,G43:G45)</f>
        <v>5315554.68</v>
      </c>
      <c r="H21" s="15">
        <v>22140755.52</v>
      </c>
      <c r="I21" s="15">
        <f>SUM(I22:I36,I37,I40,I43:I45)</f>
        <v>1345832.34</v>
      </c>
      <c r="J21" s="28">
        <v>18.5</v>
      </c>
    </row>
    <row r="22" spans="2:10" s="35" customFormat="1" ht="12" customHeight="1">
      <c r="B22" s="76"/>
      <c r="C22" s="72" t="s">
        <v>21</v>
      </c>
      <c r="D22" s="73"/>
      <c r="E22" s="74"/>
      <c r="F22" s="15">
        <v>5941354.51</v>
      </c>
      <c r="G22" s="15">
        <v>546285.33</v>
      </c>
      <c r="H22" s="15">
        <v>4984796.48</v>
      </c>
      <c r="I22" s="15">
        <v>410272.7</v>
      </c>
      <c r="J22" s="28">
        <v>9.2</v>
      </c>
    </row>
    <row r="23" spans="2:10" s="35" customFormat="1" ht="12" customHeight="1">
      <c r="B23" s="76"/>
      <c r="C23" s="72" t="s">
        <v>22</v>
      </c>
      <c r="D23" s="73"/>
      <c r="E23" s="74"/>
      <c r="F23" s="15">
        <v>411304.4</v>
      </c>
      <c r="G23" s="15">
        <v>40179.1</v>
      </c>
      <c r="H23" s="15">
        <v>368303.2</v>
      </c>
      <c r="I23" s="15">
        <v>2822.1</v>
      </c>
      <c r="J23" s="28">
        <v>9.8</v>
      </c>
    </row>
    <row r="24" spans="2:10" s="35" customFormat="1" ht="12" customHeight="1">
      <c r="B24" s="76"/>
      <c r="C24" s="72" t="s">
        <v>23</v>
      </c>
      <c r="D24" s="73"/>
      <c r="E24" s="74"/>
      <c r="F24" s="15">
        <v>846532.25</v>
      </c>
      <c r="G24" s="15">
        <v>70134.75</v>
      </c>
      <c r="H24" s="15">
        <v>771943.9</v>
      </c>
      <c r="I24" s="15">
        <v>4453.6</v>
      </c>
      <c r="J24" s="28">
        <v>8.3</v>
      </c>
    </row>
    <row r="25" spans="2:10" s="35" customFormat="1" ht="12" customHeight="1">
      <c r="B25" s="76"/>
      <c r="C25" s="72" t="s">
        <v>25</v>
      </c>
      <c r="D25" s="73"/>
      <c r="E25" s="74"/>
      <c r="F25" s="15">
        <v>9480</v>
      </c>
      <c r="G25" s="15" t="s">
        <v>70</v>
      </c>
      <c r="H25" s="15">
        <v>9480</v>
      </c>
      <c r="I25" s="15" t="s">
        <v>70</v>
      </c>
      <c r="J25" s="28" t="s">
        <v>70</v>
      </c>
    </row>
    <row r="26" spans="2:10" s="35" customFormat="1" ht="12" customHeight="1">
      <c r="B26" s="76"/>
      <c r="C26" s="72" t="s">
        <v>26</v>
      </c>
      <c r="D26" s="73"/>
      <c r="E26" s="74"/>
      <c r="F26" s="15" t="s">
        <v>69</v>
      </c>
      <c r="G26" s="15" t="s">
        <v>69</v>
      </c>
      <c r="H26" s="15" t="s">
        <v>69</v>
      </c>
      <c r="I26" s="15" t="s">
        <v>69</v>
      </c>
      <c r="J26" s="28" t="s">
        <v>69</v>
      </c>
    </row>
    <row r="27" spans="2:10" s="35" customFormat="1" ht="12" customHeight="1">
      <c r="B27" s="76"/>
      <c r="C27" s="72" t="s">
        <v>27</v>
      </c>
      <c r="D27" s="73"/>
      <c r="E27" s="74"/>
      <c r="F27" s="15">
        <v>173.46</v>
      </c>
      <c r="G27" s="15">
        <v>173.46</v>
      </c>
      <c r="H27" s="15" t="s">
        <v>70</v>
      </c>
      <c r="I27" s="15" t="s">
        <v>70</v>
      </c>
      <c r="J27" s="28">
        <v>100</v>
      </c>
    </row>
    <row r="28" spans="2:10" s="35" customFormat="1" ht="12" customHeight="1">
      <c r="B28" s="76"/>
      <c r="C28" s="72" t="s">
        <v>28</v>
      </c>
      <c r="D28" s="73"/>
      <c r="E28" s="74"/>
      <c r="F28" s="15" t="s">
        <v>70</v>
      </c>
      <c r="G28" s="15" t="s">
        <v>70</v>
      </c>
      <c r="H28" s="15" t="s">
        <v>70</v>
      </c>
      <c r="I28" s="15" t="s">
        <v>70</v>
      </c>
      <c r="J28" s="28" t="s">
        <v>70</v>
      </c>
    </row>
    <row r="29" spans="2:10" s="35" customFormat="1" ht="12" customHeight="1">
      <c r="B29" s="76"/>
      <c r="C29" s="72" t="s">
        <v>29</v>
      </c>
      <c r="D29" s="73"/>
      <c r="E29" s="74"/>
      <c r="F29" s="15">
        <v>457662</v>
      </c>
      <c r="G29" s="15">
        <v>28134</v>
      </c>
      <c r="H29" s="15">
        <v>410276</v>
      </c>
      <c r="I29" s="15">
        <v>19252</v>
      </c>
      <c r="J29" s="28">
        <v>6.1</v>
      </c>
    </row>
    <row r="30" spans="2:10" s="35" customFormat="1" ht="12" customHeight="1">
      <c r="B30" s="76"/>
      <c r="C30" s="72" t="s">
        <v>30</v>
      </c>
      <c r="D30" s="73"/>
      <c r="E30" s="74"/>
      <c r="F30" s="15">
        <v>6122.1</v>
      </c>
      <c r="G30" s="15">
        <v>159.8</v>
      </c>
      <c r="H30" s="15">
        <v>5338</v>
      </c>
      <c r="I30" s="15">
        <v>624.3</v>
      </c>
      <c r="J30" s="28">
        <v>2.6</v>
      </c>
    </row>
    <row r="31" spans="2:10" s="35" customFormat="1" ht="12" customHeight="1">
      <c r="B31" s="76"/>
      <c r="C31" s="72" t="s">
        <v>31</v>
      </c>
      <c r="D31" s="73"/>
      <c r="E31" s="74"/>
      <c r="F31" s="15">
        <v>12720927.67</v>
      </c>
      <c r="G31" s="15">
        <v>1824037.09</v>
      </c>
      <c r="H31" s="15">
        <v>10811073.74</v>
      </c>
      <c r="I31" s="15">
        <v>85816.84</v>
      </c>
      <c r="J31" s="28">
        <v>14.3</v>
      </c>
    </row>
    <row r="32" spans="2:10" s="35" customFormat="1" ht="12" customHeight="1">
      <c r="B32" s="76"/>
      <c r="C32" s="72" t="s">
        <v>32</v>
      </c>
      <c r="D32" s="73"/>
      <c r="E32" s="74"/>
      <c r="F32" s="15">
        <v>1170087.5</v>
      </c>
      <c r="G32" s="15">
        <v>205825</v>
      </c>
      <c r="H32" s="15">
        <v>954370.5</v>
      </c>
      <c r="I32" s="15">
        <v>9892</v>
      </c>
      <c r="J32" s="28">
        <v>17.6</v>
      </c>
    </row>
    <row r="33" spans="2:10" s="35" customFormat="1" ht="12" customHeight="1">
      <c r="B33" s="76"/>
      <c r="C33" s="72" t="s">
        <v>62</v>
      </c>
      <c r="D33" s="73"/>
      <c r="E33" s="74"/>
      <c r="F33" s="15">
        <v>5000</v>
      </c>
      <c r="G33" s="15">
        <v>5000</v>
      </c>
      <c r="H33" s="15" t="s">
        <v>71</v>
      </c>
      <c r="I33" s="15" t="s">
        <v>71</v>
      </c>
      <c r="J33" s="28">
        <v>100</v>
      </c>
    </row>
    <row r="34" spans="2:10" s="35" customFormat="1" ht="12" customHeight="1">
      <c r="B34" s="76"/>
      <c r="C34" s="72" t="s">
        <v>60</v>
      </c>
      <c r="D34" s="73"/>
      <c r="E34" s="74"/>
      <c r="F34" s="15">
        <v>12990</v>
      </c>
      <c r="G34" s="15">
        <v>4130</v>
      </c>
      <c r="H34" s="15">
        <v>8860</v>
      </c>
      <c r="I34" s="15" t="s">
        <v>69</v>
      </c>
      <c r="J34" s="28">
        <v>31.8</v>
      </c>
    </row>
    <row r="35" spans="2:10" s="35" customFormat="1" ht="12" customHeight="1">
      <c r="B35" s="76"/>
      <c r="C35" s="72" t="s">
        <v>34</v>
      </c>
      <c r="D35" s="73"/>
      <c r="E35" s="74"/>
      <c r="F35" s="15">
        <v>48970</v>
      </c>
      <c r="G35" s="15">
        <v>3500</v>
      </c>
      <c r="H35" s="15">
        <v>43360</v>
      </c>
      <c r="I35" s="15">
        <v>2110</v>
      </c>
      <c r="J35" s="28">
        <v>7.1</v>
      </c>
    </row>
    <row r="36" spans="2:10" s="35" customFormat="1" ht="12" customHeight="1">
      <c r="B36" s="76"/>
      <c r="C36" s="72" t="s">
        <v>63</v>
      </c>
      <c r="D36" s="73"/>
      <c r="E36" s="74"/>
      <c r="F36" s="15">
        <v>12300</v>
      </c>
      <c r="G36" s="15">
        <v>1450</v>
      </c>
      <c r="H36" s="15">
        <v>10550</v>
      </c>
      <c r="I36" s="15">
        <v>300</v>
      </c>
      <c r="J36" s="28">
        <v>11.8</v>
      </c>
    </row>
    <row r="37" spans="2:10" s="35" customFormat="1" ht="12" customHeight="1">
      <c r="B37" s="76"/>
      <c r="C37" s="81" t="s">
        <v>36</v>
      </c>
      <c r="D37" s="84" t="s">
        <v>11</v>
      </c>
      <c r="E37" s="85"/>
      <c r="F37" s="15">
        <f>SUM(F38:F39)</f>
        <v>3236512.6500000004</v>
      </c>
      <c r="G37" s="15">
        <f>SUM(G38:G39)</f>
        <v>1042145.9</v>
      </c>
      <c r="H37" s="15">
        <f>SUM(H38:H39)</f>
        <v>1465535</v>
      </c>
      <c r="I37" s="15">
        <f>SUM(I38:I39)</f>
        <v>728831.75</v>
      </c>
      <c r="J37" s="28">
        <v>31.2</v>
      </c>
    </row>
    <row r="38" spans="2:10" s="35" customFormat="1" ht="12" customHeight="1">
      <c r="B38" s="76"/>
      <c r="C38" s="82"/>
      <c r="D38" s="44" t="s">
        <v>64</v>
      </c>
      <c r="E38" s="45"/>
      <c r="F38" s="15">
        <v>787904.95</v>
      </c>
      <c r="G38" s="15">
        <v>8086.9</v>
      </c>
      <c r="H38" s="15">
        <v>50986.3</v>
      </c>
      <c r="I38" s="15">
        <v>728831.75</v>
      </c>
      <c r="J38" s="28">
        <v>1</v>
      </c>
    </row>
    <row r="39" spans="2:10" s="35" customFormat="1" ht="12" customHeight="1">
      <c r="B39" s="76"/>
      <c r="C39" s="83"/>
      <c r="D39" s="72" t="s">
        <v>3</v>
      </c>
      <c r="E39" s="74"/>
      <c r="F39" s="15">
        <v>2448607.7</v>
      </c>
      <c r="G39" s="15">
        <v>1034059</v>
      </c>
      <c r="H39" s="15">
        <v>1414548.7</v>
      </c>
      <c r="I39" s="15" t="s">
        <v>67</v>
      </c>
      <c r="J39" s="28">
        <v>42.2</v>
      </c>
    </row>
    <row r="40" spans="2:10" s="35" customFormat="1" ht="12" customHeight="1">
      <c r="B40" s="76"/>
      <c r="C40" s="69" t="s">
        <v>65</v>
      </c>
      <c r="D40" s="84" t="s">
        <v>11</v>
      </c>
      <c r="E40" s="85"/>
      <c r="F40" s="15">
        <f>SUM(F41:F42)</f>
        <v>72314.20000000001</v>
      </c>
      <c r="G40" s="15">
        <f>SUM(G41:G42)</f>
        <v>16334.800000000001</v>
      </c>
      <c r="H40" s="15">
        <v>25807.8</v>
      </c>
      <c r="I40" s="15">
        <f>SUM(I41:I42)</f>
        <v>30171.6</v>
      </c>
      <c r="J40" s="28">
        <v>22.6</v>
      </c>
    </row>
    <row r="41" spans="2:10" s="35" customFormat="1" ht="12" customHeight="1">
      <c r="B41" s="76"/>
      <c r="C41" s="70"/>
      <c r="D41" s="44" t="s">
        <v>64</v>
      </c>
      <c r="E41" s="45"/>
      <c r="F41" s="15">
        <v>38532.3</v>
      </c>
      <c r="G41" s="15">
        <v>8360.7</v>
      </c>
      <c r="H41" s="15" t="s">
        <v>72</v>
      </c>
      <c r="I41" s="15">
        <v>30171.6</v>
      </c>
      <c r="J41" s="28">
        <v>21.7</v>
      </c>
    </row>
    <row r="42" spans="2:10" s="35" customFormat="1" ht="12" customHeight="1">
      <c r="B42" s="76"/>
      <c r="C42" s="71"/>
      <c r="D42" s="72" t="s">
        <v>3</v>
      </c>
      <c r="E42" s="74"/>
      <c r="F42" s="15">
        <v>33781.9</v>
      </c>
      <c r="G42" s="15">
        <v>7974.1</v>
      </c>
      <c r="H42" s="15">
        <v>25807.8</v>
      </c>
      <c r="I42" s="15" t="s">
        <v>67</v>
      </c>
      <c r="J42" s="28">
        <v>23.6</v>
      </c>
    </row>
    <row r="43" spans="2:10" s="35" customFormat="1" ht="12" customHeight="1">
      <c r="B43" s="76"/>
      <c r="C43" s="72" t="s">
        <v>66</v>
      </c>
      <c r="D43" s="73"/>
      <c r="E43" s="74"/>
      <c r="F43" s="15">
        <v>1010</v>
      </c>
      <c r="G43" s="15">
        <v>30</v>
      </c>
      <c r="H43" s="15">
        <v>5200</v>
      </c>
      <c r="I43" s="15">
        <v>460</v>
      </c>
      <c r="J43" s="28">
        <v>3</v>
      </c>
    </row>
    <row r="44" spans="2:10" s="35" customFormat="1" ht="12" customHeight="1">
      <c r="B44" s="76"/>
      <c r="C44" s="72" t="s">
        <v>39</v>
      </c>
      <c r="D44" s="73"/>
      <c r="E44" s="74"/>
      <c r="F44" s="15">
        <v>57259.35</v>
      </c>
      <c r="G44" s="15">
        <v>8076.1</v>
      </c>
      <c r="H44" s="15">
        <v>46294.35</v>
      </c>
      <c r="I44" s="15">
        <v>2888.9</v>
      </c>
      <c r="J44" s="28">
        <v>14.1</v>
      </c>
    </row>
    <row r="45" spans="2:10" s="35" customFormat="1" ht="12" customHeight="1">
      <c r="B45" s="77"/>
      <c r="C45" s="72" t="s">
        <v>40</v>
      </c>
      <c r="D45" s="73"/>
      <c r="E45" s="74"/>
      <c r="F45" s="15">
        <v>3792142.45</v>
      </c>
      <c r="G45" s="15">
        <v>1519959.35</v>
      </c>
      <c r="H45" s="15">
        <v>2224246.55</v>
      </c>
      <c r="I45" s="15">
        <v>47936.55</v>
      </c>
      <c r="J45" s="28">
        <v>40.1</v>
      </c>
    </row>
    <row r="46" spans="2:10" ht="12" customHeight="1">
      <c r="B46" s="66" t="s">
        <v>42</v>
      </c>
      <c r="C46" s="67"/>
      <c r="D46" s="67"/>
      <c r="E46" s="68"/>
      <c r="F46" s="7" t="s">
        <v>73</v>
      </c>
      <c r="G46" s="7" t="s">
        <v>73</v>
      </c>
      <c r="H46" s="7" t="s">
        <v>73</v>
      </c>
      <c r="I46" s="7" t="s">
        <v>73</v>
      </c>
      <c r="J46" s="27" t="s">
        <v>73</v>
      </c>
    </row>
  </sheetData>
  <mergeCells count="48">
    <mergeCell ref="J3:J4"/>
    <mergeCell ref="F3:F4"/>
    <mergeCell ref="G3:G4"/>
    <mergeCell ref="H3:H4"/>
    <mergeCell ref="I3:I4"/>
    <mergeCell ref="C19:E19"/>
    <mergeCell ref="C20:E20"/>
    <mergeCell ref="C17:E17"/>
    <mergeCell ref="D40:E40"/>
    <mergeCell ref="C26:E26"/>
    <mergeCell ref="C27:E27"/>
    <mergeCell ref="C28:E28"/>
    <mergeCell ref="C29:E29"/>
    <mergeCell ref="C22:E22"/>
    <mergeCell ref="C23:E23"/>
    <mergeCell ref="B3:E3"/>
    <mergeCell ref="D13:E13"/>
    <mergeCell ref="B6:E6"/>
    <mergeCell ref="C7:E7"/>
    <mergeCell ref="D8:E8"/>
    <mergeCell ref="B7:B20"/>
    <mergeCell ref="C13:C15"/>
    <mergeCell ref="C16:E16"/>
    <mergeCell ref="C18:E18"/>
    <mergeCell ref="C8:C12"/>
    <mergeCell ref="C24:E24"/>
    <mergeCell ref="C25:E25"/>
    <mergeCell ref="C30:E30"/>
    <mergeCell ref="C31:E31"/>
    <mergeCell ref="C32:E32"/>
    <mergeCell ref="C33:E33"/>
    <mergeCell ref="C34:E34"/>
    <mergeCell ref="C35:E35"/>
    <mergeCell ref="C36:E36"/>
    <mergeCell ref="C37:C39"/>
    <mergeCell ref="D37:E37"/>
    <mergeCell ref="D38:E38"/>
    <mergeCell ref="D39:E39"/>
    <mergeCell ref="B4:E4"/>
    <mergeCell ref="B46:E46"/>
    <mergeCell ref="C40:C42"/>
    <mergeCell ref="C43:E43"/>
    <mergeCell ref="C45:E45"/>
    <mergeCell ref="C44:E44"/>
    <mergeCell ref="B21:B45"/>
    <mergeCell ref="C21:E21"/>
    <mergeCell ref="D42:E42"/>
    <mergeCell ref="D41:E41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2003-01-14T00:59:37Z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