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715" windowHeight="6525" activeTab="0"/>
  </bookViews>
  <sheets>
    <sheet name="市町村別車種別１５年度" sheetId="1" r:id="rId1"/>
  </sheets>
  <definedNames>
    <definedName name="_xlnm.Print_Area" localSheetId="0">'市町村別車種別１５年度'!$C$5:$U$302</definedName>
    <definedName name="_xlnm.Print_Titles" localSheetId="0">'市町村別車種別１５年度'!$B:$B,'市町村別車種別１５年度'!$1:$4</definedName>
  </definedNames>
  <calcPr fullCalcOnLoad="1"/>
</workbook>
</file>

<file path=xl/sharedStrings.xml><?xml version="1.0" encoding="utf-8"?>
<sst xmlns="http://schemas.openxmlformats.org/spreadsheetml/2006/main" count="1371" uniqueCount="128">
  <si>
    <t>計</t>
  </si>
  <si>
    <t>市町村</t>
  </si>
  <si>
    <t>業態</t>
  </si>
  <si>
    <t>普通車</t>
  </si>
  <si>
    <t>小型車</t>
  </si>
  <si>
    <t>特種用途車</t>
  </si>
  <si>
    <t>大型特殊車</t>
  </si>
  <si>
    <t>自動車計</t>
  </si>
  <si>
    <t>二輪車</t>
  </si>
  <si>
    <t>自動車計</t>
  </si>
  <si>
    <t>車計</t>
  </si>
  <si>
    <t>総合計</t>
  </si>
  <si>
    <t>貨物用</t>
  </si>
  <si>
    <t>乗合用</t>
  </si>
  <si>
    <t>乗用</t>
  </si>
  <si>
    <t>特種（殊）用途車</t>
  </si>
  <si>
    <t>登録</t>
  </si>
  <si>
    <t>小型</t>
  </si>
  <si>
    <t>検査</t>
  </si>
  <si>
    <t>軽自動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</si>
  <si>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</si>
  <si>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</si>
  <si>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</si>
  <si>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</si>
  <si>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</si>
  <si>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</si>
  <si>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</si>
  <si>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</si>
  <si>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</si>
  <si>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</si>
  <si>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</si>
  <si>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市計</t>
  </si>
  <si>
    <t>自家用</t>
  </si>
  <si>
    <t>事業用</t>
  </si>
  <si>
    <t>勢多郡</t>
  </si>
  <si>
    <t>北橘村</t>
  </si>
  <si>
    <t>赤城村</t>
  </si>
  <si>
    <t>富士見村</t>
  </si>
  <si>
    <t>大胡町</t>
  </si>
  <si>
    <t>宮城村</t>
  </si>
  <si>
    <t>粕川村</t>
  </si>
  <si>
    <t>新里村</t>
  </si>
  <si>
    <t>黒保根村</t>
  </si>
  <si>
    <t>東村</t>
  </si>
  <si>
    <t>不明</t>
  </si>
  <si>
    <t>勢多郡計</t>
  </si>
  <si>
    <t>群馬郡</t>
  </si>
  <si>
    <t>群馬町</t>
  </si>
  <si>
    <t>榛名町</t>
  </si>
  <si>
    <t>倉渕村</t>
  </si>
  <si>
    <t>箕郷町</t>
  </si>
  <si>
    <t>群馬郡計</t>
  </si>
  <si>
    <t>北群馬郡</t>
  </si>
  <si>
    <t>子持村</t>
  </si>
  <si>
    <t>伊香保町</t>
  </si>
  <si>
    <t>榛東村</t>
  </si>
  <si>
    <t>吉岡町</t>
  </si>
  <si>
    <t>北群馬郡</t>
  </si>
  <si>
    <t>北群馬郡計</t>
  </si>
  <si>
    <t>多野郡</t>
  </si>
  <si>
    <t>新町</t>
  </si>
  <si>
    <t>鬼石町</t>
  </si>
  <si>
    <t>吉井町</t>
  </si>
  <si>
    <t>上野村</t>
  </si>
  <si>
    <t>多野郡計</t>
  </si>
  <si>
    <t>甘楽郡</t>
  </si>
  <si>
    <t>妙義町</t>
  </si>
  <si>
    <t>南牧村</t>
  </si>
  <si>
    <t>下仁田町</t>
  </si>
  <si>
    <t>甘楽町</t>
  </si>
  <si>
    <t>甘楽郡計</t>
  </si>
  <si>
    <t>碓氷郡</t>
  </si>
  <si>
    <t>松井田町</t>
  </si>
  <si>
    <t>碓氷郡計</t>
  </si>
  <si>
    <t>吾妻郡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</si>
  <si>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</si>
  <si>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</si>
  <si>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</si>
  <si>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</si>
  <si>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</si>
  <si>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</si>
  <si>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</si>
  <si>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吾妻郡</t>
  </si>
  <si>
    <t>吾妻郡計</t>
  </si>
  <si>
    <t>利根郡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</si>
  <si>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</si>
  <si>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</si>
  <si>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</si>
  <si>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</si>
  <si>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</si>
  <si>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</si>
  <si>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</si>
  <si>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</si>
  <si>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利根郡計</t>
  </si>
  <si>
    <t>佐波郡</t>
  </si>
  <si>
    <t>赤堀町</t>
  </si>
  <si>
    <t>境町</t>
  </si>
  <si>
    <t>玉村町</t>
  </si>
  <si>
    <t>佐波郡計</t>
  </si>
  <si>
    <t>新田郡</t>
  </si>
  <si>
    <t>尾島町</t>
  </si>
  <si>
    <t>新田町</t>
  </si>
  <si>
    <t>藪塚本町</t>
  </si>
  <si>
    <t>笠懸町</t>
  </si>
  <si>
    <t>新田郡計</t>
  </si>
  <si>
    <t>山田郡</t>
  </si>
  <si>
    <t>大間々町</t>
  </si>
  <si>
    <t>山田郡計</t>
  </si>
  <si>
    <t>邑楽郡</t>
  </si>
  <si>
    <t>板倉町</t>
  </si>
  <si>
    <t>明和町</t>
  </si>
  <si>
    <t>千代田町</t>
  </si>
  <si>
    <t>大泉町</t>
  </si>
  <si>
    <t>邑楽町</t>
  </si>
  <si>
    <t>邑楽郡計</t>
  </si>
  <si>
    <t>小野上村</t>
  </si>
  <si>
    <t>不明計</t>
  </si>
  <si>
    <t>合　　　計</t>
  </si>
  <si>
    <t>郡　　計</t>
  </si>
  <si>
    <t>資料：関東運輸局群馬運輸支局</t>
  </si>
  <si>
    <t>　</t>
  </si>
  <si>
    <t>平成１４年度</t>
  </si>
  <si>
    <t>平成１５年度</t>
  </si>
  <si>
    <t>神流町</t>
  </si>
  <si>
    <t>平成１６年３月３１日現在</t>
  </si>
  <si>
    <t>被牽引車</t>
  </si>
  <si>
    <t>１５－６ 市町村・車種別保有自動車台数 (平成１６年３月３１日）</t>
  </si>
  <si>
    <t>-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</si>
</sst>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9]000\-00;000\-0000"/>
    <numFmt numFmtId="177" formatCode="0_ "/>
    <numFmt numFmtId="178" formatCode="#,##0_);[Red]\(#,##0\)"/>
    <numFmt numFmtId="179" formatCode="0.00_ "/>
    <numFmt numFmtId="180" formatCode="0.0000_ "/>
    <numFmt numFmtId="181" formatCode="#,##0.0000"/>
    <numFmt numFmtId="182" formatCode="#,##0_ "/>
    <numFmt numFmtId="183" formatCode="0.000_ "/>
    <numFmt numFmtId="184" formatCode="0;[Red]0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b/>
      <sz val="1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 horizontal="distributed"/>
    </xf>
    <xf numFmtId="3" fontId="0" fillId="0" borderId="2" xfId="0" applyNumberFormat="1" applyFill="1" applyBorder="1" applyAlignment="1" applyProtection="1">
      <alignment/>
      <protection hidden="1" locked="0"/>
    </xf>
    <xf numFmtId="0" fontId="0" fillId="0" borderId="2" xfId="0" applyFill="1" applyBorder="1" applyAlignment="1">
      <alignment horizontal="distributed"/>
    </xf>
    <xf numFmtId="0" fontId="0" fillId="0" borderId="2" xfId="0" applyFill="1" applyBorder="1" applyAlignment="1" applyProtection="1">
      <alignment/>
      <protection hidden="1" locked="0"/>
    </xf>
    <xf numFmtId="3" fontId="0" fillId="0" borderId="2" xfId="0" applyNumberFormat="1" applyFill="1" applyBorder="1" applyAlignment="1" applyProtection="1">
      <alignment/>
      <protection/>
    </xf>
    <xf numFmtId="0" fontId="0" fillId="0" borderId="2" xfId="0" applyFill="1" applyBorder="1" applyAlignment="1" applyProtection="1">
      <alignment horizontal="distributed"/>
      <protection/>
    </xf>
    <xf numFmtId="0" fontId="0" fillId="0" borderId="0" xfId="0" applyFill="1" applyAlignment="1" applyProtection="1">
      <alignment/>
      <protection hidden="1" locked="0"/>
    </xf>
    <xf numFmtId="0" fontId="0" fillId="0" borderId="1" xfId="0" applyFill="1" applyBorder="1" applyAlignment="1" applyProtection="1">
      <alignment horizontal="distributed"/>
      <protection/>
    </xf>
    <xf numFmtId="3" fontId="0" fillId="0" borderId="3" xfId="0" applyNumberFormat="1" applyFill="1" applyBorder="1" applyAlignment="1" applyProtection="1">
      <alignment/>
      <protection hidden="1" locked="0"/>
    </xf>
    <xf numFmtId="0" fontId="0" fillId="0" borderId="3" xfId="0" applyFill="1" applyBorder="1" applyAlignment="1" applyProtection="1">
      <alignment/>
      <protection hidden="1" locked="0"/>
    </xf>
    <xf numFmtId="0" fontId="0" fillId="0" borderId="3" xfId="0" applyFill="1" applyBorder="1" applyAlignment="1" applyProtection="1">
      <alignment horizontal="distributed"/>
      <protection/>
    </xf>
    <xf numFmtId="3" fontId="0" fillId="0" borderId="3" xfId="0" applyNumberFormat="1" applyFill="1" applyBorder="1" applyAlignment="1" applyProtection="1">
      <alignment/>
      <protection/>
    </xf>
    <xf numFmtId="0" fontId="0" fillId="0" borderId="1" xfId="0" applyFill="1" applyBorder="1" applyAlignment="1" applyProtection="1">
      <alignment/>
      <protection hidden="1" locked="0"/>
    </xf>
    <xf numFmtId="3" fontId="0" fillId="0" borderId="1" xfId="0" applyNumberFormat="1" applyFill="1" applyBorder="1" applyAlignment="1" applyProtection="1">
      <alignment/>
      <protection/>
    </xf>
    <xf numFmtId="3" fontId="0" fillId="0" borderId="1" xfId="0" applyNumberFormat="1" applyFill="1" applyBorder="1" applyAlignment="1" applyProtection="1">
      <alignment/>
      <protection hidden="1" locked="0"/>
    </xf>
    <xf numFmtId="0" fontId="0" fillId="2" borderId="2" xfId="0" applyFill="1" applyBorder="1" applyAlignment="1" applyProtection="1">
      <alignment horizontal="distributed"/>
      <protection/>
    </xf>
    <xf numFmtId="0" fontId="0" fillId="2" borderId="4" xfId="0" applyFill="1" applyBorder="1" applyAlignment="1" applyProtection="1">
      <alignment horizontal="distributed"/>
      <protection/>
    </xf>
    <xf numFmtId="0" fontId="0" fillId="2" borderId="1" xfId="0" applyFill="1" applyBorder="1" applyAlignment="1" applyProtection="1">
      <alignment horizontal="distributed"/>
      <protection/>
    </xf>
    <xf numFmtId="0" fontId="0" fillId="2" borderId="5" xfId="0" applyFill="1" applyBorder="1" applyAlignment="1" applyProtection="1">
      <alignment horizontal="distributed"/>
      <protection/>
    </xf>
    <xf numFmtId="0" fontId="0" fillId="2" borderId="2" xfId="0" applyFill="1" applyBorder="1" applyAlignment="1" applyProtection="1">
      <alignment/>
      <protection hidden="1" locked="0"/>
    </xf>
    <xf numFmtId="3" fontId="0" fillId="2" borderId="2" xfId="0" applyNumberFormat="1" applyFill="1" applyBorder="1" applyAlignment="1" applyProtection="1">
      <alignment/>
      <protection/>
    </xf>
    <xf numFmtId="3" fontId="0" fillId="2" borderId="3" xfId="0" applyNumberFormat="1" applyFill="1" applyBorder="1" applyAlignment="1" applyProtection="1">
      <alignment/>
      <protection hidden="1" locked="0"/>
    </xf>
    <xf numFmtId="0" fontId="0" fillId="2" borderId="3" xfId="0" applyFill="1" applyBorder="1" applyAlignment="1" applyProtection="1">
      <alignment horizontal="distributed"/>
      <protection/>
    </xf>
    <xf numFmtId="3" fontId="0" fillId="2" borderId="3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/>
    </xf>
    <xf numFmtId="3" fontId="0" fillId="2" borderId="1" xfId="0" applyNumberFormat="1" applyFill="1" applyBorder="1" applyAlignment="1" applyProtection="1">
      <alignment/>
      <protection hidden="1" locked="0"/>
    </xf>
    <xf numFmtId="3" fontId="0" fillId="2" borderId="2" xfId="0" applyNumberFormat="1" applyFill="1" applyBorder="1" applyAlignment="1">
      <alignment/>
    </xf>
    <xf numFmtId="3" fontId="0" fillId="2" borderId="3" xfId="0" applyNumberFormat="1" applyFill="1" applyBorder="1" applyAlignment="1">
      <alignment/>
    </xf>
    <xf numFmtId="3" fontId="0" fillId="2" borderId="1" xfId="0" applyNumberFormat="1" applyFill="1" applyBorder="1" applyAlignment="1">
      <alignment/>
    </xf>
    <xf numFmtId="3" fontId="0" fillId="0" borderId="0" xfId="0" applyNumberFormat="1" applyFont="1" applyFill="1" applyBorder="1" applyAlignment="1" applyProtection="1">
      <alignment/>
      <protection hidden="1" locked="0"/>
    </xf>
    <xf numFmtId="3" fontId="0" fillId="0" borderId="6" xfId="0" applyNumberFormat="1" applyFont="1" applyFill="1" applyBorder="1" applyAlignment="1" applyProtection="1">
      <alignment/>
      <protection hidden="1" locked="0"/>
    </xf>
    <xf numFmtId="0" fontId="0" fillId="0" borderId="0" xfId="0" applyFill="1" applyBorder="1" applyAlignment="1" applyProtection="1">
      <alignment/>
      <protection hidden="1" locked="0"/>
    </xf>
    <xf numFmtId="3" fontId="0" fillId="0" borderId="0" xfId="0" applyNumberFormat="1" applyFill="1" applyBorder="1" applyAlignment="1" applyProtection="1">
      <alignment/>
      <protection hidden="1" locked="0"/>
    </xf>
    <xf numFmtId="3" fontId="0" fillId="0" borderId="6" xfId="0" applyNumberFormat="1" applyFill="1" applyBorder="1" applyAlignment="1" applyProtection="1">
      <alignment/>
      <protection hidden="1" locked="0"/>
    </xf>
    <xf numFmtId="3" fontId="0" fillId="2" borderId="7" xfId="0" applyNumberFormat="1" applyFill="1" applyBorder="1" applyAlignment="1">
      <alignment/>
    </xf>
    <xf numFmtId="3" fontId="0" fillId="2" borderId="0" xfId="0" applyNumberFormat="1" applyFill="1" applyBorder="1" applyAlignment="1">
      <alignment/>
    </xf>
    <xf numFmtId="3" fontId="0" fillId="2" borderId="6" xfId="0" applyNumberFormat="1" applyFill="1" applyBorder="1" applyAlignment="1">
      <alignment/>
    </xf>
    <xf numFmtId="0" fontId="2" fillId="0" borderId="2" xfId="0" applyFont="1" applyFill="1" applyBorder="1" applyAlignment="1" applyProtection="1">
      <alignment horizontal="distributed" shrinkToFit="1"/>
      <protection/>
    </xf>
    <xf numFmtId="3" fontId="2" fillId="0" borderId="2" xfId="0" applyNumberFormat="1" applyFont="1" applyFill="1" applyBorder="1" applyAlignment="1" applyProtection="1">
      <alignment shrinkToFit="1"/>
      <protection locked="0"/>
    </xf>
    <xf numFmtId="3" fontId="2" fillId="0" borderId="0" xfId="0" applyNumberFormat="1" applyFont="1" applyFill="1" applyBorder="1" applyAlignment="1" applyProtection="1">
      <alignment shrinkToFit="1"/>
      <protection hidden="1" locked="0"/>
    </xf>
    <xf numFmtId="3" fontId="2" fillId="0" borderId="3" xfId="0" applyNumberFormat="1" applyFont="1" applyFill="1" applyBorder="1" applyAlignment="1" applyProtection="1">
      <alignment shrinkToFit="1"/>
      <protection hidden="1" locked="0"/>
    </xf>
    <xf numFmtId="0" fontId="2" fillId="0" borderId="0" xfId="0" applyFont="1" applyFill="1" applyAlignment="1">
      <alignment shrinkToFit="1"/>
    </xf>
    <xf numFmtId="0" fontId="2" fillId="0" borderId="3" xfId="0" applyFont="1" applyFill="1" applyBorder="1" applyAlignment="1" applyProtection="1">
      <alignment horizontal="distributed" shrinkToFit="1"/>
      <protection/>
    </xf>
    <xf numFmtId="3" fontId="2" fillId="0" borderId="3" xfId="0" applyNumberFormat="1" applyFont="1" applyFill="1" applyBorder="1" applyAlignment="1" applyProtection="1">
      <alignment shrinkToFit="1"/>
      <protection locked="0"/>
    </xf>
    <xf numFmtId="0" fontId="2" fillId="0" borderId="1" xfId="0" applyFont="1" applyFill="1" applyBorder="1" applyAlignment="1" applyProtection="1">
      <alignment horizontal="distributed" shrinkToFit="1"/>
      <protection/>
    </xf>
    <xf numFmtId="3" fontId="2" fillId="0" borderId="1" xfId="0" applyNumberFormat="1" applyFont="1" applyFill="1" applyBorder="1" applyAlignment="1" applyProtection="1">
      <alignment shrinkToFit="1"/>
      <protection/>
    </xf>
    <xf numFmtId="3" fontId="2" fillId="0" borderId="6" xfId="0" applyNumberFormat="1" applyFont="1" applyFill="1" applyBorder="1" applyAlignment="1" applyProtection="1">
      <alignment shrinkToFit="1"/>
      <protection hidden="1" locked="0"/>
    </xf>
    <xf numFmtId="3" fontId="2" fillId="0" borderId="1" xfId="0" applyNumberFormat="1" applyFont="1" applyFill="1" applyBorder="1" applyAlignment="1" applyProtection="1">
      <alignment shrinkToFit="1"/>
      <protection hidden="1" locked="0"/>
    </xf>
    <xf numFmtId="0" fontId="0" fillId="0" borderId="0" xfId="0" applyFill="1" applyAlignment="1" applyProtection="1">
      <alignment horizontal="left"/>
      <protection/>
    </xf>
    <xf numFmtId="0" fontId="2" fillId="0" borderId="2" xfId="0" applyFont="1" applyFill="1" applyBorder="1" applyAlignment="1" applyProtection="1">
      <alignment horizontal="distributed" shrinkToFit="1"/>
      <protection hidden="1" locked="0"/>
    </xf>
    <xf numFmtId="0" fontId="2" fillId="0" borderId="1" xfId="0" applyFont="1" applyFill="1" applyBorder="1" applyAlignment="1" applyProtection="1">
      <alignment horizontal="distributed" shrinkToFit="1"/>
      <protection hidden="1" locked="0"/>
    </xf>
    <xf numFmtId="0" fontId="0" fillId="0" borderId="2" xfId="0" applyFill="1" applyBorder="1" applyAlignment="1" applyProtection="1">
      <alignment horizontal="distributed"/>
      <protection hidden="1" locked="0"/>
    </xf>
    <xf numFmtId="0" fontId="0" fillId="0" borderId="3" xfId="0" applyFill="1" applyBorder="1" applyAlignment="1" applyProtection="1">
      <alignment horizontal="distributed"/>
      <protection hidden="1" locked="0"/>
    </xf>
    <xf numFmtId="0" fontId="0" fillId="0" borderId="1" xfId="0" applyFill="1" applyBorder="1" applyAlignment="1" applyProtection="1">
      <alignment horizontal="distributed"/>
      <protection hidden="1" locked="0"/>
    </xf>
    <xf numFmtId="0" fontId="0" fillId="2" borderId="2" xfId="0" applyFill="1" applyBorder="1" applyAlignment="1" applyProtection="1">
      <alignment horizontal="distributed"/>
      <protection hidden="1" locked="0"/>
    </xf>
    <xf numFmtId="0" fontId="0" fillId="2" borderId="3" xfId="0" applyFill="1" applyBorder="1" applyAlignment="1" applyProtection="1">
      <alignment horizontal="distributed"/>
      <protection hidden="1" locked="0"/>
    </xf>
    <xf numFmtId="0" fontId="0" fillId="2" borderId="1" xfId="0" applyFill="1" applyBorder="1" applyAlignment="1" applyProtection="1">
      <alignment horizontal="distributed"/>
      <protection hidden="1" locked="0"/>
    </xf>
    <xf numFmtId="0" fontId="0" fillId="0" borderId="3" xfId="0" applyFill="1" applyBorder="1" applyAlignment="1">
      <alignment horizontal="distributed"/>
    </xf>
    <xf numFmtId="0" fontId="0" fillId="2" borderId="2" xfId="0" applyFill="1" applyBorder="1" applyAlignment="1">
      <alignment horizontal="distributed"/>
    </xf>
    <xf numFmtId="0" fontId="0" fillId="2" borderId="3" xfId="0" applyFill="1" applyBorder="1" applyAlignment="1">
      <alignment horizontal="distributed"/>
    </xf>
    <xf numFmtId="0" fontId="0" fillId="2" borderId="1" xfId="0" applyFill="1" applyBorder="1" applyAlignment="1">
      <alignment horizontal="distributed"/>
    </xf>
    <xf numFmtId="0" fontId="0" fillId="2" borderId="4" xfId="0" applyFill="1" applyBorder="1" applyAlignment="1">
      <alignment horizontal="distributed"/>
    </xf>
    <xf numFmtId="0" fontId="0" fillId="2" borderId="8" xfId="0" applyFill="1" applyBorder="1" applyAlignment="1">
      <alignment horizontal="distributed"/>
    </xf>
    <xf numFmtId="0" fontId="0" fillId="2" borderId="5" xfId="0" applyFill="1" applyBorder="1" applyAlignment="1">
      <alignment horizontal="distributed"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/>
    </xf>
    <xf numFmtId="0" fontId="0" fillId="2" borderId="1" xfId="0" applyFill="1" applyBorder="1" applyAlignment="1">
      <alignment horizontal="distributed" vertical="center"/>
    </xf>
    <xf numFmtId="0" fontId="3" fillId="0" borderId="3" xfId="0" applyFont="1" applyFill="1" applyBorder="1" applyAlignment="1" applyProtection="1">
      <alignment horizontal="distributed" vertical="center" shrinkToFit="1"/>
      <protection hidden="1" locked="0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left" vertical="center"/>
    </xf>
    <xf numFmtId="0" fontId="4" fillId="0" borderId="0" xfId="0" applyFont="1" applyFill="1" applyAlignment="1" applyProtection="1">
      <alignment horizontal="left"/>
      <protection/>
    </xf>
    <xf numFmtId="3" fontId="0" fillId="0" borderId="3" xfId="0" applyNumberFormat="1" applyFill="1" applyBorder="1" applyAlignment="1" applyProtection="1">
      <alignment horizontal="right"/>
      <protection hidden="1" locked="0"/>
    </xf>
    <xf numFmtId="3" fontId="0" fillId="0" borderId="3" xfId="0" applyNumberFormat="1" applyFill="1" applyBorder="1" applyAlignment="1" applyProtection="1">
      <alignment horizontal="right"/>
      <protection/>
    </xf>
    <xf numFmtId="3" fontId="0" fillId="0" borderId="1" xfId="0" applyNumberFormat="1" applyFill="1" applyBorder="1" applyAlignment="1" applyProtection="1">
      <alignment horizontal="right"/>
      <protection/>
    </xf>
    <xf numFmtId="3" fontId="0" fillId="0" borderId="2" xfId="0" applyNumberFormat="1" applyFill="1" applyBorder="1" applyAlignment="1" applyProtection="1">
      <alignment horizontal="right"/>
      <protection hidden="1" locked="0"/>
    </xf>
    <xf numFmtId="3" fontId="0" fillId="0" borderId="2" xfId="0" applyNumberFormat="1" applyFill="1" applyBorder="1" applyAlignment="1" applyProtection="1">
      <alignment horizontal="right"/>
      <protection/>
    </xf>
    <xf numFmtId="3" fontId="0" fillId="2" borderId="2" xfId="0" applyNumberFormat="1" applyFill="1" applyBorder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0" fillId="2" borderId="1" xfId="0" applyNumberFormat="1" applyFill="1" applyBorder="1" applyAlignment="1">
      <alignment horizontal="right"/>
    </xf>
    <xf numFmtId="3" fontId="0" fillId="2" borderId="2" xfId="0" applyNumberFormat="1" applyFill="1" applyBorder="1" applyAlignment="1" applyProtection="1">
      <alignment horizontal="right"/>
      <protection/>
    </xf>
    <xf numFmtId="3" fontId="0" fillId="2" borderId="3" xfId="0" applyNumberFormat="1" applyFill="1" applyBorder="1" applyAlignment="1" applyProtection="1">
      <alignment horizontal="right"/>
      <protection/>
    </xf>
    <xf numFmtId="3" fontId="0" fillId="2" borderId="1" xfId="0" applyNumberFormat="1" applyFill="1" applyBorder="1" applyAlignment="1" applyProtection="1">
      <alignment horizontal="right"/>
      <protection/>
    </xf>
    <xf numFmtId="182" fontId="0" fillId="0" borderId="1" xfId="0" applyNumberFormat="1" applyFill="1" applyBorder="1" applyAlignment="1" applyProtection="1">
      <alignment horizontal="right"/>
      <protection/>
    </xf>
    <xf numFmtId="182" fontId="0" fillId="0" borderId="2" xfId="0" applyNumberFormat="1" applyFill="1" applyBorder="1" applyAlignment="1" applyProtection="1">
      <alignment horizontal="right"/>
      <protection hidden="1" locked="0"/>
    </xf>
    <xf numFmtId="178" fontId="0" fillId="0" borderId="2" xfId="0" applyNumberFormat="1" applyFill="1" applyBorder="1" applyAlignment="1" applyProtection="1">
      <alignment horizontal="right"/>
      <protection hidden="1" locked="0"/>
    </xf>
    <xf numFmtId="0" fontId="0" fillId="0" borderId="0" xfId="0" applyFill="1" applyBorder="1" applyAlignment="1" applyProtection="1">
      <alignment horizontal="right"/>
      <protection hidden="1" locked="0"/>
    </xf>
    <xf numFmtId="0" fontId="0" fillId="0" borderId="3" xfId="0" applyFill="1" applyBorder="1" applyAlignment="1" applyProtection="1">
      <alignment horizontal="right"/>
      <protection hidden="1" locked="0"/>
    </xf>
    <xf numFmtId="3" fontId="0" fillId="0" borderId="0" xfId="0" applyNumberFormat="1" applyFill="1" applyBorder="1" applyAlignment="1" applyProtection="1">
      <alignment horizontal="right"/>
      <protection hidden="1" locked="0"/>
    </xf>
    <xf numFmtId="3" fontId="0" fillId="0" borderId="6" xfId="0" applyNumberFormat="1" applyFill="1" applyBorder="1" applyAlignment="1" applyProtection="1">
      <alignment horizontal="right"/>
      <protection hidden="1" locked="0"/>
    </xf>
    <xf numFmtId="3" fontId="0" fillId="0" borderId="1" xfId="0" applyNumberFormat="1" applyFill="1" applyBorder="1" applyAlignment="1" applyProtection="1">
      <alignment horizontal="right"/>
      <protection hidden="1" locked="0"/>
    </xf>
    <xf numFmtId="3" fontId="0" fillId="0" borderId="2" xfId="0" applyNumberFormat="1" applyFill="1" applyBorder="1" applyAlignment="1">
      <alignment horizontal="right"/>
    </xf>
    <xf numFmtId="3" fontId="0" fillId="0" borderId="3" xfId="0" applyNumberFormat="1" applyFill="1" applyBorder="1" applyAlignment="1">
      <alignment horizontal="right"/>
    </xf>
    <xf numFmtId="3" fontId="0" fillId="0" borderId="1" xfId="0" applyNumberFormat="1" applyFill="1" applyBorder="1" applyAlignment="1">
      <alignment horizontal="right"/>
    </xf>
    <xf numFmtId="3" fontId="0" fillId="2" borderId="1" xfId="0" applyNumberFormat="1" applyFill="1" applyBorder="1" applyAlignment="1" applyProtection="1">
      <alignment horizontal="right"/>
      <protection hidden="1" locked="0"/>
    </xf>
    <xf numFmtId="3" fontId="0" fillId="2" borderId="7" xfId="0" applyNumberFormat="1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2" borderId="6" xfId="0" applyNumberFormat="1" applyFill="1" applyBorder="1" applyAlignment="1">
      <alignment horizontal="right"/>
    </xf>
    <xf numFmtId="0" fontId="0" fillId="0" borderId="6" xfId="0" applyFill="1" applyBorder="1" applyAlignment="1" applyProtection="1">
      <alignment horizontal="right"/>
      <protection hidden="1" locked="0"/>
    </xf>
    <xf numFmtId="0" fontId="0" fillId="2" borderId="9" xfId="0" applyFill="1" applyBorder="1" applyAlignment="1" applyProtection="1">
      <alignment horizontal="distributed"/>
      <protection/>
    </xf>
    <xf numFmtId="0" fontId="0" fillId="2" borderId="10" xfId="0" applyFill="1" applyBorder="1" applyAlignment="1" applyProtection="1">
      <alignment horizontal="distributed"/>
      <protection/>
    </xf>
    <xf numFmtId="0" fontId="0" fillId="2" borderId="11" xfId="0" applyFill="1" applyBorder="1" applyAlignment="1" applyProtection="1">
      <alignment horizontal="distributed"/>
      <protection/>
    </xf>
    <xf numFmtId="0" fontId="0" fillId="2" borderId="2" xfId="0" applyFill="1" applyBorder="1" applyAlignment="1" applyProtection="1">
      <alignment horizontal="center" vertical="distributed"/>
      <protection/>
    </xf>
    <xf numFmtId="0" fontId="0" fillId="2" borderId="1" xfId="0" applyFill="1" applyBorder="1" applyAlignment="1" applyProtection="1">
      <alignment horizontal="center" vertical="distributed"/>
      <protection/>
    </xf>
    <xf numFmtId="0" fontId="0" fillId="2" borderId="2" xfId="0" applyFill="1" applyBorder="1" applyAlignment="1" applyProtection="1">
      <alignment horizontal="distributed" vertical="distributed"/>
      <protection/>
    </xf>
    <xf numFmtId="0" fontId="0" fillId="2" borderId="1" xfId="0" applyFill="1" applyBorder="1" applyAlignment="1" applyProtection="1">
      <alignment horizontal="distributed" vertical="distributed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305"/>
  <sheetViews>
    <sheetView tabSelected="1" zoomScale="110" zoomScaleNormal="110" zoomScaleSheetLayoutView="100" workbookViewId="0" topLeftCell="A1">
      <pane xSplit="3" ySplit="4" topLeftCell="D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K1" sqref="K1"/>
    </sheetView>
  </sheetViews>
  <sheetFormatPr defaultColWidth="9.00390625" defaultRowHeight="13.5"/>
  <cols>
    <col min="1" max="1" width="2.625" style="1" customWidth="1"/>
    <col min="2" max="2" width="11.25390625" style="1" customWidth="1"/>
    <col min="3" max="3" width="9.00390625" style="1" customWidth="1"/>
    <col min="4" max="8" width="10.00390625" style="1" customWidth="1"/>
    <col min="9" max="13" width="9.00390625" style="1" customWidth="1"/>
    <col min="14" max="16" width="10.00390625" style="1" customWidth="1"/>
    <col min="17" max="17" width="9.625" style="1" bestFit="1" customWidth="1"/>
    <col min="18" max="18" width="9.125" style="1" bestFit="1" customWidth="1"/>
    <col min="19" max="19" width="9.625" style="1" bestFit="1" customWidth="1"/>
    <col min="20" max="20" width="9.125" style="1" customWidth="1"/>
    <col min="21" max="21" width="9.625" style="1" bestFit="1" customWidth="1"/>
    <col min="22" max="16384" width="9.00390625" style="1" customWidth="1"/>
  </cols>
  <sheetData>
    <row r="1" spans="2:21" ht="17.25" customHeight="1">
      <c r="B1" s="76" t="s">
        <v>126</v>
      </c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</row>
    <row r="2" spans="2:21" ht="13.5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103" t="s">
        <v>124</v>
      </c>
      <c r="T2" s="103"/>
      <c r="U2" s="103"/>
    </row>
    <row r="3" spans="2:21" ht="13.5">
      <c r="B3" s="109" t="s">
        <v>1</v>
      </c>
      <c r="C3" s="109" t="s">
        <v>2</v>
      </c>
      <c r="D3" s="104" t="s">
        <v>12</v>
      </c>
      <c r="E3" s="105"/>
      <c r="F3" s="105"/>
      <c r="G3" s="106"/>
      <c r="H3" s="104" t="s">
        <v>13</v>
      </c>
      <c r="I3" s="105"/>
      <c r="J3" s="106"/>
      <c r="K3" s="104" t="s">
        <v>14</v>
      </c>
      <c r="L3" s="105"/>
      <c r="M3" s="106"/>
      <c r="N3" s="104" t="s">
        <v>15</v>
      </c>
      <c r="O3" s="105"/>
      <c r="P3" s="106"/>
      <c r="Q3" s="18" t="s">
        <v>16</v>
      </c>
      <c r="R3" s="18" t="s">
        <v>17</v>
      </c>
      <c r="S3" s="18" t="s">
        <v>18</v>
      </c>
      <c r="T3" s="19" t="s">
        <v>19</v>
      </c>
      <c r="U3" s="107" t="s">
        <v>11</v>
      </c>
    </row>
    <row r="4" spans="2:21" ht="13.5">
      <c r="B4" s="110"/>
      <c r="C4" s="110"/>
      <c r="D4" s="20" t="s">
        <v>3</v>
      </c>
      <c r="E4" s="20" t="s">
        <v>4</v>
      </c>
      <c r="F4" s="20" t="s">
        <v>125</v>
      </c>
      <c r="G4" s="20" t="s">
        <v>0</v>
      </c>
      <c r="H4" s="20" t="s">
        <v>3</v>
      </c>
      <c r="I4" s="20" t="s">
        <v>4</v>
      </c>
      <c r="J4" s="20" t="s">
        <v>0</v>
      </c>
      <c r="K4" s="20" t="s">
        <v>3</v>
      </c>
      <c r="L4" s="20" t="s">
        <v>4</v>
      </c>
      <c r="M4" s="20" t="s">
        <v>0</v>
      </c>
      <c r="N4" s="20" t="s">
        <v>5</v>
      </c>
      <c r="O4" s="20" t="s">
        <v>6</v>
      </c>
      <c r="P4" s="20" t="s">
        <v>0</v>
      </c>
      <c r="Q4" s="20" t="s">
        <v>7</v>
      </c>
      <c r="R4" s="20" t="s">
        <v>8</v>
      </c>
      <c r="S4" s="20" t="s">
        <v>9</v>
      </c>
      <c r="T4" s="21" t="s">
        <v>10</v>
      </c>
      <c r="U4" s="108"/>
    </row>
    <row r="5" spans="2:21" ht="13.5">
      <c r="B5" s="6"/>
      <c r="C5" s="8" t="s">
        <v>32</v>
      </c>
      <c r="D5" s="4">
        <v>42760</v>
      </c>
      <c r="E5" s="4">
        <v>109113</v>
      </c>
      <c r="F5" s="4">
        <v>256</v>
      </c>
      <c r="G5" s="7">
        <f>D5+E5+F5</f>
        <v>152129</v>
      </c>
      <c r="H5" s="4">
        <v>515</v>
      </c>
      <c r="I5" s="4">
        <v>2622</v>
      </c>
      <c r="J5" s="7">
        <f>H5+I5</f>
        <v>3137</v>
      </c>
      <c r="K5" s="4">
        <v>321570</v>
      </c>
      <c r="L5" s="4">
        <v>618408</v>
      </c>
      <c r="M5" s="7">
        <f>K5+L5</f>
        <v>939978</v>
      </c>
      <c r="N5" s="4">
        <v>25340</v>
      </c>
      <c r="O5" s="4">
        <v>4353</v>
      </c>
      <c r="P5" s="7">
        <f>N5+O5</f>
        <v>29693</v>
      </c>
      <c r="Q5" s="7">
        <v>1119671</v>
      </c>
      <c r="R5" s="4">
        <v>27696</v>
      </c>
      <c r="S5" s="7">
        <v>1147367</v>
      </c>
      <c r="T5" s="32">
        <v>497427</v>
      </c>
      <c r="U5" s="11">
        <f aca="true" t="shared" si="0" ref="U5:U10">SUM(S5,T5)</f>
        <v>1644794</v>
      </c>
    </row>
    <row r="6" spans="2:21" ht="13.5">
      <c r="B6" s="12" t="s">
        <v>121</v>
      </c>
      <c r="C6" s="13" t="s">
        <v>33</v>
      </c>
      <c r="D6" s="11">
        <v>18035</v>
      </c>
      <c r="E6" s="11">
        <v>811</v>
      </c>
      <c r="F6" s="11">
        <v>1799</v>
      </c>
      <c r="G6" s="14">
        <f>D6+E6+F6</f>
        <v>20645</v>
      </c>
      <c r="H6" s="11">
        <v>855</v>
      </c>
      <c r="I6" s="11">
        <v>356</v>
      </c>
      <c r="J6" s="14">
        <f>H6+I6</f>
        <v>1211</v>
      </c>
      <c r="K6" s="11">
        <v>100</v>
      </c>
      <c r="L6" s="11">
        <v>2102</v>
      </c>
      <c r="M6" s="14">
        <f>K6+L6</f>
        <v>2202</v>
      </c>
      <c r="N6" s="11">
        <v>4217</v>
      </c>
      <c r="O6" s="11">
        <v>28</v>
      </c>
      <c r="P6" s="14">
        <f>N6+O6</f>
        <v>4245</v>
      </c>
      <c r="Q6" s="14">
        <v>28266</v>
      </c>
      <c r="R6" s="11">
        <v>3</v>
      </c>
      <c r="S6" s="14">
        <v>28269</v>
      </c>
      <c r="T6" s="32">
        <v>2474</v>
      </c>
      <c r="U6" s="11">
        <f t="shared" si="0"/>
        <v>30743</v>
      </c>
    </row>
    <row r="7" spans="2:21" ht="13.5">
      <c r="B7" s="15"/>
      <c r="C7" s="10" t="s">
        <v>0</v>
      </c>
      <c r="D7" s="16">
        <f aca="true" t="shared" si="1" ref="D7:S7">D5+D6</f>
        <v>60795</v>
      </c>
      <c r="E7" s="16">
        <f t="shared" si="1"/>
        <v>109924</v>
      </c>
      <c r="F7" s="16">
        <f t="shared" si="1"/>
        <v>2055</v>
      </c>
      <c r="G7" s="16">
        <f t="shared" si="1"/>
        <v>172774</v>
      </c>
      <c r="H7" s="16">
        <f t="shared" si="1"/>
        <v>1370</v>
      </c>
      <c r="I7" s="16">
        <f t="shared" si="1"/>
        <v>2978</v>
      </c>
      <c r="J7" s="16">
        <f t="shared" si="1"/>
        <v>4348</v>
      </c>
      <c r="K7" s="16">
        <f t="shared" si="1"/>
        <v>321670</v>
      </c>
      <c r="L7" s="16">
        <f t="shared" si="1"/>
        <v>620510</v>
      </c>
      <c r="M7" s="16">
        <f t="shared" si="1"/>
        <v>942180</v>
      </c>
      <c r="N7" s="16">
        <f t="shared" si="1"/>
        <v>29557</v>
      </c>
      <c r="O7" s="16">
        <f t="shared" si="1"/>
        <v>4381</v>
      </c>
      <c r="P7" s="16">
        <f t="shared" si="1"/>
        <v>33938</v>
      </c>
      <c r="Q7" s="16">
        <f t="shared" si="1"/>
        <v>1147937</v>
      </c>
      <c r="R7" s="16">
        <f t="shared" si="1"/>
        <v>27699</v>
      </c>
      <c r="S7" s="16">
        <f t="shared" si="1"/>
        <v>1175636</v>
      </c>
      <c r="T7" s="33">
        <f>SUM(T5,T6)</f>
        <v>499901</v>
      </c>
      <c r="U7" s="17">
        <f t="shared" si="0"/>
        <v>1675537</v>
      </c>
    </row>
    <row r="8" spans="2:21" s="44" customFormat="1" ht="13.5">
      <c r="B8" s="52"/>
      <c r="C8" s="40" t="s">
        <v>32</v>
      </c>
      <c r="D8" s="41">
        <f aca="true" t="shared" si="2" ref="D8:R8">SUM(D44,D77,D95,D116,D137,D155,D164,D194,D224,D242,D260,D269,D290)</f>
        <v>41780</v>
      </c>
      <c r="E8" s="41">
        <f t="shared" si="2"/>
        <v>100240</v>
      </c>
      <c r="F8" s="41">
        <f t="shared" si="2"/>
        <v>240</v>
      </c>
      <c r="G8" s="41">
        <f t="shared" si="2"/>
        <v>142260</v>
      </c>
      <c r="H8" s="41">
        <f t="shared" si="2"/>
        <v>500</v>
      </c>
      <c r="I8" s="41">
        <f t="shared" si="2"/>
        <v>2602</v>
      </c>
      <c r="J8" s="41">
        <f t="shared" si="2"/>
        <v>3102</v>
      </c>
      <c r="K8" s="41">
        <f t="shared" si="2"/>
        <v>335131</v>
      </c>
      <c r="L8" s="41">
        <f t="shared" si="2"/>
        <v>607276</v>
      </c>
      <c r="M8" s="41">
        <v>942407</v>
      </c>
      <c r="N8" s="41">
        <f t="shared" si="2"/>
        <v>24368</v>
      </c>
      <c r="O8" s="41">
        <f t="shared" si="2"/>
        <v>4304</v>
      </c>
      <c r="P8" s="41">
        <f t="shared" si="2"/>
        <v>28672</v>
      </c>
      <c r="Q8" s="41">
        <v>1116441</v>
      </c>
      <c r="R8" s="41">
        <f t="shared" si="2"/>
        <v>28351</v>
      </c>
      <c r="S8" s="41">
        <v>1144792</v>
      </c>
      <c r="T8" s="42">
        <v>514114</v>
      </c>
      <c r="U8" s="43">
        <f t="shared" si="0"/>
        <v>1658906</v>
      </c>
    </row>
    <row r="9" spans="2:21" s="44" customFormat="1" ht="13.5">
      <c r="B9" s="73" t="s">
        <v>122</v>
      </c>
      <c r="C9" s="45" t="s">
        <v>33</v>
      </c>
      <c r="D9" s="46">
        <f aca="true" t="shared" si="3" ref="D9:R9">SUM(D45,D78,D96,D117,D138,D156,D165,D195,D225,D243,D261,D270,D291)</f>
        <v>18192</v>
      </c>
      <c r="E9" s="46">
        <f t="shared" si="3"/>
        <v>812</v>
      </c>
      <c r="F9" s="46">
        <f t="shared" si="3"/>
        <v>1916</v>
      </c>
      <c r="G9" s="46">
        <f t="shared" si="3"/>
        <v>20920</v>
      </c>
      <c r="H9" s="46">
        <f t="shared" si="3"/>
        <v>861</v>
      </c>
      <c r="I9" s="46">
        <f t="shared" si="3"/>
        <v>384</v>
      </c>
      <c r="J9" s="46">
        <v>1235</v>
      </c>
      <c r="K9" s="46">
        <f t="shared" si="3"/>
        <v>3627</v>
      </c>
      <c r="L9" s="46">
        <f t="shared" si="3"/>
        <v>2104</v>
      </c>
      <c r="M9" s="46">
        <v>2217</v>
      </c>
      <c r="N9" s="46">
        <f t="shared" si="3"/>
        <v>4461</v>
      </c>
      <c r="O9" s="46">
        <f t="shared" si="3"/>
        <v>28</v>
      </c>
      <c r="P9" s="46">
        <f t="shared" si="3"/>
        <v>4489</v>
      </c>
      <c r="Q9" s="46">
        <v>28861</v>
      </c>
      <c r="R9" s="46">
        <f t="shared" si="3"/>
        <v>3</v>
      </c>
      <c r="S9" s="46">
        <v>28864</v>
      </c>
      <c r="T9" s="42">
        <v>2612</v>
      </c>
      <c r="U9" s="43">
        <f t="shared" si="0"/>
        <v>31476</v>
      </c>
    </row>
    <row r="10" spans="2:21" s="44" customFormat="1" ht="13.5">
      <c r="B10" s="53"/>
      <c r="C10" s="47" t="s">
        <v>0</v>
      </c>
      <c r="D10" s="48">
        <f aca="true" t="shared" si="4" ref="D10:R10">SUM(D46,D79,D97,D118,D139,D157,D166,D196,D226,D244,D262,D271,D292)</f>
        <v>59972</v>
      </c>
      <c r="E10" s="48">
        <f t="shared" si="4"/>
        <v>101052</v>
      </c>
      <c r="F10" s="48">
        <f t="shared" si="4"/>
        <v>2156</v>
      </c>
      <c r="G10" s="48">
        <f t="shared" si="4"/>
        <v>163180</v>
      </c>
      <c r="H10" s="48">
        <f t="shared" si="4"/>
        <v>1361</v>
      </c>
      <c r="I10" s="48">
        <f t="shared" si="4"/>
        <v>2986</v>
      </c>
      <c r="J10" s="48">
        <v>4337</v>
      </c>
      <c r="K10" s="48">
        <f t="shared" si="4"/>
        <v>338758</v>
      </c>
      <c r="L10" s="48">
        <f t="shared" si="4"/>
        <v>609380</v>
      </c>
      <c r="M10" s="48">
        <v>944624</v>
      </c>
      <c r="N10" s="48">
        <f t="shared" si="4"/>
        <v>28829</v>
      </c>
      <c r="O10" s="48">
        <f t="shared" si="4"/>
        <v>4332</v>
      </c>
      <c r="P10" s="48">
        <f t="shared" si="4"/>
        <v>33161</v>
      </c>
      <c r="Q10" s="48">
        <v>1145302</v>
      </c>
      <c r="R10" s="48">
        <f t="shared" si="4"/>
        <v>28354</v>
      </c>
      <c r="S10" s="48">
        <v>1173656</v>
      </c>
      <c r="T10" s="49">
        <f>SUM(T8,T9)</f>
        <v>516726</v>
      </c>
      <c r="U10" s="50">
        <f t="shared" si="0"/>
        <v>1690382</v>
      </c>
    </row>
    <row r="11" spans="2:21" ht="13.5">
      <c r="B11" s="54"/>
      <c r="C11" s="8" t="s">
        <v>32</v>
      </c>
      <c r="D11" s="4">
        <v>5197</v>
      </c>
      <c r="E11" s="4">
        <v>16068</v>
      </c>
      <c r="F11" s="4">
        <v>14</v>
      </c>
      <c r="G11" s="7">
        <f>D11+E11+F11</f>
        <v>21279</v>
      </c>
      <c r="H11" s="4">
        <v>78</v>
      </c>
      <c r="I11" s="4">
        <v>236</v>
      </c>
      <c r="J11" s="7">
        <f>H11+I11</f>
        <v>314</v>
      </c>
      <c r="K11" s="4">
        <v>48079</v>
      </c>
      <c r="L11" s="4">
        <v>89824</v>
      </c>
      <c r="M11" s="7">
        <f>K11+L11</f>
        <v>137903</v>
      </c>
      <c r="N11" s="4">
        <v>3439</v>
      </c>
      <c r="O11" s="4">
        <v>506</v>
      </c>
      <c r="P11" s="7">
        <f>N11+O11</f>
        <v>3945</v>
      </c>
      <c r="Q11" s="7">
        <f>G11+J11+M11+P11</f>
        <v>163441</v>
      </c>
      <c r="R11" s="4">
        <v>3762</v>
      </c>
      <c r="S11" s="7">
        <v>167203</v>
      </c>
      <c r="T11" s="34"/>
      <c r="U11" s="12"/>
    </row>
    <row r="12" spans="2:21" ht="13.5">
      <c r="B12" s="55" t="s">
        <v>20</v>
      </c>
      <c r="C12" s="13" t="s">
        <v>33</v>
      </c>
      <c r="D12" s="11">
        <v>2394</v>
      </c>
      <c r="E12" s="11">
        <v>127</v>
      </c>
      <c r="F12" s="11">
        <v>273</v>
      </c>
      <c r="G12" s="14">
        <f>D12+E12+F12</f>
        <v>2794</v>
      </c>
      <c r="H12" s="11">
        <v>158</v>
      </c>
      <c r="I12" s="11">
        <v>46</v>
      </c>
      <c r="J12" s="14">
        <f>H12+I12</f>
        <v>204</v>
      </c>
      <c r="K12" s="11">
        <v>17</v>
      </c>
      <c r="L12" s="11">
        <v>511</v>
      </c>
      <c r="M12" s="14">
        <f>K12+L12</f>
        <v>528</v>
      </c>
      <c r="N12" s="11">
        <v>572</v>
      </c>
      <c r="O12" s="11">
        <v>15</v>
      </c>
      <c r="P12" s="14">
        <f>N12+O12</f>
        <v>587</v>
      </c>
      <c r="Q12" s="14">
        <f>G12+J12+M12+P12</f>
        <v>4113</v>
      </c>
      <c r="R12" s="77" t="s">
        <v>127</v>
      </c>
      <c r="S12" s="14">
        <v>4113</v>
      </c>
      <c r="T12" s="35"/>
      <c r="U12" s="11"/>
    </row>
    <row r="13" spans="2:21" ht="13.5">
      <c r="B13" s="56"/>
      <c r="C13" s="10" t="s">
        <v>0</v>
      </c>
      <c r="D13" s="16">
        <f aca="true" t="shared" si="5" ref="D13:S13">D11+D12</f>
        <v>7591</v>
      </c>
      <c r="E13" s="16">
        <f t="shared" si="5"/>
        <v>16195</v>
      </c>
      <c r="F13" s="16">
        <f t="shared" si="5"/>
        <v>287</v>
      </c>
      <c r="G13" s="16">
        <f t="shared" si="5"/>
        <v>24073</v>
      </c>
      <c r="H13" s="16">
        <f t="shared" si="5"/>
        <v>236</v>
      </c>
      <c r="I13" s="16">
        <f t="shared" si="5"/>
        <v>282</v>
      </c>
      <c r="J13" s="16">
        <f t="shared" si="5"/>
        <v>518</v>
      </c>
      <c r="K13" s="16">
        <f t="shared" si="5"/>
        <v>48096</v>
      </c>
      <c r="L13" s="16">
        <f t="shared" si="5"/>
        <v>90335</v>
      </c>
      <c r="M13" s="16">
        <f t="shared" si="5"/>
        <v>138431</v>
      </c>
      <c r="N13" s="16">
        <f t="shared" si="5"/>
        <v>4011</v>
      </c>
      <c r="O13" s="16">
        <f t="shared" si="5"/>
        <v>521</v>
      </c>
      <c r="P13" s="16">
        <f t="shared" si="5"/>
        <v>4532</v>
      </c>
      <c r="Q13" s="16">
        <f t="shared" si="5"/>
        <v>167554</v>
      </c>
      <c r="R13" s="16">
        <v>3762</v>
      </c>
      <c r="S13" s="16">
        <f t="shared" si="5"/>
        <v>171316</v>
      </c>
      <c r="T13" s="36">
        <v>57866</v>
      </c>
      <c r="U13" s="17">
        <f>S13+T13</f>
        <v>229182</v>
      </c>
    </row>
    <row r="14" spans="2:21" ht="13.5">
      <c r="B14" s="54"/>
      <c r="C14" s="8" t="s">
        <v>32</v>
      </c>
      <c r="D14" s="4">
        <v>3975</v>
      </c>
      <c r="E14" s="4">
        <v>13968</v>
      </c>
      <c r="F14" s="4">
        <v>20</v>
      </c>
      <c r="G14" s="7">
        <f>D14+E14+F14</f>
        <v>17963</v>
      </c>
      <c r="H14" s="4">
        <v>55</v>
      </c>
      <c r="I14" s="4">
        <v>217</v>
      </c>
      <c r="J14" s="7">
        <f>H14+I14</f>
        <v>272</v>
      </c>
      <c r="K14" s="4">
        <v>41853</v>
      </c>
      <c r="L14" s="4">
        <v>74071</v>
      </c>
      <c r="M14" s="7">
        <f>K14+L14</f>
        <v>115924</v>
      </c>
      <c r="N14" s="4">
        <v>2787</v>
      </c>
      <c r="O14" s="4">
        <v>268</v>
      </c>
      <c r="P14" s="7">
        <f>N14+O14</f>
        <v>3055</v>
      </c>
      <c r="Q14" s="7">
        <f>G14+J14+M14+P14</f>
        <v>137214</v>
      </c>
      <c r="R14" s="4">
        <v>3195</v>
      </c>
      <c r="S14" s="7">
        <v>140409</v>
      </c>
      <c r="T14" s="34"/>
      <c r="U14" s="12"/>
    </row>
    <row r="15" spans="2:21" ht="13.5">
      <c r="B15" s="55" t="s">
        <v>21</v>
      </c>
      <c r="C15" s="13" t="s">
        <v>33</v>
      </c>
      <c r="D15" s="11">
        <v>2011</v>
      </c>
      <c r="E15" s="11">
        <v>135</v>
      </c>
      <c r="F15" s="11">
        <v>107</v>
      </c>
      <c r="G15" s="14">
        <f>D15+E15+F15</f>
        <v>2253</v>
      </c>
      <c r="H15" s="11">
        <v>59</v>
      </c>
      <c r="I15" s="11">
        <v>49</v>
      </c>
      <c r="J15" s="14">
        <f>H15+I15</f>
        <v>108</v>
      </c>
      <c r="K15" s="11">
        <v>13</v>
      </c>
      <c r="L15" s="11">
        <v>495</v>
      </c>
      <c r="M15" s="14">
        <f>K15+L15</f>
        <v>508</v>
      </c>
      <c r="N15" s="11">
        <v>409</v>
      </c>
      <c r="O15" s="11">
        <v>5</v>
      </c>
      <c r="P15" s="14">
        <f>N15+O15</f>
        <v>414</v>
      </c>
      <c r="Q15" s="14">
        <f>G15+J15+M15+P15</f>
        <v>3283</v>
      </c>
      <c r="R15" s="77" t="s">
        <v>127</v>
      </c>
      <c r="S15" s="14">
        <v>3283</v>
      </c>
      <c r="T15" s="35"/>
      <c r="U15" s="11"/>
    </row>
    <row r="16" spans="2:21" ht="13.5">
      <c r="B16" s="56"/>
      <c r="C16" s="10" t="s">
        <v>0</v>
      </c>
      <c r="D16" s="16">
        <f aca="true" t="shared" si="6" ref="D16:S16">D14+D15</f>
        <v>5986</v>
      </c>
      <c r="E16" s="16">
        <f t="shared" si="6"/>
        <v>14103</v>
      </c>
      <c r="F16" s="16">
        <f t="shared" si="6"/>
        <v>127</v>
      </c>
      <c r="G16" s="16">
        <f t="shared" si="6"/>
        <v>20216</v>
      </c>
      <c r="H16" s="16">
        <f t="shared" si="6"/>
        <v>114</v>
      </c>
      <c r="I16" s="16">
        <f t="shared" si="6"/>
        <v>266</v>
      </c>
      <c r="J16" s="16">
        <f t="shared" si="6"/>
        <v>380</v>
      </c>
      <c r="K16" s="16">
        <f t="shared" si="6"/>
        <v>41866</v>
      </c>
      <c r="L16" s="16">
        <f t="shared" si="6"/>
        <v>74566</v>
      </c>
      <c r="M16" s="16">
        <f t="shared" si="6"/>
        <v>116432</v>
      </c>
      <c r="N16" s="16">
        <f t="shared" si="6"/>
        <v>3196</v>
      </c>
      <c r="O16" s="16">
        <f t="shared" si="6"/>
        <v>273</v>
      </c>
      <c r="P16" s="16">
        <f t="shared" si="6"/>
        <v>3469</v>
      </c>
      <c r="Q16" s="16">
        <f t="shared" si="6"/>
        <v>140497</v>
      </c>
      <c r="R16" s="16">
        <v>3195</v>
      </c>
      <c r="S16" s="16">
        <f t="shared" si="6"/>
        <v>143692</v>
      </c>
      <c r="T16" s="36">
        <v>45999</v>
      </c>
      <c r="U16" s="17">
        <f>S16+T16</f>
        <v>189691</v>
      </c>
    </row>
    <row r="17" spans="2:21" ht="13.5">
      <c r="B17" s="54"/>
      <c r="C17" s="8" t="s">
        <v>32</v>
      </c>
      <c r="D17" s="4">
        <v>1354</v>
      </c>
      <c r="E17" s="4">
        <v>4385</v>
      </c>
      <c r="F17" s="4">
        <v>6</v>
      </c>
      <c r="G17" s="7">
        <f>D17+E17+F17</f>
        <v>5745</v>
      </c>
      <c r="H17" s="4">
        <v>21</v>
      </c>
      <c r="I17" s="4">
        <v>80</v>
      </c>
      <c r="J17" s="7">
        <f>H17+I17</f>
        <v>101</v>
      </c>
      <c r="K17" s="4">
        <v>16958</v>
      </c>
      <c r="L17" s="4">
        <v>31424</v>
      </c>
      <c r="M17" s="7">
        <f>K17+L17</f>
        <v>48382</v>
      </c>
      <c r="N17" s="4">
        <v>876</v>
      </c>
      <c r="O17" s="4">
        <v>50</v>
      </c>
      <c r="P17" s="7">
        <f>N17+O17</f>
        <v>926</v>
      </c>
      <c r="Q17" s="7">
        <f>G17+J17+M17+P17</f>
        <v>55154</v>
      </c>
      <c r="R17" s="4">
        <v>1347</v>
      </c>
      <c r="S17" s="7">
        <v>56501</v>
      </c>
      <c r="T17" s="34"/>
      <c r="U17" s="12"/>
    </row>
    <row r="18" spans="2:21" ht="13.5">
      <c r="B18" s="55" t="s">
        <v>22</v>
      </c>
      <c r="C18" s="13" t="s">
        <v>33</v>
      </c>
      <c r="D18" s="11">
        <v>335</v>
      </c>
      <c r="E18" s="11">
        <v>13</v>
      </c>
      <c r="F18" s="11">
        <v>2</v>
      </c>
      <c r="G18" s="14">
        <f>D18+E18+F18</f>
        <v>350</v>
      </c>
      <c r="H18" s="11">
        <v>27</v>
      </c>
      <c r="I18" s="11">
        <v>9</v>
      </c>
      <c r="J18" s="14">
        <f>H18+I18</f>
        <v>36</v>
      </c>
      <c r="K18" s="11">
        <v>1</v>
      </c>
      <c r="L18" s="11">
        <v>100</v>
      </c>
      <c r="M18" s="14">
        <f>K18+L18</f>
        <v>101</v>
      </c>
      <c r="N18" s="11">
        <v>83</v>
      </c>
      <c r="O18" s="77" t="s">
        <v>127</v>
      </c>
      <c r="P18" s="14">
        <v>83</v>
      </c>
      <c r="Q18" s="14">
        <f>G18+J18+M18+P18</f>
        <v>570</v>
      </c>
      <c r="R18" s="77" t="s">
        <v>127</v>
      </c>
      <c r="S18" s="14">
        <v>570</v>
      </c>
      <c r="T18" s="35"/>
      <c r="U18" s="11"/>
    </row>
    <row r="19" spans="2:21" ht="13.5">
      <c r="B19" s="56"/>
      <c r="C19" s="10" t="s">
        <v>0</v>
      </c>
      <c r="D19" s="16">
        <f aca="true" t="shared" si="7" ref="D19:S19">D17+D18</f>
        <v>1689</v>
      </c>
      <c r="E19" s="16">
        <f t="shared" si="7"/>
        <v>4398</v>
      </c>
      <c r="F19" s="16">
        <f t="shared" si="7"/>
        <v>8</v>
      </c>
      <c r="G19" s="16">
        <f t="shared" si="7"/>
        <v>6095</v>
      </c>
      <c r="H19" s="16">
        <f t="shared" si="7"/>
        <v>48</v>
      </c>
      <c r="I19" s="16">
        <f t="shared" si="7"/>
        <v>89</v>
      </c>
      <c r="J19" s="16">
        <f t="shared" si="7"/>
        <v>137</v>
      </c>
      <c r="K19" s="16">
        <f t="shared" si="7"/>
        <v>16959</v>
      </c>
      <c r="L19" s="16">
        <f t="shared" si="7"/>
        <v>31524</v>
      </c>
      <c r="M19" s="16">
        <f t="shared" si="7"/>
        <v>48483</v>
      </c>
      <c r="N19" s="16">
        <f t="shared" si="7"/>
        <v>959</v>
      </c>
      <c r="O19" s="16">
        <v>50</v>
      </c>
      <c r="P19" s="16">
        <f t="shared" si="7"/>
        <v>1009</v>
      </c>
      <c r="Q19" s="16">
        <f t="shared" si="7"/>
        <v>55724</v>
      </c>
      <c r="R19" s="16">
        <v>1347</v>
      </c>
      <c r="S19" s="16">
        <f t="shared" si="7"/>
        <v>57071</v>
      </c>
      <c r="T19" s="36">
        <v>25294</v>
      </c>
      <c r="U19" s="17">
        <f>S19+T19</f>
        <v>82365</v>
      </c>
    </row>
    <row r="20" spans="2:21" ht="13.5">
      <c r="B20" s="54"/>
      <c r="C20" s="8" t="s">
        <v>32</v>
      </c>
      <c r="D20" s="4">
        <v>2576</v>
      </c>
      <c r="E20" s="4">
        <v>5412</v>
      </c>
      <c r="F20" s="4">
        <v>6</v>
      </c>
      <c r="G20" s="7">
        <f>D20+E20+F20</f>
        <v>7994</v>
      </c>
      <c r="H20" s="4">
        <v>24</v>
      </c>
      <c r="I20" s="4">
        <v>103</v>
      </c>
      <c r="J20" s="7">
        <f>H20+I20</f>
        <v>127</v>
      </c>
      <c r="K20" s="4">
        <v>21574</v>
      </c>
      <c r="L20" s="4">
        <v>39202</v>
      </c>
      <c r="M20" s="7">
        <f>K20+L20</f>
        <v>60776</v>
      </c>
      <c r="N20" s="4">
        <v>1439</v>
      </c>
      <c r="O20" s="4">
        <v>160</v>
      </c>
      <c r="P20" s="7">
        <f>N20+O20</f>
        <v>1599</v>
      </c>
      <c r="Q20" s="7">
        <f>G20+J20+M20+P20</f>
        <v>70496</v>
      </c>
      <c r="R20" s="4">
        <v>1602</v>
      </c>
      <c r="S20" s="7">
        <v>72098</v>
      </c>
      <c r="T20" s="34"/>
      <c r="U20" s="12"/>
    </row>
    <row r="21" spans="2:21" ht="13.5">
      <c r="B21" s="55" t="s">
        <v>23</v>
      </c>
      <c r="C21" s="13" t="s">
        <v>33</v>
      </c>
      <c r="D21" s="11">
        <v>861</v>
      </c>
      <c r="E21" s="11">
        <v>33</v>
      </c>
      <c r="F21" s="11">
        <v>38</v>
      </c>
      <c r="G21" s="14">
        <f>D21+E21+F21</f>
        <v>932</v>
      </c>
      <c r="H21" s="11">
        <v>77</v>
      </c>
      <c r="I21" s="11">
        <v>20</v>
      </c>
      <c r="J21" s="14">
        <f>H21+I21</f>
        <v>97</v>
      </c>
      <c r="K21" s="11">
        <v>1</v>
      </c>
      <c r="L21" s="11">
        <v>102</v>
      </c>
      <c r="M21" s="14">
        <f>K21+L21</f>
        <v>103</v>
      </c>
      <c r="N21" s="11">
        <v>220</v>
      </c>
      <c r="O21" s="77" t="s">
        <v>127</v>
      </c>
      <c r="P21" s="14">
        <v>220</v>
      </c>
      <c r="Q21" s="14">
        <f>G21+J21+M21+P21</f>
        <v>1352</v>
      </c>
      <c r="R21" s="77" t="s">
        <v>127</v>
      </c>
      <c r="S21" s="14">
        <v>1352</v>
      </c>
      <c r="T21" s="35"/>
      <c r="U21" s="11"/>
    </row>
    <row r="22" spans="2:21" ht="13.5">
      <c r="B22" s="55"/>
      <c r="C22" s="10" t="s">
        <v>0</v>
      </c>
      <c r="D22" s="16">
        <f aca="true" t="shared" si="8" ref="D22:S22">D20+D21</f>
        <v>3437</v>
      </c>
      <c r="E22" s="16">
        <f t="shared" si="8"/>
        <v>5445</v>
      </c>
      <c r="F22" s="16">
        <f t="shared" si="8"/>
        <v>44</v>
      </c>
      <c r="G22" s="16">
        <f t="shared" si="8"/>
        <v>8926</v>
      </c>
      <c r="H22" s="16">
        <f t="shared" si="8"/>
        <v>101</v>
      </c>
      <c r="I22" s="16">
        <f t="shared" si="8"/>
        <v>123</v>
      </c>
      <c r="J22" s="16">
        <f t="shared" si="8"/>
        <v>224</v>
      </c>
      <c r="K22" s="16">
        <f t="shared" si="8"/>
        <v>21575</v>
      </c>
      <c r="L22" s="16">
        <f t="shared" si="8"/>
        <v>39304</v>
      </c>
      <c r="M22" s="16">
        <f t="shared" si="8"/>
        <v>60879</v>
      </c>
      <c r="N22" s="16">
        <f t="shared" si="8"/>
        <v>1659</v>
      </c>
      <c r="O22" s="16">
        <v>160</v>
      </c>
      <c r="P22" s="16">
        <f t="shared" si="8"/>
        <v>1819</v>
      </c>
      <c r="Q22" s="16">
        <f t="shared" si="8"/>
        <v>71848</v>
      </c>
      <c r="R22" s="16">
        <v>1602</v>
      </c>
      <c r="S22" s="16">
        <f t="shared" si="8"/>
        <v>73450</v>
      </c>
      <c r="T22" s="36">
        <v>28350</v>
      </c>
      <c r="U22" s="17">
        <f>S22+T22</f>
        <v>101800</v>
      </c>
    </row>
    <row r="23" spans="2:21" ht="13.5">
      <c r="B23" s="54"/>
      <c r="C23" s="8" t="s">
        <v>32</v>
      </c>
      <c r="D23" s="4">
        <v>2777</v>
      </c>
      <c r="E23" s="4">
        <v>6500</v>
      </c>
      <c r="F23" s="4">
        <v>15</v>
      </c>
      <c r="G23" s="7">
        <f>D23+E23+F23</f>
        <v>9292</v>
      </c>
      <c r="H23" s="4">
        <v>40</v>
      </c>
      <c r="I23" s="4">
        <v>156</v>
      </c>
      <c r="J23" s="7">
        <f>H23+I23</f>
        <v>196</v>
      </c>
      <c r="K23" s="4">
        <v>26835</v>
      </c>
      <c r="L23" s="4">
        <v>45311</v>
      </c>
      <c r="M23" s="7">
        <f>K23+L23</f>
        <v>72146</v>
      </c>
      <c r="N23" s="4">
        <v>1619</v>
      </c>
      <c r="O23" s="4">
        <v>248</v>
      </c>
      <c r="P23" s="7">
        <f>N23+O23</f>
        <v>1867</v>
      </c>
      <c r="Q23" s="7">
        <f>G23+J23+M23+P23</f>
        <v>83501</v>
      </c>
      <c r="R23" s="4">
        <v>1988</v>
      </c>
      <c r="S23" s="7">
        <v>85489</v>
      </c>
      <c r="T23" s="34"/>
      <c r="U23" s="12"/>
    </row>
    <row r="24" spans="2:21" ht="13.5">
      <c r="B24" s="55" t="s">
        <v>24</v>
      </c>
      <c r="C24" s="13" t="s">
        <v>33</v>
      </c>
      <c r="D24" s="11">
        <v>1710</v>
      </c>
      <c r="E24" s="11">
        <v>55</v>
      </c>
      <c r="F24" s="11">
        <v>294</v>
      </c>
      <c r="G24" s="14">
        <f>D24+E24+F24</f>
        <v>2059</v>
      </c>
      <c r="H24" s="11">
        <v>49</v>
      </c>
      <c r="I24" s="11">
        <v>11</v>
      </c>
      <c r="J24" s="14">
        <f>H24+I24</f>
        <v>60</v>
      </c>
      <c r="K24" s="11">
        <v>8</v>
      </c>
      <c r="L24" s="11">
        <v>152</v>
      </c>
      <c r="M24" s="14">
        <f>K24+L24</f>
        <v>160</v>
      </c>
      <c r="N24" s="11">
        <v>183</v>
      </c>
      <c r="O24" s="77" t="s">
        <v>127</v>
      </c>
      <c r="P24" s="14">
        <v>183</v>
      </c>
      <c r="Q24" s="14">
        <f>G24+J24+M24+P24</f>
        <v>2462</v>
      </c>
      <c r="R24" s="77" t="s">
        <v>127</v>
      </c>
      <c r="S24" s="14">
        <v>2462</v>
      </c>
      <c r="T24" s="35"/>
      <c r="U24" s="11"/>
    </row>
    <row r="25" spans="2:21" ht="13.5">
      <c r="B25" s="56"/>
      <c r="C25" s="10" t="s">
        <v>0</v>
      </c>
      <c r="D25" s="16">
        <f aca="true" t="shared" si="9" ref="D25:S25">D23+D24</f>
        <v>4487</v>
      </c>
      <c r="E25" s="16">
        <f t="shared" si="9"/>
        <v>6555</v>
      </c>
      <c r="F25" s="16">
        <f t="shared" si="9"/>
        <v>309</v>
      </c>
      <c r="G25" s="16">
        <f t="shared" si="9"/>
        <v>11351</v>
      </c>
      <c r="H25" s="16">
        <f t="shared" si="9"/>
        <v>89</v>
      </c>
      <c r="I25" s="16">
        <f t="shared" si="9"/>
        <v>167</v>
      </c>
      <c r="J25" s="16">
        <f t="shared" si="9"/>
        <v>256</v>
      </c>
      <c r="K25" s="16">
        <f t="shared" si="9"/>
        <v>26843</v>
      </c>
      <c r="L25" s="16">
        <f t="shared" si="9"/>
        <v>45463</v>
      </c>
      <c r="M25" s="16">
        <f t="shared" si="9"/>
        <v>72306</v>
      </c>
      <c r="N25" s="16">
        <f t="shared" si="9"/>
        <v>1802</v>
      </c>
      <c r="O25" s="16">
        <v>248</v>
      </c>
      <c r="P25" s="16">
        <f t="shared" si="9"/>
        <v>2050</v>
      </c>
      <c r="Q25" s="16">
        <f t="shared" si="9"/>
        <v>85963</v>
      </c>
      <c r="R25" s="16">
        <v>1988</v>
      </c>
      <c r="S25" s="16">
        <f t="shared" si="9"/>
        <v>87951</v>
      </c>
      <c r="T25" s="36">
        <v>35711</v>
      </c>
      <c r="U25" s="17">
        <f>S25+T25</f>
        <v>123662</v>
      </c>
    </row>
    <row r="26" spans="2:21" ht="13.5">
      <c r="B26" s="54"/>
      <c r="C26" s="8" t="s">
        <v>32</v>
      </c>
      <c r="D26" s="4">
        <v>1001</v>
      </c>
      <c r="E26" s="4">
        <v>2187</v>
      </c>
      <c r="F26" s="4">
        <v>2</v>
      </c>
      <c r="G26" s="7">
        <f>D26+E26+F26</f>
        <v>3190</v>
      </c>
      <c r="H26" s="4">
        <v>4</v>
      </c>
      <c r="I26" s="4">
        <v>63</v>
      </c>
      <c r="J26" s="7">
        <f>H26+I26</f>
        <v>67</v>
      </c>
      <c r="K26" s="4">
        <v>5916</v>
      </c>
      <c r="L26" s="4">
        <v>11974</v>
      </c>
      <c r="M26" s="7">
        <f>K26+L26</f>
        <v>17890</v>
      </c>
      <c r="N26" s="4">
        <v>695</v>
      </c>
      <c r="O26" s="4">
        <v>228</v>
      </c>
      <c r="P26" s="7">
        <f>N26+O26</f>
        <v>923</v>
      </c>
      <c r="Q26" s="7">
        <f>G26+J26+M26+P26</f>
        <v>22070</v>
      </c>
      <c r="R26" s="4">
        <v>628</v>
      </c>
      <c r="S26" s="7">
        <v>22698</v>
      </c>
      <c r="T26" s="34"/>
      <c r="U26" s="12"/>
    </row>
    <row r="27" spans="2:21" ht="13.5">
      <c r="B27" s="55" t="s">
        <v>25</v>
      </c>
      <c r="C27" s="13" t="s">
        <v>33</v>
      </c>
      <c r="D27" s="11">
        <v>221</v>
      </c>
      <c r="E27" s="11">
        <v>18</v>
      </c>
      <c r="F27" s="11">
        <v>8</v>
      </c>
      <c r="G27" s="14">
        <f>D27+E27+F27</f>
        <v>247</v>
      </c>
      <c r="H27" s="11">
        <v>47</v>
      </c>
      <c r="I27" s="11">
        <v>13</v>
      </c>
      <c r="J27" s="14">
        <f>H27+I27</f>
        <v>60</v>
      </c>
      <c r="K27" s="11">
        <v>4</v>
      </c>
      <c r="L27" s="11">
        <v>48</v>
      </c>
      <c r="M27" s="14">
        <f>K27+L27</f>
        <v>52</v>
      </c>
      <c r="N27" s="11">
        <v>48</v>
      </c>
      <c r="O27" s="77" t="s">
        <v>127</v>
      </c>
      <c r="P27" s="14">
        <v>48</v>
      </c>
      <c r="Q27" s="14">
        <f>G27+J27+M27+P27</f>
        <v>407</v>
      </c>
      <c r="R27" s="77" t="s">
        <v>127</v>
      </c>
      <c r="S27" s="14">
        <v>407</v>
      </c>
      <c r="T27" s="35"/>
      <c r="U27" s="11"/>
    </row>
    <row r="28" spans="2:21" ht="13.5">
      <c r="B28" s="56"/>
      <c r="C28" s="10" t="s">
        <v>0</v>
      </c>
      <c r="D28" s="16">
        <f aca="true" t="shared" si="10" ref="D28:S28">D26+D27</f>
        <v>1222</v>
      </c>
      <c r="E28" s="16">
        <f t="shared" si="10"/>
        <v>2205</v>
      </c>
      <c r="F28" s="16">
        <f t="shared" si="10"/>
        <v>10</v>
      </c>
      <c r="G28" s="16">
        <f t="shared" si="10"/>
        <v>3437</v>
      </c>
      <c r="H28" s="16">
        <f t="shared" si="10"/>
        <v>51</v>
      </c>
      <c r="I28" s="16">
        <f t="shared" si="10"/>
        <v>76</v>
      </c>
      <c r="J28" s="16">
        <f t="shared" si="10"/>
        <v>127</v>
      </c>
      <c r="K28" s="16">
        <f t="shared" si="10"/>
        <v>5920</v>
      </c>
      <c r="L28" s="16">
        <f t="shared" si="10"/>
        <v>12022</v>
      </c>
      <c r="M28" s="16">
        <f t="shared" si="10"/>
        <v>17942</v>
      </c>
      <c r="N28" s="16">
        <f t="shared" si="10"/>
        <v>743</v>
      </c>
      <c r="O28" s="16">
        <v>228</v>
      </c>
      <c r="P28" s="16">
        <f t="shared" si="10"/>
        <v>971</v>
      </c>
      <c r="Q28" s="16">
        <f t="shared" si="10"/>
        <v>22477</v>
      </c>
      <c r="R28" s="16">
        <v>628</v>
      </c>
      <c r="S28" s="16">
        <f t="shared" si="10"/>
        <v>23105</v>
      </c>
      <c r="T28" s="36">
        <v>15029</v>
      </c>
      <c r="U28" s="17">
        <f>S28+T28</f>
        <v>38134</v>
      </c>
    </row>
    <row r="29" spans="2:21" ht="13.5">
      <c r="B29" s="54"/>
      <c r="C29" s="8" t="s">
        <v>32</v>
      </c>
      <c r="D29" s="4">
        <v>1226</v>
      </c>
      <c r="E29" s="4">
        <v>3202</v>
      </c>
      <c r="F29" s="4">
        <v>17</v>
      </c>
      <c r="G29" s="7">
        <f>D29+E29+F29</f>
        <v>4445</v>
      </c>
      <c r="H29" s="4">
        <v>7</v>
      </c>
      <c r="I29" s="4">
        <v>61</v>
      </c>
      <c r="J29" s="7">
        <f>H29+I29</f>
        <v>68</v>
      </c>
      <c r="K29" s="4">
        <v>12805</v>
      </c>
      <c r="L29" s="4">
        <v>22200</v>
      </c>
      <c r="M29" s="7">
        <f>K29+L29</f>
        <v>35005</v>
      </c>
      <c r="N29" s="4">
        <v>798</v>
      </c>
      <c r="O29" s="4">
        <v>83</v>
      </c>
      <c r="P29" s="7">
        <f>N29+O29</f>
        <v>881</v>
      </c>
      <c r="Q29" s="7">
        <f>G29+J29+M29+P29</f>
        <v>40399</v>
      </c>
      <c r="R29" s="4">
        <v>1037</v>
      </c>
      <c r="S29" s="7">
        <v>41436</v>
      </c>
      <c r="T29" s="34"/>
      <c r="U29" s="12"/>
    </row>
    <row r="30" spans="2:21" ht="13.5">
      <c r="B30" s="55" t="s">
        <v>26</v>
      </c>
      <c r="C30" s="13" t="s">
        <v>33</v>
      </c>
      <c r="D30" s="11">
        <v>657</v>
      </c>
      <c r="E30" s="11">
        <v>26</v>
      </c>
      <c r="F30" s="11">
        <v>26</v>
      </c>
      <c r="G30" s="14">
        <f>D30+E30+F30</f>
        <v>709</v>
      </c>
      <c r="H30" s="11">
        <v>33</v>
      </c>
      <c r="I30" s="11">
        <v>11</v>
      </c>
      <c r="J30" s="14">
        <f>H30+I30</f>
        <v>44</v>
      </c>
      <c r="K30" s="11">
        <v>1</v>
      </c>
      <c r="L30" s="11">
        <v>92</v>
      </c>
      <c r="M30" s="14">
        <f>K30+L30</f>
        <v>93</v>
      </c>
      <c r="N30" s="11">
        <v>197</v>
      </c>
      <c r="O30" s="77" t="s">
        <v>127</v>
      </c>
      <c r="P30" s="14">
        <v>197</v>
      </c>
      <c r="Q30" s="14">
        <f>G30+J30+M30+P30</f>
        <v>1043</v>
      </c>
      <c r="R30" s="77" t="s">
        <v>127</v>
      </c>
      <c r="S30" s="14">
        <v>1043</v>
      </c>
      <c r="T30" s="35"/>
      <c r="U30" s="11"/>
    </row>
    <row r="31" spans="2:21" ht="13.5">
      <c r="B31" s="56"/>
      <c r="C31" s="10" t="s">
        <v>0</v>
      </c>
      <c r="D31" s="16">
        <f aca="true" t="shared" si="11" ref="D31:S31">D29+D30</f>
        <v>1883</v>
      </c>
      <c r="E31" s="16">
        <f t="shared" si="11"/>
        <v>3228</v>
      </c>
      <c r="F31" s="16">
        <f t="shared" si="11"/>
        <v>43</v>
      </c>
      <c r="G31" s="16">
        <f t="shared" si="11"/>
        <v>5154</v>
      </c>
      <c r="H31" s="16">
        <f t="shared" si="11"/>
        <v>40</v>
      </c>
      <c r="I31" s="16">
        <f t="shared" si="11"/>
        <v>72</v>
      </c>
      <c r="J31" s="16">
        <f t="shared" si="11"/>
        <v>112</v>
      </c>
      <c r="K31" s="16">
        <f t="shared" si="11"/>
        <v>12806</v>
      </c>
      <c r="L31" s="16">
        <f t="shared" si="11"/>
        <v>22292</v>
      </c>
      <c r="M31" s="16">
        <f t="shared" si="11"/>
        <v>35098</v>
      </c>
      <c r="N31" s="16">
        <f t="shared" si="11"/>
        <v>995</v>
      </c>
      <c r="O31" s="16">
        <v>83</v>
      </c>
      <c r="P31" s="16">
        <f t="shared" si="11"/>
        <v>1078</v>
      </c>
      <c r="Q31" s="16">
        <f t="shared" si="11"/>
        <v>41442</v>
      </c>
      <c r="R31" s="16">
        <v>1037</v>
      </c>
      <c r="S31" s="16">
        <f t="shared" si="11"/>
        <v>42479</v>
      </c>
      <c r="T31" s="36">
        <v>17831</v>
      </c>
      <c r="U31" s="17">
        <f>S31+T31</f>
        <v>60310</v>
      </c>
    </row>
    <row r="32" spans="2:21" ht="13.5">
      <c r="B32" s="54"/>
      <c r="C32" s="8" t="s">
        <v>32</v>
      </c>
      <c r="D32" s="4">
        <v>875</v>
      </c>
      <c r="E32" s="4">
        <v>2074</v>
      </c>
      <c r="F32" s="4">
        <v>1</v>
      </c>
      <c r="G32" s="7">
        <f>D32+E32+F32</f>
        <v>2950</v>
      </c>
      <c r="H32" s="4">
        <v>9</v>
      </c>
      <c r="I32" s="4">
        <v>73</v>
      </c>
      <c r="J32" s="7">
        <f>H32+I32</f>
        <v>82</v>
      </c>
      <c r="K32" s="4">
        <v>7184</v>
      </c>
      <c r="L32" s="4">
        <v>13889</v>
      </c>
      <c r="M32" s="7">
        <f>K32+L32</f>
        <v>21073</v>
      </c>
      <c r="N32" s="4">
        <v>714</v>
      </c>
      <c r="O32" s="4">
        <v>81</v>
      </c>
      <c r="P32" s="7">
        <f>N32+O32</f>
        <v>795</v>
      </c>
      <c r="Q32" s="7">
        <f>G32+J32+M32+P32</f>
        <v>24900</v>
      </c>
      <c r="R32" s="4">
        <v>678</v>
      </c>
      <c r="S32" s="7">
        <v>25578</v>
      </c>
      <c r="T32" s="34"/>
      <c r="U32" s="12"/>
    </row>
    <row r="33" spans="2:21" ht="13.5">
      <c r="B33" s="55" t="s">
        <v>27</v>
      </c>
      <c r="C33" s="13" t="s">
        <v>33</v>
      </c>
      <c r="D33" s="11">
        <v>396</v>
      </c>
      <c r="E33" s="11">
        <v>9</v>
      </c>
      <c r="F33" s="11">
        <v>24</v>
      </c>
      <c r="G33" s="14">
        <f>D33+E33+F33</f>
        <v>429</v>
      </c>
      <c r="H33" s="11">
        <v>78</v>
      </c>
      <c r="I33" s="11">
        <v>8</v>
      </c>
      <c r="J33" s="14">
        <f>H33+I33</f>
        <v>86</v>
      </c>
      <c r="K33" s="11">
        <v>6</v>
      </c>
      <c r="L33" s="11">
        <v>66</v>
      </c>
      <c r="M33" s="14">
        <f>K33+L33</f>
        <v>72</v>
      </c>
      <c r="N33" s="11">
        <v>182</v>
      </c>
      <c r="O33" s="77" t="s">
        <v>127</v>
      </c>
      <c r="P33" s="14">
        <v>182</v>
      </c>
      <c r="Q33" s="14">
        <f>G33+J33+M33+P33</f>
        <v>769</v>
      </c>
      <c r="R33" s="77" t="s">
        <v>127</v>
      </c>
      <c r="S33" s="14">
        <v>769</v>
      </c>
      <c r="T33" s="35"/>
      <c r="U33" s="11"/>
    </row>
    <row r="34" spans="2:21" ht="13.5">
      <c r="B34" s="56"/>
      <c r="C34" s="10" t="s">
        <v>0</v>
      </c>
      <c r="D34" s="16">
        <f aca="true" t="shared" si="12" ref="D34:S34">D32+D33</f>
        <v>1271</v>
      </c>
      <c r="E34" s="16">
        <f t="shared" si="12"/>
        <v>2083</v>
      </c>
      <c r="F34" s="16">
        <f t="shared" si="12"/>
        <v>25</v>
      </c>
      <c r="G34" s="16">
        <f t="shared" si="12"/>
        <v>3379</v>
      </c>
      <c r="H34" s="16">
        <f t="shared" si="12"/>
        <v>87</v>
      </c>
      <c r="I34" s="16">
        <f t="shared" si="12"/>
        <v>81</v>
      </c>
      <c r="J34" s="16">
        <f t="shared" si="12"/>
        <v>168</v>
      </c>
      <c r="K34" s="16">
        <f t="shared" si="12"/>
        <v>7190</v>
      </c>
      <c r="L34" s="16">
        <f t="shared" si="12"/>
        <v>13955</v>
      </c>
      <c r="M34" s="16">
        <f t="shared" si="12"/>
        <v>21145</v>
      </c>
      <c r="N34" s="16">
        <f t="shared" si="12"/>
        <v>896</v>
      </c>
      <c r="O34" s="16">
        <v>81</v>
      </c>
      <c r="P34" s="16">
        <f t="shared" si="12"/>
        <v>977</v>
      </c>
      <c r="Q34" s="16">
        <f t="shared" si="12"/>
        <v>25669</v>
      </c>
      <c r="R34" s="16">
        <v>678</v>
      </c>
      <c r="S34" s="16">
        <f t="shared" si="12"/>
        <v>26347</v>
      </c>
      <c r="T34" s="36">
        <v>12705</v>
      </c>
      <c r="U34" s="17">
        <f>S34+T34</f>
        <v>39052</v>
      </c>
    </row>
    <row r="35" spans="2:21" ht="13.5">
      <c r="B35" s="54"/>
      <c r="C35" s="8" t="s">
        <v>32</v>
      </c>
      <c r="D35" s="4">
        <v>1529</v>
      </c>
      <c r="E35" s="4">
        <v>2672</v>
      </c>
      <c r="F35" s="4">
        <v>9</v>
      </c>
      <c r="G35" s="7">
        <f>D35+E35+F35</f>
        <v>4210</v>
      </c>
      <c r="H35" s="4">
        <v>7</v>
      </c>
      <c r="I35" s="4">
        <v>83</v>
      </c>
      <c r="J35" s="7">
        <f>H35+I35</f>
        <v>90</v>
      </c>
      <c r="K35" s="4">
        <v>10704</v>
      </c>
      <c r="L35" s="4">
        <v>18961</v>
      </c>
      <c r="M35" s="7">
        <f>K35+L35</f>
        <v>29665</v>
      </c>
      <c r="N35" s="4">
        <v>764</v>
      </c>
      <c r="O35" s="4">
        <v>116</v>
      </c>
      <c r="P35" s="7">
        <f>N35+O35</f>
        <v>880</v>
      </c>
      <c r="Q35" s="7">
        <f>G35+J35+M35+P35</f>
        <v>34845</v>
      </c>
      <c r="R35" s="4">
        <v>982</v>
      </c>
      <c r="S35" s="7">
        <v>35827</v>
      </c>
      <c r="T35" s="34"/>
      <c r="U35" s="12"/>
    </row>
    <row r="36" spans="2:21" ht="13.5">
      <c r="B36" s="55" t="s">
        <v>28</v>
      </c>
      <c r="C36" s="13" t="s">
        <v>33</v>
      </c>
      <c r="D36" s="11">
        <v>559</v>
      </c>
      <c r="E36" s="11">
        <v>37</v>
      </c>
      <c r="F36" s="11">
        <v>21</v>
      </c>
      <c r="G36" s="14">
        <f>D36+E36+F36</f>
        <v>617</v>
      </c>
      <c r="H36" s="11">
        <v>8</v>
      </c>
      <c r="I36" s="77" t="s">
        <v>127</v>
      </c>
      <c r="J36" s="14">
        <v>8</v>
      </c>
      <c r="K36" s="77" t="s">
        <v>127</v>
      </c>
      <c r="L36" s="11">
        <v>40</v>
      </c>
      <c r="M36" s="14">
        <v>40</v>
      </c>
      <c r="N36" s="11">
        <v>92</v>
      </c>
      <c r="O36" s="77" t="s">
        <v>127</v>
      </c>
      <c r="P36" s="14">
        <v>92</v>
      </c>
      <c r="Q36" s="14">
        <f>G36+J36+M36+P36</f>
        <v>757</v>
      </c>
      <c r="R36" s="77" t="s">
        <v>127</v>
      </c>
      <c r="S36" s="14">
        <v>757</v>
      </c>
      <c r="T36" s="35"/>
      <c r="U36" s="11"/>
    </row>
    <row r="37" spans="2:21" ht="13.5">
      <c r="B37" s="56"/>
      <c r="C37" s="10" t="s">
        <v>0</v>
      </c>
      <c r="D37" s="16">
        <f aca="true" t="shared" si="13" ref="D37:S37">D35+D36</f>
        <v>2088</v>
      </c>
      <c r="E37" s="16">
        <f t="shared" si="13"/>
        <v>2709</v>
      </c>
      <c r="F37" s="16">
        <f t="shared" si="13"/>
        <v>30</v>
      </c>
      <c r="G37" s="16">
        <f t="shared" si="13"/>
        <v>4827</v>
      </c>
      <c r="H37" s="16">
        <f t="shared" si="13"/>
        <v>15</v>
      </c>
      <c r="I37" s="16">
        <v>83</v>
      </c>
      <c r="J37" s="16">
        <f t="shared" si="13"/>
        <v>98</v>
      </c>
      <c r="K37" s="16">
        <v>10704</v>
      </c>
      <c r="L37" s="16">
        <f t="shared" si="13"/>
        <v>19001</v>
      </c>
      <c r="M37" s="16">
        <f t="shared" si="13"/>
        <v>29705</v>
      </c>
      <c r="N37" s="16">
        <f t="shared" si="13"/>
        <v>856</v>
      </c>
      <c r="O37" s="16">
        <v>116</v>
      </c>
      <c r="P37" s="16">
        <f t="shared" si="13"/>
        <v>972</v>
      </c>
      <c r="Q37" s="16">
        <f t="shared" si="13"/>
        <v>35602</v>
      </c>
      <c r="R37" s="16">
        <v>982</v>
      </c>
      <c r="S37" s="16">
        <f t="shared" si="13"/>
        <v>36584</v>
      </c>
      <c r="T37" s="36">
        <v>16972</v>
      </c>
      <c r="U37" s="17">
        <f>S37+T37</f>
        <v>53556</v>
      </c>
    </row>
    <row r="38" spans="2:21" ht="13.5">
      <c r="B38" s="54"/>
      <c r="C38" s="8" t="s">
        <v>32</v>
      </c>
      <c r="D38" s="4">
        <v>895</v>
      </c>
      <c r="E38" s="4">
        <v>2273</v>
      </c>
      <c r="F38" s="4">
        <v>2</v>
      </c>
      <c r="G38" s="7">
        <f>D38+E38+F38</f>
        <v>3170</v>
      </c>
      <c r="H38" s="4">
        <v>14</v>
      </c>
      <c r="I38" s="4">
        <v>62</v>
      </c>
      <c r="J38" s="7">
        <f>H38+I38</f>
        <v>76</v>
      </c>
      <c r="K38" s="4">
        <v>7981</v>
      </c>
      <c r="L38" s="4">
        <v>13669</v>
      </c>
      <c r="M38" s="7">
        <f>K38+L38</f>
        <v>21650</v>
      </c>
      <c r="N38" s="4">
        <v>575</v>
      </c>
      <c r="O38" s="4">
        <v>74</v>
      </c>
      <c r="P38" s="7">
        <f>N38+O38</f>
        <v>649</v>
      </c>
      <c r="Q38" s="7">
        <f>G38+J38+M38+P38</f>
        <v>25545</v>
      </c>
      <c r="R38" s="4">
        <v>773</v>
      </c>
      <c r="S38" s="7">
        <v>26318</v>
      </c>
      <c r="T38" s="34"/>
      <c r="U38" s="12"/>
    </row>
    <row r="39" spans="2:21" ht="13.5">
      <c r="B39" s="55" t="s">
        <v>29</v>
      </c>
      <c r="C39" s="13" t="s">
        <v>33</v>
      </c>
      <c r="D39" s="11">
        <v>117</v>
      </c>
      <c r="E39" s="11">
        <v>6</v>
      </c>
      <c r="F39" s="11">
        <v>44</v>
      </c>
      <c r="G39" s="14">
        <f>D39+E39+F39</f>
        <v>167</v>
      </c>
      <c r="H39" s="11">
        <v>7</v>
      </c>
      <c r="I39" s="11">
        <v>15</v>
      </c>
      <c r="J39" s="14">
        <f>H39+I39</f>
        <v>22</v>
      </c>
      <c r="K39" s="11">
        <v>9</v>
      </c>
      <c r="L39" s="11">
        <v>45</v>
      </c>
      <c r="M39" s="14">
        <f>K39+L39</f>
        <v>54</v>
      </c>
      <c r="N39" s="11">
        <v>48</v>
      </c>
      <c r="O39" s="77" t="s">
        <v>127</v>
      </c>
      <c r="P39" s="14">
        <v>48</v>
      </c>
      <c r="Q39" s="14">
        <f>G39+J39+M39+P39</f>
        <v>291</v>
      </c>
      <c r="R39" s="77" t="s">
        <v>127</v>
      </c>
      <c r="S39" s="14">
        <v>291</v>
      </c>
      <c r="T39" s="35"/>
      <c r="U39" s="11"/>
    </row>
    <row r="40" spans="2:21" ht="13.5">
      <c r="B40" s="56"/>
      <c r="C40" s="10" t="s">
        <v>0</v>
      </c>
      <c r="D40" s="16">
        <f aca="true" t="shared" si="14" ref="D40:S40">D38+D39</f>
        <v>1012</v>
      </c>
      <c r="E40" s="16">
        <f t="shared" si="14"/>
        <v>2279</v>
      </c>
      <c r="F40" s="16">
        <f t="shared" si="14"/>
        <v>46</v>
      </c>
      <c r="G40" s="16">
        <f t="shared" si="14"/>
        <v>3337</v>
      </c>
      <c r="H40" s="16">
        <f t="shared" si="14"/>
        <v>21</v>
      </c>
      <c r="I40" s="16">
        <f t="shared" si="14"/>
        <v>77</v>
      </c>
      <c r="J40" s="16">
        <f t="shared" si="14"/>
        <v>98</v>
      </c>
      <c r="K40" s="16">
        <f t="shared" si="14"/>
        <v>7990</v>
      </c>
      <c r="L40" s="16">
        <f t="shared" si="14"/>
        <v>13714</v>
      </c>
      <c r="M40" s="16">
        <f t="shared" si="14"/>
        <v>21704</v>
      </c>
      <c r="N40" s="16">
        <f t="shared" si="14"/>
        <v>623</v>
      </c>
      <c r="O40" s="16">
        <v>74</v>
      </c>
      <c r="P40" s="16">
        <f t="shared" si="14"/>
        <v>697</v>
      </c>
      <c r="Q40" s="16">
        <f t="shared" si="14"/>
        <v>25836</v>
      </c>
      <c r="R40" s="16">
        <v>773</v>
      </c>
      <c r="S40" s="16">
        <f t="shared" si="14"/>
        <v>26609</v>
      </c>
      <c r="T40" s="36">
        <v>14573</v>
      </c>
      <c r="U40" s="17">
        <f>S40+T40</f>
        <v>41182</v>
      </c>
    </row>
    <row r="41" spans="2:21" ht="13.5">
      <c r="B41" s="54"/>
      <c r="C41" s="8" t="s">
        <v>32</v>
      </c>
      <c r="D41" s="4">
        <v>802</v>
      </c>
      <c r="E41" s="4">
        <v>1819</v>
      </c>
      <c r="F41" s="4">
        <v>9</v>
      </c>
      <c r="G41" s="7">
        <f>D41+E41+F41</f>
        <v>2630</v>
      </c>
      <c r="H41" s="4">
        <v>6</v>
      </c>
      <c r="I41" s="4">
        <v>56</v>
      </c>
      <c r="J41" s="7">
        <f>H41+I41</f>
        <v>62</v>
      </c>
      <c r="K41" s="4">
        <v>7715</v>
      </c>
      <c r="L41" s="4">
        <v>14027</v>
      </c>
      <c r="M41" s="7">
        <f>K41+L41</f>
        <v>21742</v>
      </c>
      <c r="N41" s="4">
        <v>498</v>
      </c>
      <c r="O41" s="4">
        <v>70</v>
      </c>
      <c r="P41" s="7">
        <f>N41+O41</f>
        <v>568</v>
      </c>
      <c r="Q41" s="7">
        <f>G41+J41+M41+P41</f>
        <v>25002</v>
      </c>
      <c r="R41" s="4">
        <v>885</v>
      </c>
      <c r="S41" s="7">
        <v>25887</v>
      </c>
      <c r="T41" s="34"/>
      <c r="U41" s="12"/>
    </row>
    <row r="42" spans="2:21" ht="13.5">
      <c r="B42" s="55" t="s">
        <v>30</v>
      </c>
      <c r="C42" s="13" t="s">
        <v>33</v>
      </c>
      <c r="D42" s="11">
        <v>342</v>
      </c>
      <c r="E42" s="11">
        <v>9</v>
      </c>
      <c r="F42" s="11">
        <v>26</v>
      </c>
      <c r="G42" s="14">
        <f>D42+E42+F42</f>
        <v>377</v>
      </c>
      <c r="H42" s="11">
        <v>9</v>
      </c>
      <c r="I42" s="11">
        <v>4</v>
      </c>
      <c r="J42" s="14">
        <f>H42+I42</f>
        <v>13</v>
      </c>
      <c r="K42" s="11">
        <v>3</v>
      </c>
      <c r="L42" s="11">
        <v>44</v>
      </c>
      <c r="M42" s="14">
        <f>K42+L42</f>
        <v>47</v>
      </c>
      <c r="N42" s="11">
        <v>106</v>
      </c>
      <c r="O42" s="77" t="s">
        <v>127</v>
      </c>
      <c r="P42" s="14">
        <v>106</v>
      </c>
      <c r="Q42" s="14">
        <f>G42+J42+M42+P42</f>
        <v>543</v>
      </c>
      <c r="R42" s="77" t="s">
        <v>127</v>
      </c>
      <c r="S42" s="14">
        <v>543</v>
      </c>
      <c r="T42" s="35"/>
      <c r="U42" s="11"/>
    </row>
    <row r="43" spans="2:21" ht="13.5">
      <c r="B43" s="56"/>
      <c r="C43" s="10" t="s">
        <v>0</v>
      </c>
      <c r="D43" s="16">
        <f aca="true" t="shared" si="15" ref="D43:S43">D41+D42</f>
        <v>1144</v>
      </c>
      <c r="E43" s="16">
        <f t="shared" si="15"/>
        <v>1828</v>
      </c>
      <c r="F43" s="16">
        <f t="shared" si="15"/>
        <v>35</v>
      </c>
      <c r="G43" s="16">
        <f t="shared" si="15"/>
        <v>3007</v>
      </c>
      <c r="H43" s="16">
        <f t="shared" si="15"/>
        <v>15</v>
      </c>
      <c r="I43" s="16">
        <f t="shared" si="15"/>
        <v>60</v>
      </c>
      <c r="J43" s="16">
        <f t="shared" si="15"/>
        <v>75</v>
      </c>
      <c r="K43" s="16">
        <f t="shared" si="15"/>
        <v>7718</v>
      </c>
      <c r="L43" s="16">
        <f t="shared" si="15"/>
        <v>14071</v>
      </c>
      <c r="M43" s="16">
        <f t="shared" si="15"/>
        <v>21789</v>
      </c>
      <c r="N43" s="16">
        <f t="shared" si="15"/>
        <v>604</v>
      </c>
      <c r="O43" s="16">
        <v>70</v>
      </c>
      <c r="P43" s="16">
        <f t="shared" si="15"/>
        <v>674</v>
      </c>
      <c r="Q43" s="16">
        <f t="shared" si="15"/>
        <v>25545</v>
      </c>
      <c r="R43" s="16">
        <v>885</v>
      </c>
      <c r="S43" s="16">
        <f t="shared" si="15"/>
        <v>26430</v>
      </c>
      <c r="T43" s="36">
        <v>13837</v>
      </c>
      <c r="U43" s="17">
        <f>S43+T43</f>
        <v>40267</v>
      </c>
    </row>
    <row r="44" spans="2:21" ht="13.5">
      <c r="B44" s="57"/>
      <c r="C44" s="18" t="s">
        <v>32</v>
      </c>
      <c r="D44" s="23">
        <f aca="true" t="shared" si="16" ref="D44:S44">SUM(D11,D14,D17,D20,D23,D26,D29,D32,D35,D38,D41)</f>
        <v>22207</v>
      </c>
      <c r="E44" s="23">
        <f t="shared" si="16"/>
        <v>60560</v>
      </c>
      <c r="F44" s="23">
        <f t="shared" si="16"/>
        <v>101</v>
      </c>
      <c r="G44" s="23">
        <f t="shared" si="16"/>
        <v>82868</v>
      </c>
      <c r="H44" s="23">
        <f t="shared" si="16"/>
        <v>265</v>
      </c>
      <c r="I44" s="23">
        <f t="shared" si="16"/>
        <v>1190</v>
      </c>
      <c r="J44" s="23">
        <f t="shared" si="16"/>
        <v>1455</v>
      </c>
      <c r="K44" s="23">
        <f t="shared" si="16"/>
        <v>207604</v>
      </c>
      <c r="L44" s="23">
        <f t="shared" si="16"/>
        <v>374552</v>
      </c>
      <c r="M44" s="23">
        <f t="shared" si="16"/>
        <v>582156</v>
      </c>
      <c r="N44" s="23">
        <f t="shared" si="16"/>
        <v>14204</v>
      </c>
      <c r="O44" s="23">
        <f t="shared" si="16"/>
        <v>1884</v>
      </c>
      <c r="P44" s="23">
        <f t="shared" si="16"/>
        <v>16088</v>
      </c>
      <c r="Q44" s="23">
        <f t="shared" si="16"/>
        <v>682567</v>
      </c>
      <c r="R44" s="23">
        <f t="shared" si="16"/>
        <v>16877</v>
      </c>
      <c r="S44" s="23">
        <f t="shared" si="16"/>
        <v>699444</v>
      </c>
      <c r="T44" s="22"/>
      <c r="U44" s="12"/>
    </row>
    <row r="45" spans="2:21" ht="13.5">
      <c r="B45" s="58" t="s">
        <v>31</v>
      </c>
      <c r="C45" s="25" t="s">
        <v>33</v>
      </c>
      <c r="D45" s="26">
        <f aca="true" t="shared" si="17" ref="D45:S45">SUM(D12,D15,D18,D21,D24,D27,D30,D33,D36,D39,D42)</f>
        <v>9603</v>
      </c>
      <c r="E45" s="26">
        <f t="shared" si="17"/>
        <v>468</v>
      </c>
      <c r="F45" s="26">
        <f t="shared" si="17"/>
        <v>863</v>
      </c>
      <c r="G45" s="26">
        <f t="shared" si="17"/>
        <v>10934</v>
      </c>
      <c r="H45" s="26">
        <f t="shared" si="17"/>
        <v>552</v>
      </c>
      <c r="I45" s="26">
        <f t="shared" si="17"/>
        <v>186</v>
      </c>
      <c r="J45" s="26">
        <f t="shared" si="17"/>
        <v>738</v>
      </c>
      <c r="K45" s="26">
        <f t="shared" si="17"/>
        <v>63</v>
      </c>
      <c r="L45" s="26">
        <f t="shared" si="17"/>
        <v>1695</v>
      </c>
      <c r="M45" s="26">
        <f t="shared" si="17"/>
        <v>1758</v>
      </c>
      <c r="N45" s="26">
        <f t="shared" si="17"/>
        <v>2140</v>
      </c>
      <c r="O45" s="26">
        <f t="shared" si="17"/>
        <v>20</v>
      </c>
      <c r="P45" s="26">
        <f t="shared" si="17"/>
        <v>2160</v>
      </c>
      <c r="Q45" s="26">
        <f t="shared" si="17"/>
        <v>15590</v>
      </c>
      <c r="R45" s="77" t="s">
        <v>127</v>
      </c>
      <c r="S45" s="26">
        <f t="shared" si="17"/>
        <v>15590</v>
      </c>
      <c r="T45" s="24"/>
      <c r="U45" s="11"/>
    </row>
    <row r="46" spans="2:21" ht="13.5">
      <c r="B46" s="59"/>
      <c r="C46" s="20" t="s">
        <v>0</v>
      </c>
      <c r="D46" s="27">
        <f aca="true" t="shared" si="18" ref="D46:S46">SUM(D13,D16,D19,D22,D25,D28,D31,D34,D37,D40,D43)</f>
        <v>31810</v>
      </c>
      <c r="E46" s="27">
        <f t="shared" si="18"/>
        <v>61028</v>
      </c>
      <c r="F46" s="27">
        <f t="shared" si="18"/>
        <v>964</v>
      </c>
      <c r="G46" s="27">
        <f t="shared" si="18"/>
        <v>93802</v>
      </c>
      <c r="H46" s="27">
        <f t="shared" si="18"/>
        <v>817</v>
      </c>
      <c r="I46" s="27">
        <f t="shared" si="18"/>
        <v>1376</v>
      </c>
      <c r="J46" s="27">
        <f t="shared" si="18"/>
        <v>2193</v>
      </c>
      <c r="K46" s="27">
        <f t="shared" si="18"/>
        <v>207667</v>
      </c>
      <c r="L46" s="27">
        <f t="shared" si="18"/>
        <v>376247</v>
      </c>
      <c r="M46" s="27">
        <f t="shared" si="18"/>
        <v>583914</v>
      </c>
      <c r="N46" s="27">
        <f t="shared" si="18"/>
        <v>16344</v>
      </c>
      <c r="O46" s="27">
        <f t="shared" si="18"/>
        <v>1904</v>
      </c>
      <c r="P46" s="27">
        <f t="shared" si="18"/>
        <v>18248</v>
      </c>
      <c r="Q46" s="27">
        <f t="shared" si="18"/>
        <v>698157</v>
      </c>
      <c r="R46" s="27">
        <f t="shared" si="18"/>
        <v>16877</v>
      </c>
      <c r="S46" s="27">
        <f t="shared" si="18"/>
        <v>715034</v>
      </c>
      <c r="T46" s="28">
        <f>SUM(T13:T43)</f>
        <v>284167</v>
      </c>
      <c r="U46" s="28">
        <f>S46+T46</f>
        <v>999201</v>
      </c>
    </row>
    <row r="47" spans="2:21" ht="13.5">
      <c r="B47" s="74" t="s">
        <v>34</v>
      </c>
      <c r="C47" s="8" t="s">
        <v>32</v>
      </c>
      <c r="D47" s="4">
        <v>273</v>
      </c>
      <c r="E47" s="4">
        <v>620</v>
      </c>
      <c r="F47" s="4">
        <v>9</v>
      </c>
      <c r="G47" s="7">
        <f>D47+E47+F47</f>
        <v>902</v>
      </c>
      <c r="H47" s="4">
        <v>4</v>
      </c>
      <c r="I47" s="4">
        <v>13</v>
      </c>
      <c r="J47" s="7">
        <f>H47+I47</f>
        <v>17</v>
      </c>
      <c r="K47" s="4">
        <v>1639</v>
      </c>
      <c r="L47" s="4">
        <v>3398</v>
      </c>
      <c r="M47" s="7">
        <f>K47+L47</f>
        <v>5037</v>
      </c>
      <c r="N47" s="4">
        <v>139</v>
      </c>
      <c r="O47" s="4">
        <v>24</v>
      </c>
      <c r="P47" s="7">
        <f>N47+O47</f>
        <v>163</v>
      </c>
      <c r="Q47" s="7">
        <f>G47+J47+M47+P47</f>
        <v>6119</v>
      </c>
      <c r="R47" s="4">
        <v>163</v>
      </c>
      <c r="S47" s="7">
        <v>6282</v>
      </c>
      <c r="T47" s="34"/>
      <c r="U47" s="12"/>
    </row>
    <row r="48" spans="2:21" ht="13.5">
      <c r="B48" s="60" t="s">
        <v>35</v>
      </c>
      <c r="C48" s="13" t="s">
        <v>33</v>
      </c>
      <c r="D48" s="11">
        <v>48</v>
      </c>
      <c r="E48" s="11">
        <v>2</v>
      </c>
      <c r="F48" s="11">
        <v>18</v>
      </c>
      <c r="G48" s="14">
        <f>D48+E48+F48</f>
        <v>68</v>
      </c>
      <c r="H48" s="77" t="s">
        <v>127</v>
      </c>
      <c r="I48" s="77" t="s">
        <v>127</v>
      </c>
      <c r="J48" s="77" t="s">
        <v>127</v>
      </c>
      <c r="K48" s="77" t="s">
        <v>127</v>
      </c>
      <c r="L48" s="77" t="s">
        <v>127</v>
      </c>
      <c r="M48" s="77" t="s">
        <v>127</v>
      </c>
      <c r="N48" s="11">
        <v>7</v>
      </c>
      <c r="O48" s="77" t="s">
        <v>127</v>
      </c>
      <c r="P48" s="14">
        <v>7</v>
      </c>
      <c r="Q48" s="14">
        <v>75</v>
      </c>
      <c r="R48" s="77" t="s">
        <v>127</v>
      </c>
      <c r="S48" s="14">
        <v>75</v>
      </c>
      <c r="T48" s="35"/>
      <c r="U48" s="11"/>
    </row>
    <row r="49" spans="2:21" ht="13.5">
      <c r="B49" s="3"/>
      <c r="C49" s="10" t="s">
        <v>0</v>
      </c>
      <c r="D49" s="16">
        <f>D47+D48</f>
        <v>321</v>
      </c>
      <c r="E49" s="16">
        <f>E47+E48</f>
        <v>622</v>
      </c>
      <c r="F49" s="16">
        <v>27</v>
      </c>
      <c r="G49" s="16">
        <f>G47+G48</f>
        <v>970</v>
      </c>
      <c r="H49" s="16">
        <v>4</v>
      </c>
      <c r="I49" s="16">
        <v>13</v>
      </c>
      <c r="J49" s="16">
        <v>17</v>
      </c>
      <c r="K49" s="16">
        <v>1639</v>
      </c>
      <c r="L49" s="16">
        <v>3398</v>
      </c>
      <c r="M49" s="16">
        <v>5037</v>
      </c>
      <c r="N49" s="16">
        <f>N47+N48</f>
        <v>146</v>
      </c>
      <c r="O49" s="16">
        <v>24</v>
      </c>
      <c r="P49" s="16">
        <f>P47+P48</f>
        <v>170</v>
      </c>
      <c r="Q49" s="16">
        <f>Q47+Q48</f>
        <v>6194</v>
      </c>
      <c r="R49" s="16">
        <v>163</v>
      </c>
      <c r="S49" s="16">
        <f>S47+S48</f>
        <v>6357</v>
      </c>
      <c r="T49" s="36">
        <v>3367</v>
      </c>
      <c r="U49" s="17">
        <f>S49+T49</f>
        <v>9724</v>
      </c>
    </row>
    <row r="50" spans="2:21" ht="13.5">
      <c r="B50" s="5"/>
      <c r="C50" s="8" t="s">
        <v>32</v>
      </c>
      <c r="D50" s="4">
        <v>607</v>
      </c>
      <c r="E50" s="4">
        <v>1045</v>
      </c>
      <c r="F50" s="4">
        <v>18</v>
      </c>
      <c r="G50" s="7">
        <f>D50+E50+F50</f>
        <v>1670</v>
      </c>
      <c r="H50" s="4">
        <v>1</v>
      </c>
      <c r="I50" s="4">
        <v>24</v>
      </c>
      <c r="J50" s="7">
        <f>H50+I50</f>
        <v>25</v>
      </c>
      <c r="K50" s="4">
        <v>1952</v>
      </c>
      <c r="L50" s="4">
        <v>3941</v>
      </c>
      <c r="M50" s="7">
        <f>K50+L50</f>
        <v>5893</v>
      </c>
      <c r="N50" s="4">
        <v>214</v>
      </c>
      <c r="O50" s="4">
        <v>58</v>
      </c>
      <c r="P50" s="7">
        <f>N50+O50</f>
        <v>272</v>
      </c>
      <c r="Q50" s="7">
        <f>G50+J50+M50+P50</f>
        <v>7860</v>
      </c>
      <c r="R50" s="4">
        <v>199</v>
      </c>
      <c r="S50" s="7">
        <v>8059</v>
      </c>
      <c r="T50" s="34"/>
      <c r="U50" s="12"/>
    </row>
    <row r="51" spans="2:21" ht="13.5">
      <c r="B51" s="60" t="s">
        <v>36</v>
      </c>
      <c r="C51" s="13" t="s">
        <v>33</v>
      </c>
      <c r="D51" s="11">
        <v>68</v>
      </c>
      <c r="E51" s="11">
        <v>2</v>
      </c>
      <c r="F51" s="11">
        <v>73</v>
      </c>
      <c r="G51" s="14">
        <f>D51+E51+F51</f>
        <v>143</v>
      </c>
      <c r="H51" s="77" t="s">
        <v>127</v>
      </c>
      <c r="I51" s="77" t="s">
        <v>127</v>
      </c>
      <c r="J51" s="78" t="s">
        <v>127</v>
      </c>
      <c r="K51" s="77" t="s">
        <v>127</v>
      </c>
      <c r="L51" s="77" t="s">
        <v>127</v>
      </c>
      <c r="M51" s="78" t="s">
        <v>127</v>
      </c>
      <c r="N51" s="77">
        <v>3</v>
      </c>
      <c r="O51" s="77">
        <v>1</v>
      </c>
      <c r="P51" s="78">
        <f>N51+O51</f>
        <v>4</v>
      </c>
      <c r="Q51" s="78">
        <v>147</v>
      </c>
      <c r="R51" s="77" t="s">
        <v>127</v>
      </c>
      <c r="S51" s="78">
        <v>147</v>
      </c>
      <c r="T51" s="35"/>
      <c r="U51" s="11"/>
    </row>
    <row r="52" spans="2:21" ht="13.5">
      <c r="B52" s="3"/>
      <c r="C52" s="10" t="s">
        <v>0</v>
      </c>
      <c r="D52" s="16">
        <f aca="true" t="shared" si="19" ref="D52:S52">D50+D51</f>
        <v>675</v>
      </c>
      <c r="E52" s="16">
        <f t="shared" si="19"/>
        <v>1047</v>
      </c>
      <c r="F52" s="16">
        <f t="shared" si="19"/>
        <v>91</v>
      </c>
      <c r="G52" s="16">
        <f t="shared" si="19"/>
        <v>1813</v>
      </c>
      <c r="H52" s="16">
        <v>1</v>
      </c>
      <c r="I52" s="16">
        <v>24</v>
      </c>
      <c r="J52" s="16">
        <v>25</v>
      </c>
      <c r="K52" s="16">
        <v>1952</v>
      </c>
      <c r="L52" s="16">
        <v>3941</v>
      </c>
      <c r="M52" s="79">
        <v>5893</v>
      </c>
      <c r="N52" s="79">
        <f t="shared" si="19"/>
        <v>217</v>
      </c>
      <c r="O52" s="79">
        <f t="shared" si="19"/>
        <v>59</v>
      </c>
      <c r="P52" s="79">
        <f t="shared" si="19"/>
        <v>276</v>
      </c>
      <c r="Q52" s="79">
        <f t="shared" si="19"/>
        <v>8007</v>
      </c>
      <c r="R52" s="79">
        <v>199</v>
      </c>
      <c r="S52" s="79">
        <f t="shared" si="19"/>
        <v>8206</v>
      </c>
      <c r="T52" s="36">
        <v>4437</v>
      </c>
      <c r="U52" s="17">
        <f>S52+T52</f>
        <v>12643</v>
      </c>
    </row>
    <row r="53" spans="2:21" ht="13.5">
      <c r="B53" s="5"/>
      <c r="C53" s="8" t="s">
        <v>32</v>
      </c>
      <c r="D53" s="4">
        <v>917</v>
      </c>
      <c r="E53" s="4">
        <v>1509</v>
      </c>
      <c r="F53" s="4">
        <v>8</v>
      </c>
      <c r="G53" s="7">
        <f>D53+E53+F53</f>
        <v>2434</v>
      </c>
      <c r="H53" s="4">
        <v>4</v>
      </c>
      <c r="I53" s="4">
        <v>25</v>
      </c>
      <c r="J53" s="7">
        <f>H53+I53</f>
        <v>29</v>
      </c>
      <c r="K53" s="4">
        <v>3888</v>
      </c>
      <c r="L53" s="4">
        <v>7323</v>
      </c>
      <c r="M53" s="7">
        <f>K53+L53</f>
        <v>11211</v>
      </c>
      <c r="N53" s="4">
        <v>386</v>
      </c>
      <c r="O53" s="4">
        <v>178</v>
      </c>
      <c r="P53" s="7">
        <f>N53+O53</f>
        <v>564</v>
      </c>
      <c r="Q53" s="7">
        <f>G53+J53+M53+P53</f>
        <v>14238</v>
      </c>
      <c r="R53" s="4">
        <v>352</v>
      </c>
      <c r="S53" s="7">
        <v>14590</v>
      </c>
      <c r="T53" s="34"/>
      <c r="U53" s="12"/>
    </row>
    <row r="54" spans="2:21" ht="13.5">
      <c r="B54" s="60" t="s">
        <v>37</v>
      </c>
      <c r="C54" s="13" t="s">
        <v>33</v>
      </c>
      <c r="D54" s="11">
        <v>107</v>
      </c>
      <c r="E54" s="11">
        <v>1</v>
      </c>
      <c r="F54" s="11">
        <v>8</v>
      </c>
      <c r="G54" s="14">
        <f>D54+E54+F54</f>
        <v>116</v>
      </c>
      <c r="H54" s="77" t="s">
        <v>127</v>
      </c>
      <c r="I54" s="77" t="s">
        <v>127</v>
      </c>
      <c r="J54" s="78" t="s">
        <v>127</v>
      </c>
      <c r="K54" s="77" t="s">
        <v>127</v>
      </c>
      <c r="L54" s="77" t="s">
        <v>127</v>
      </c>
      <c r="M54" s="78" t="s">
        <v>127</v>
      </c>
      <c r="N54" s="77">
        <v>10</v>
      </c>
      <c r="O54" s="77" t="s">
        <v>127</v>
      </c>
      <c r="P54" s="78">
        <v>10</v>
      </c>
      <c r="Q54" s="78">
        <v>126</v>
      </c>
      <c r="R54" s="77" t="s">
        <v>127</v>
      </c>
      <c r="S54" s="14">
        <v>126</v>
      </c>
      <c r="T54" s="35"/>
      <c r="U54" s="11"/>
    </row>
    <row r="55" spans="2:21" ht="13.5">
      <c r="B55" s="3"/>
      <c r="C55" s="10" t="s">
        <v>0</v>
      </c>
      <c r="D55" s="16">
        <f aca="true" t="shared" si="20" ref="D55:S55">D53+D54</f>
        <v>1024</v>
      </c>
      <c r="E55" s="16">
        <f t="shared" si="20"/>
        <v>1510</v>
      </c>
      <c r="F55" s="16">
        <f t="shared" si="20"/>
        <v>16</v>
      </c>
      <c r="G55" s="16">
        <f t="shared" si="20"/>
        <v>2550</v>
      </c>
      <c r="H55" s="16">
        <v>4</v>
      </c>
      <c r="I55" s="16">
        <v>25</v>
      </c>
      <c r="J55" s="16">
        <v>29</v>
      </c>
      <c r="K55" s="16">
        <v>3888</v>
      </c>
      <c r="L55" s="16">
        <v>7323</v>
      </c>
      <c r="M55" s="79">
        <v>11211</v>
      </c>
      <c r="N55" s="79">
        <f t="shared" si="20"/>
        <v>396</v>
      </c>
      <c r="O55" s="79">
        <v>178</v>
      </c>
      <c r="P55" s="79">
        <f t="shared" si="20"/>
        <v>574</v>
      </c>
      <c r="Q55" s="79">
        <f t="shared" si="20"/>
        <v>14364</v>
      </c>
      <c r="R55" s="79">
        <v>352</v>
      </c>
      <c r="S55" s="16">
        <f t="shared" si="20"/>
        <v>14716</v>
      </c>
      <c r="T55" s="36">
        <v>6553</v>
      </c>
      <c r="U55" s="17">
        <f>S55+T55</f>
        <v>21269</v>
      </c>
    </row>
    <row r="56" spans="2:21" ht="13.5">
      <c r="B56" s="5"/>
      <c r="C56" s="8" t="s">
        <v>32</v>
      </c>
      <c r="D56" s="4">
        <v>383</v>
      </c>
      <c r="E56" s="4">
        <v>661</v>
      </c>
      <c r="F56" s="4">
        <v>4</v>
      </c>
      <c r="G56" s="7">
        <f>D56+E56+F56</f>
        <v>1048</v>
      </c>
      <c r="H56" s="4">
        <v>2</v>
      </c>
      <c r="I56" s="4">
        <v>23</v>
      </c>
      <c r="J56" s="7">
        <f>H56+I56</f>
        <v>25</v>
      </c>
      <c r="K56" s="4">
        <v>2488</v>
      </c>
      <c r="L56" s="4">
        <v>4764</v>
      </c>
      <c r="M56" s="81">
        <f>K56+L56</f>
        <v>7252</v>
      </c>
      <c r="N56" s="80">
        <v>188</v>
      </c>
      <c r="O56" s="80">
        <v>65</v>
      </c>
      <c r="P56" s="81">
        <f>N56+O56</f>
        <v>253</v>
      </c>
      <c r="Q56" s="81">
        <f>G56+J56+M56+P56</f>
        <v>8578</v>
      </c>
      <c r="R56" s="80">
        <v>292</v>
      </c>
      <c r="S56" s="81">
        <v>8870</v>
      </c>
      <c r="T56" s="91"/>
      <c r="U56" s="92"/>
    </row>
    <row r="57" spans="2:21" ht="13.5">
      <c r="B57" s="60" t="s">
        <v>38</v>
      </c>
      <c r="C57" s="13" t="s">
        <v>33</v>
      </c>
      <c r="D57" s="11">
        <v>214</v>
      </c>
      <c r="E57" s="11">
        <v>13</v>
      </c>
      <c r="F57" s="11">
        <v>36</v>
      </c>
      <c r="G57" s="14">
        <f>D57+E57+F57</f>
        <v>263</v>
      </c>
      <c r="H57" s="77" t="s">
        <v>127</v>
      </c>
      <c r="I57" s="11">
        <v>1</v>
      </c>
      <c r="J57" s="14">
        <v>1</v>
      </c>
      <c r="K57" s="11">
        <v>4</v>
      </c>
      <c r="L57" s="11">
        <v>10</v>
      </c>
      <c r="M57" s="78">
        <f>K57+L57</f>
        <v>14</v>
      </c>
      <c r="N57" s="77">
        <v>15</v>
      </c>
      <c r="O57" s="77" t="s">
        <v>127</v>
      </c>
      <c r="P57" s="78">
        <v>15</v>
      </c>
      <c r="Q57" s="78">
        <f>G57+J57+M57+P57</f>
        <v>293</v>
      </c>
      <c r="R57" s="77" t="s">
        <v>127</v>
      </c>
      <c r="S57" s="78">
        <v>293</v>
      </c>
      <c r="T57" s="93"/>
      <c r="U57" s="77"/>
    </row>
    <row r="58" spans="2:21" ht="13.5">
      <c r="B58" s="3"/>
      <c r="C58" s="10" t="s">
        <v>0</v>
      </c>
      <c r="D58" s="16">
        <f aca="true" t="shared" si="21" ref="D58:S58">D56+D57</f>
        <v>597</v>
      </c>
      <c r="E58" s="16">
        <f t="shared" si="21"/>
        <v>674</v>
      </c>
      <c r="F58" s="16">
        <f t="shared" si="21"/>
        <v>40</v>
      </c>
      <c r="G58" s="16">
        <f t="shared" si="21"/>
        <v>1311</v>
      </c>
      <c r="H58" s="16">
        <v>2</v>
      </c>
      <c r="I58" s="16">
        <f t="shared" si="21"/>
        <v>24</v>
      </c>
      <c r="J58" s="16">
        <f t="shared" si="21"/>
        <v>26</v>
      </c>
      <c r="K58" s="16">
        <f t="shared" si="21"/>
        <v>2492</v>
      </c>
      <c r="L58" s="16">
        <f t="shared" si="21"/>
        <v>4774</v>
      </c>
      <c r="M58" s="79">
        <f t="shared" si="21"/>
        <v>7266</v>
      </c>
      <c r="N58" s="79">
        <f t="shared" si="21"/>
        <v>203</v>
      </c>
      <c r="O58" s="79">
        <v>65</v>
      </c>
      <c r="P58" s="79">
        <f t="shared" si="21"/>
        <v>268</v>
      </c>
      <c r="Q58" s="79">
        <f t="shared" si="21"/>
        <v>8871</v>
      </c>
      <c r="R58" s="79">
        <v>292</v>
      </c>
      <c r="S58" s="79">
        <f t="shared" si="21"/>
        <v>9163</v>
      </c>
      <c r="T58" s="94">
        <v>4624</v>
      </c>
      <c r="U58" s="95">
        <f>S58+T58</f>
        <v>13787</v>
      </c>
    </row>
    <row r="59" spans="2:21" ht="13.5">
      <c r="B59" s="5"/>
      <c r="C59" s="8" t="s">
        <v>32</v>
      </c>
      <c r="D59" s="4">
        <v>443</v>
      </c>
      <c r="E59" s="4">
        <v>763</v>
      </c>
      <c r="F59" s="4">
        <v>6</v>
      </c>
      <c r="G59" s="7">
        <f>D59+E59+F59</f>
        <v>1212</v>
      </c>
      <c r="H59" s="4">
        <v>3</v>
      </c>
      <c r="I59" s="4">
        <v>18</v>
      </c>
      <c r="J59" s="7">
        <f>H59+I59</f>
        <v>21</v>
      </c>
      <c r="K59" s="4">
        <v>1504</v>
      </c>
      <c r="L59" s="4">
        <v>3084</v>
      </c>
      <c r="M59" s="81">
        <f>K59+L59</f>
        <v>4588</v>
      </c>
      <c r="N59" s="80">
        <v>161</v>
      </c>
      <c r="O59" s="80">
        <v>61</v>
      </c>
      <c r="P59" s="81">
        <f>N59+O59</f>
        <v>222</v>
      </c>
      <c r="Q59" s="81">
        <f>G59+J59+M59+P59</f>
        <v>6043</v>
      </c>
      <c r="R59" s="80">
        <v>133</v>
      </c>
      <c r="S59" s="81">
        <v>6176</v>
      </c>
      <c r="T59" s="91"/>
      <c r="U59" s="92"/>
    </row>
    <row r="60" spans="2:21" ht="13.5">
      <c r="B60" s="60" t="s">
        <v>39</v>
      </c>
      <c r="C60" s="13" t="s">
        <v>33</v>
      </c>
      <c r="D60" s="11">
        <v>51</v>
      </c>
      <c r="E60" s="11">
        <v>1</v>
      </c>
      <c r="F60" s="11">
        <v>6</v>
      </c>
      <c r="G60" s="14">
        <f>D60+E60+F60</f>
        <v>58</v>
      </c>
      <c r="H60" s="77" t="s">
        <v>127</v>
      </c>
      <c r="I60" s="77" t="s">
        <v>127</v>
      </c>
      <c r="J60" s="78" t="s">
        <v>127</v>
      </c>
      <c r="K60" s="77" t="s">
        <v>127</v>
      </c>
      <c r="L60" s="77" t="s">
        <v>127</v>
      </c>
      <c r="M60" s="78" t="s">
        <v>127</v>
      </c>
      <c r="N60" s="77">
        <v>3</v>
      </c>
      <c r="O60" s="77" t="s">
        <v>127</v>
      </c>
      <c r="P60" s="78">
        <v>3</v>
      </c>
      <c r="Q60" s="78">
        <v>61</v>
      </c>
      <c r="R60" s="77" t="s">
        <v>127</v>
      </c>
      <c r="S60" s="78">
        <v>61</v>
      </c>
      <c r="T60" s="93"/>
      <c r="U60" s="77"/>
    </row>
    <row r="61" spans="2:21" ht="13.5">
      <c r="B61" s="3"/>
      <c r="C61" s="10" t="s">
        <v>0</v>
      </c>
      <c r="D61" s="16">
        <f aca="true" t="shared" si="22" ref="D61:S61">D59+D60</f>
        <v>494</v>
      </c>
      <c r="E61" s="16">
        <f t="shared" si="22"/>
        <v>764</v>
      </c>
      <c r="F61" s="16">
        <f t="shared" si="22"/>
        <v>12</v>
      </c>
      <c r="G61" s="16">
        <f t="shared" si="22"/>
        <v>1270</v>
      </c>
      <c r="H61" s="79">
        <v>3</v>
      </c>
      <c r="I61" s="79">
        <v>18</v>
      </c>
      <c r="J61" s="79">
        <v>21</v>
      </c>
      <c r="K61" s="79">
        <v>1504</v>
      </c>
      <c r="L61" s="79">
        <v>3084</v>
      </c>
      <c r="M61" s="79">
        <v>4588</v>
      </c>
      <c r="N61" s="79">
        <f t="shared" si="22"/>
        <v>164</v>
      </c>
      <c r="O61" s="79">
        <v>61</v>
      </c>
      <c r="P61" s="79">
        <f t="shared" si="22"/>
        <v>225</v>
      </c>
      <c r="Q61" s="79">
        <f t="shared" si="22"/>
        <v>6104</v>
      </c>
      <c r="R61" s="79">
        <v>133</v>
      </c>
      <c r="S61" s="79">
        <f t="shared" si="22"/>
        <v>6237</v>
      </c>
      <c r="T61" s="94">
        <v>3314</v>
      </c>
      <c r="U61" s="95">
        <f>S61+T61</f>
        <v>9551</v>
      </c>
    </row>
    <row r="62" spans="2:21" ht="13.5">
      <c r="B62" s="5"/>
      <c r="C62" s="8" t="s">
        <v>32</v>
      </c>
      <c r="D62" s="4">
        <v>275</v>
      </c>
      <c r="E62" s="4">
        <v>650</v>
      </c>
      <c r="F62" s="80" t="s">
        <v>127</v>
      </c>
      <c r="G62" s="81">
        <v>925</v>
      </c>
      <c r="H62" s="80" t="s">
        <v>127</v>
      </c>
      <c r="I62" s="80">
        <v>18</v>
      </c>
      <c r="J62" s="81">
        <v>18</v>
      </c>
      <c r="K62" s="80">
        <v>1915</v>
      </c>
      <c r="L62" s="4">
        <v>3938</v>
      </c>
      <c r="M62" s="81">
        <f>K62+L62</f>
        <v>5853</v>
      </c>
      <c r="N62" s="80">
        <v>135</v>
      </c>
      <c r="O62" s="80">
        <v>31</v>
      </c>
      <c r="P62" s="81">
        <f>N62+O62</f>
        <v>166</v>
      </c>
      <c r="Q62" s="81">
        <f>G62+J62+M62+P62</f>
        <v>6962</v>
      </c>
      <c r="R62" s="80">
        <v>183</v>
      </c>
      <c r="S62" s="81">
        <v>7145</v>
      </c>
      <c r="T62" s="34"/>
      <c r="U62" s="12"/>
    </row>
    <row r="63" spans="2:21" ht="13.5">
      <c r="B63" s="60" t="s">
        <v>40</v>
      </c>
      <c r="C63" s="13" t="s">
        <v>33</v>
      </c>
      <c r="D63" s="11">
        <v>92</v>
      </c>
      <c r="E63" s="11">
        <v>1</v>
      </c>
      <c r="F63" s="77">
        <v>1</v>
      </c>
      <c r="G63" s="78">
        <f>D63+E63+F63</f>
        <v>94</v>
      </c>
      <c r="H63" s="77" t="s">
        <v>127</v>
      </c>
      <c r="I63" s="77" t="s">
        <v>127</v>
      </c>
      <c r="J63" s="78" t="s">
        <v>127</v>
      </c>
      <c r="K63" s="77" t="s">
        <v>127</v>
      </c>
      <c r="L63" s="77" t="s">
        <v>127</v>
      </c>
      <c r="M63" s="78" t="s">
        <v>127</v>
      </c>
      <c r="N63" s="77">
        <v>21</v>
      </c>
      <c r="O63" s="77" t="s">
        <v>127</v>
      </c>
      <c r="P63" s="78">
        <v>21</v>
      </c>
      <c r="Q63" s="78">
        <v>115</v>
      </c>
      <c r="R63" s="77" t="s">
        <v>127</v>
      </c>
      <c r="S63" s="78">
        <v>115</v>
      </c>
      <c r="T63" s="35"/>
      <c r="U63" s="11"/>
    </row>
    <row r="64" spans="2:21" ht="13.5">
      <c r="B64" s="3"/>
      <c r="C64" s="10" t="s">
        <v>0</v>
      </c>
      <c r="D64" s="16">
        <f>D62+D63</f>
        <v>367</v>
      </c>
      <c r="E64" s="16">
        <f>E62+E63</f>
        <v>651</v>
      </c>
      <c r="F64" s="79">
        <v>1</v>
      </c>
      <c r="G64" s="79">
        <f>G62+G63</f>
        <v>1019</v>
      </c>
      <c r="H64" s="79" t="s">
        <v>127</v>
      </c>
      <c r="I64" s="79">
        <v>18</v>
      </c>
      <c r="J64" s="79">
        <v>18</v>
      </c>
      <c r="K64" s="79">
        <v>1915</v>
      </c>
      <c r="L64" s="16">
        <v>3938</v>
      </c>
      <c r="M64" s="79">
        <v>5853</v>
      </c>
      <c r="N64" s="79">
        <f>N62+N63</f>
        <v>156</v>
      </c>
      <c r="O64" s="79">
        <v>31</v>
      </c>
      <c r="P64" s="79">
        <f>P62+P63</f>
        <v>187</v>
      </c>
      <c r="Q64" s="79">
        <f>Q62+Q63</f>
        <v>7077</v>
      </c>
      <c r="R64" s="79">
        <v>183</v>
      </c>
      <c r="S64" s="79">
        <f>S62+S63</f>
        <v>7260</v>
      </c>
      <c r="T64" s="36">
        <v>3515</v>
      </c>
      <c r="U64" s="17">
        <f>S64+T64</f>
        <v>10775</v>
      </c>
    </row>
    <row r="65" spans="2:21" ht="13.5">
      <c r="B65" s="5"/>
      <c r="C65" s="8" t="s">
        <v>32</v>
      </c>
      <c r="D65" s="4">
        <v>477</v>
      </c>
      <c r="E65" s="4">
        <v>960</v>
      </c>
      <c r="F65" s="80" t="s">
        <v>127</v>
      </c>
      <c r="G65" s="81">
        <v>1437</v>
      </c>
      <c r="H65" s="80">
        <v>6</v>
      </c>
      <c r="I65" s="80">
        <v>20</v>
      </c>
      <c r="J65" s="81">
        <f>H65+I65</f>
        <v>26</v>
      </c>
      <c r="K65" s="80">
        <v>2894</v>
      </c>
      <c r="L65" s="80">
        <v>5513</v>
      </c>
      <c r="M65" s="81">
        <f>K65+L65</f>
        <v>8407</v>
      </c>
      <c r="N65" s="80">
        <v>150</v>
      </c>
      <c r="O65" s="80">
        <v>37</v>
      </c>
      <c r="P65" s="81">
        <f>N65+O65</f>
        <v>187</v>
      </c>
      <c r="Q65" s="81">
        <f>G65+J65+M65+P65</f>
        <v>10057</v>
      </c>
      <c r="R65" s="80">
        <v>261</v>
      </c>
      <c r="S65" s="81">
        <v>10318</v>
      </c>
      <c r="T65" s="34"/>
      <c r="U65" s="12"/>
    </row>
    <row r="66" spans="2:21" ht="13.5">
      <c r="B66" s="60" t="s">
        <v>41</v>
      </c>
      <c r="C66" s="13" t="s">
        <v>33</v>
      </c>
      <c r="D66" s="11">
        <v>211</v>
      </c>
      <c r="E66" s="11">
        <v>5</v>
      </c>
      <c r="F66" s="77">
        <v>7</v>
      </c>
      <c r="G66" s="78">
        <f>D66+E66+F66</f>
        <v>223</v>
      </c>
      <c r="H66" s="77" t="s">
        <v>127</v>
      </c>
      <c r="I66" s="77" t="s">
        <v>127</v>
      </c>
      <c r="J66" s="78" t="s">
        <v>127</v>
      </c>
      <c r="K66" s="77" t="s">
        <v>127</v>
      </c>
      <c r="L66" s="77" t="s">
        <v>127</v>
      </c>
      <c r="M66" s="78" t="s">
        <v>127</v>
      </c>
      <c r="N66" s="77">
        <v>31</v>
      </c>
      <c r="O66" s="77" t="s">
        <v>127</v>
      </c>
      <c r="P66" s="78">
        <v>31</v>
      </c>
      <c r="Q66" s="78">
        <v>254</v>
      </c>
      <c r="R66" s="77" t="s">
        <v>127</v>
      </c>
      <c r="S66" s="78">
        <v>254</v>
      </c>
      <c r="T66" s="35"/>
      <c r="U66" s="11"/>
    </row>
    <row r="67" spans="2:21" ht="13.5">
      <c r="B67" s="3"/>
      <c r="C67" s="10" t="s">
        <v>0</v>
      </c>
      <c r="D67" s="16">
        <f>D65+D66</f>
        <v>688</v>
      </c>
      <c r="E67" s="16">
        <f>E65+E66</f>
        <v>965</v>
      </c>
      <c r="F67" s="79">
        <v>7</v>
      </c>
      <c r="G67" s="79">
        <f>G65+G66</f>
        <v>1660</v>
      </c>
      <c r="H67" s="79">
        <v>6</v>
      </c>
      <c r="I67" s="79">
        <v>20</v>
      </c>
      <c r="J67" s="79">
        <v>26</v>
      </c>
      <c r="K67" s="79">
        <v>2894</v>
      </c>
      <c r="L67" s="79">
        <v>5513</v>
      </c>
      <c r="M67" s="79">
        <v>8407</v>
      </c>
      <c r="N67" s="79">
        <f>N65+N66</f>
        <v>181</v>
      </c>
      <c r="O67" s="79">
        <v>37</v>
      </c>
      <c r="P67" s="79">
        <f>P65+P66</f>
        <v>218</v>
      </c>
      <c r="Q67" s="79">
        <f>Q65+Q66</f>
        <v>10311</v>
      </c>
      <c r="R67" s="79">
        <v>261</v>
      </c>
      <c r="S67" s="79">
        <f>S65+S66</f>
        <v>10572</v>
      </c>
      <c r="T67" s="36">
        <v>4973</v>
      </c>
      <c r="U67" s="17">
        <f>S67+T67</f>
        <v>15545</v>
      </c>
    </row>
    <row r="68" spans="2:21" ht="13.5">
      <c r="B68" s="5"/>
      <c r="C68" s="8" t="s">
        <v>32</v>
      </c>
      <c r="D68" s="80">
        <v>91</v>
      </c>
      <c r="E68" s="80">
        <v>164</v>
      </c>
      <c r="F68" s="80">
        <v>1</v>
      </c>
      <c r="G68" s="81">
        <f>D68+E68+F68</f>
        <v>256</v>
      </c>
      <c r="H68" s="80">
        <v>3</v>
      </c>
      <c r="I68" s="80">
        <v>8</v>
      </c>
      <c r="J68" s="81">
        <f>H68+I68</f>
        <v>11</v>
      </c>
      <c r="K68" s="80">
        <v>376</v>
      </c>
      <c r="L68" s="80">
        <v>826</v>
      </c>
      <c r="M68" s="81">
        <f>K68+L68</f>
        <v>1202</v>
      </c>
      <c r="N68" s="80">
        <v>38</v>
      </c>
      <c r="O68" s="80">
        <v>23</v>
      </c>
      <c r="P68" s="81">
        <f>N68+O68</f>
        <v>61</v>
      </c>
      <c r="Q68" s="81">
        <f>G68+J68+M68+P68</f>
        <v>1530</v>
      </c>
      <c r="R68" s="80">
        <v>39</v>
      </c>
      <c r="S68" s="81">
        <v>1569</v>
      </c>
      <c r="T68" s="34"/>
      <c r="U68" s="12"/>
    </row>
    <row r="69" spans="2:21" ht="13.5">
      <c r="B69" s="60" t="s">
        <v>42</v>
      </c>
      <c r="C69" s="13" t="s">
        <v>33</v>
      </c>
      <c r="D69" s="77" t="s">
        <v>127</v>
      </c>
      <c r="E69" s="77" t="s">
        <v>127</v>
      </c>
      <c r="F69" s="77" t="s">
        <v>127</v>
      </c>
      <c r="G69" s="78" t="s">
        <v>127</v>
      </c>
      <c r="H69" s="77">
        <v>2</v>
      </c>
      <c r="I69" s="77" t="s">
        <v>127</v>
      </c>
      <c r="J69" s="78">
        <v>2</v>
      </c>
      <c r="K69" s="77" t="s">
        <v>127</v>
      </c>
      <c r="L69" s="77" t="s">
        <v>127</v>
      </c>
      <c r="M69" s="78" t="s">
        <v>127</v>
      </c>
      <c r="N69" s="77" t="s">
        <v>127</v>
      </c>
      <c r="O69" s="77" t="s">
        <v>127</v>
      </c>
      <c r="P69" s="78" t="s">
        <v>127</v>
      </c>
      <c r="Q69" s="78">
        <v>2</v>
      </c>
      <c r="R69" s="77" t="s">
        <v>127</v>
      </c>
      <c r="S69" s="78">
        <v>2</v>
      </c>
      <c r="T69" s="35"/>
      <c r="U69" s="11"/>
    </row>
    <row r="70" spans="2:21" ht="13.5">
      <c r="B70" s="3"/>
      <c r="C70" s="10" t="s">
        <v>0</v>
      </c>
      <c r="D70" s="79">
        <v>91</v>
      </c>
      <c r="E70" s="79">
        <v>164</v>
      </c>
      <c r="F70" s="79">
        <v>1</v>
      </c>
      <c r="G70" s="79">
        <v>256</v>
      </c>
      <c r="H70" s="79">
        <f>H68+H69</f>
        <v>5</v>
      </c>
      <c r="I70" s="79">
        <v>8</v>
      </c>
      <c r="J70" s="79">
        <f>J68+J69</f>
        <v>13</v>
      </c>
      <c r="K70" s="79">
        <v>376</v>
      </c>
      <c r="L70" s="79">
        <v>826</v>
      </c>
      <c r="M70" s="79">
        <v>1202</v>
      </c>
      <c r="N70" s="79">
        <v>38</v>
      </c>
      <c r="O70" s="79">
        <v>23</v>
      </c>
      <c r="P70" s="79">
        <v>61</v>
      </c>
      <c r="Q70" s="79">
        <f>Q68+Q69</f>
        <v>1532</v>
      </c>
      <c r="R70" s="79">
        <v>39</v>
      </c>
      <c r="S70" s="79">
        <f>S68+S69</f>
        <v>1571</v>
      </c>
      <c r="T70" s="36">
        <v>956</v>
      </c>
      <c r="U70" s="17">
        <f>S70+T70</f>
        <v>2527</v>
      </c>
    </row>
    <row r="71" spans="2:21" ht="13.5">
      <c r="B71" s="5"/>
      <c r="C71" s="8" t="s">
        <v>32</v>
      </c>
      <c r="D71" s="4">
        <v>126</v>
      </c>
      <c r="E71" s="4">
        <v>186</v>
      </c>
      <c r="F71" s="80" t="s">
        <v>127</v>
      </c>
      <c r="G71" s="81">
        <v>312</v>
      </c>
      <c r="H71" s="80">
        <v>7</v>
      </c>
      <c r="I71" s="80">
        <v>11</v>
      </c>
      <c r="J71" s="81">
        <f>H71+I71</f>
        <v>18</v>
      </c>
      <c r="K71" s="80">
        <v>544</v>
      </c>
      <c r="L71" s="80">
        <v>977</v>
      </c>
      <c r="M71" s="81">
        <f>K71+L71</f>
        <v>1521</v>
      </c>
      <c r="N71" s="80">
        <v>49</v>
      </c>
      <c r="O71" s="80">
        <v>37</v>
      </c>
      <c r="P71" s="81">
        <f>N71+O71</f>
        <v>86</v>
      </c>
      <c r="Q71" s="81">
        <f>G71+J71+M71+P71</f>
        <v>1937</v>
      </c>
      <c r="R71" s="80">
        <v>54</v>
      </c>
      <c r="S71" s="81">
        <v>1991</v>
      </c>
      <c r="T71" s="34"/>
      <c r="U71" s="12"/>
    </row>
    <row r="72" spans="2:21" ht="13.5">
      <c r="B72" s="60" t="s">
        <v>43</v>
      </c>
      <c r="C72" s="13" t="s">
        <v>33</v>
      </c>
      <c r="D72" s="11">
        <v>10</v>
      </c>
      <c r="E72" s="11">
        <v>1</v>
      </c>
      <c r="F72" s="77" t="s">
        <v>127</v>
      </c>
      <c r="G72" s="78">
        <v>11</v>
      </c>
      <c r="H72" s="77" t="s">
        <v>127</v>
      </c>
      <c r="I72" s="77" t="s">
        <v>127</v>
      </c>
      <c r="J72" s="78" t="s">
        <v>127</v>
      </c>
      <c r="K72" s="77" t="s">
        <v>127</v>
      </c>
      <c r="L72" s="77" t="s">
        <v>127</v>
      </c>
      <c r="M72" s="78" t="s">
        <v>127</v>
      </c>
      <c r="N72" s="77" t="s">
        <v>127</v>
      </c>
      <c r="O72" s="77" t="s">
        <v>127</v>
      </c>
      <c r="P72" s="78" t="s">
        <v>127</v>
      </c>
      <c r="Q72" s="78">
        <v>11</v>
      </c>
      <c r="R72" s="77" t="s">
        <v>127</v>
      </c>
      <c r="S72" s="78">
        <v>11</v>
      </c>
      <c r="T72" s="35"/>
      <c r="U72" s="11"/>
    </row>
    <row r="73" spans="2:21" ht="13.5">
      <c r="B73" s="3"/>
      <c r="C73" s="10" t="s">
        <v>0</v>
      </c>
      <c r="D73" s="16">
        <f>D71+D72</f>
        <v>136</v>
      </c>
      <c r="E73" s="16">
        <f>E71+E72</f>
        <v>187</v>
      </c>
      <c r="F73" s="79" t="s">
        <v>127</v>
      </c>
      <c r="G73" s="79">
        <f>G71+G72</f>
        <v>323</v>
      </c>
      <c r="H73" s="79">
        <v>7</v>
      </c>
      <c r="I73" s="79">
        <v>11</v>
      </c>
      <c r="J73" s="79">
        <v>18</v>
      </c>
      <c r="K73" s="79">
        <v>544</v>
      </c>
      <c r="L73" s="79">
        <v>977</v>
      </c>
      <c r="M73" s="79">
        <v>1521</v>
      </c>
      <c r="N73" s="79">
        <v>49</v>
      </c>
      <c r="O73" s="79">
        <v>37</v>
      </c>
      <c r="P73" s="79">
        <v>86</v>
      </c>
      <c r="Q73" s="79">
        <f>Q71+Q72</f>
        <v>1948</v>
      </c>
      <c r="R73" s="79">
        <v>54</v>
      </c>
      <c r="S73" s="79">
        <f>S71+S72</f>
        <v>2002</v>
      </c>
      <c r="T73" s="36">
        <v>1006</v>
      </c>
      <c r="U73" s="17">
        <f>S73+T73</f>
        <v>3008</v>
      </c>
    </row>
    <row r="74" spans="2:21" ht="13.5">
      <c r="B74" s="5" t="s">
        <v>34</v>
      </c>
      <c r="C74" s="8" t="s">
        <v>32</v>
      </c>
      <c r="D74" s="80" t="s">
        <v>127</v>
      </c>
      <c r="E74" s="80" t="s">
        <v>127</v>
      </c>
      <c r="F74" s="80" t="s">
        <v>127</v>
      </c>
      <c r="G74" s="81" t="s">
        <v>127</v>
      </c>
      <c r="H74" s="80" t="s">
        <v>127</v>
      </c>
      <c r="I74" s="80" t="s">
        <v>127</v>
      </c>
      <c r="J74" s="81" t="s">
        <v>127</v>
      </c>
      <c r="K74" s="80" t="s">
        <v>127</v>
      </c>
      <c r="L74" s="80" t="s">
        <v>127</v>
      </c>
      <c r="M74" s="81" t="s">
        <v>127</v>
      </c>
      <c r="N74" s="80" t="s">
        <v>127</v>
      </c>
      <c r="O74" s="80">
        <v>6</v>
      </c>
      <c r="P74" s="81">
        <v>6</v>
      </c>
      <c r="Q74" s="81">
        <v>6</v>
      </c>
      <c r="R74" s="80" t="s">
        <v>127</v>
      </c>
      <c r="S74" s="81">
        <v>6</v>
      </c>
      <c r="T74" s="96"/>
      <c r="U74" s="92"/>
    </row>
    <row r="75" spans="2:21" ht="13.5">
      <c r="B75" s="60" t="s">
        <v>44</v>
      </c>
      <c r="C75" s="13" t="s">
        <v>33</v>
      </c>
      <c r="D75" s="77" t="s">
        <v>127</v>
      </c>
      <c r="E75" s="77" t="s">
        <v>127</v>
      </c>
      <c r="F75" s="77" t="s">
        <v>127</v>
      </c>
      <c r="G75" s="78" t="s">
        <v>127</v>
      </c>
      <c r="H75" s="77" t="s">
        <v>127</v>
      </c>
      <c r="I75" s="77" t="s">
        <v>127</v>
      </c>
      <c r="J75" s="78" t="s">
        <v>127</v>
      </c>
      <c r="K75" s="77" t="s">
        <v>127</v>
      </c>
      <c r="L75" s="77" t="s">
        <v>127</v>
      </c>
      <c r="M75" s="78" t="s">
        <v>127</v>
      </c>
      <c r="N75" s="77" t="s">
        <v>127</v>
      </c>
      <c r="O75" s="77" t="s">
        <v>127</v>
      </c>
      <c r="P75" s="78" t="s">
        <v>127</v>
      </c>
      <c r="Q75" s="78" t="s">
        <v>127</v>
      </c>
      <c r="R75" s="77" t="s">
        <v>127</v>
      </c>
      <c r="S75" s="78" t="s">
        <v>127</v>
      </c>
      <c r="T75" s="97"/>
      <c r="U75" s="77"/>
    </row>
    <row r="76" spans="2:21" ht="13.5">
      <c r="B76" s="3"/>
      <c r="C76" s="10" t="s">
        <v>0</v>
      </c>
      <c r="D76" s="79" t="s">
        <v>127</v>
      </c>
      <c r="E76" s="79" t="s">
        <v>127</v>
      </c>
      <c r="F76" s="79" t="s">
        <v>127</v>
      </c>
      <c r="G76" s="79" t="s">
        <v>127</v>
      </c>
      <c r="H76" s="79" t="s">
        <v>127</v>
      </c>
      <c r="I76" s="79" t="s">
        <v>127</v>
      </c>
      <c r="J76" s="79" t="s">
        <v>127</v>
      </c>
      <c r="K76" s="79" t="s">
        <v>127</v>
      </c>
      <c r="L76" s="79" t="s">
        <v>127</v>
      </c>
      <c r="M76" s="79" t="s">
        <v>127</v>
      </c>
      <c r="N76" s="79" t="s">
        <v>127</v>
      </c>
      <c r="O76" s="79">
        <v>6</v>
      </c>
      <c r="P76" s="79">
        <v>6</v>
      </c>
      <c r="Q76" s="79">
        <v>6</v>
      </c>
      <c r="R76" s="79" t="s">
        <v>127</v>
      </c>
      <c r="S76" s="79">
        <v>6</v>
      </c>
      <c r="T76" s="98">
        <v>4</v>
      </c>
      <c r="U76" s="95">
        <f>S76+T76</f>
        <v>10</v>
      </c>
    </row>
    <row r="77" spans="2:21" ht="13.5">
      <c r="B77" s="61"/>
      <c r="C77" s="18" t="s">
        <v>32</v>
      </c>
      <c r="D77" s="29">
        <f aca="true" t="shared" si="23" ref="D77:S77">SUM(D47,D50,D53,D56,D59,D62,D65,D68,D71,D74)</f>
        <v>3592</v>
      </c>
      <c r="E77" s="29">
        <f t="shared" si="23"/>
        <v>6558</v>
      </c>
      <c r="F77" s="29">
        <f t="shared" si="23"/>
        <v>46</v>
      </c>
      <c r="G77" s="29">
        <f t="shared" si="23"/>
        <v>10196</v>
      </c>
      <c r="H77" s="29">
        <f t="shared" si="23"/>
        <v>30</v>
      </c>
      <c r="I77" s="29">
        <f t="shared" si="23"/>
        <v>160</v>
      </c>
      <c r="J77" s="29">
        <f t="shared" si="23"/>
        <v>190</v>
      </c>
      <c r="K77" s="29">
        <f t="shared" si="23"/>
        <v>17200</v>
      </c>
      <c r="L77" s="29">
        <f t="shared" si="23"/>
        <v>33764</v>
      </c>
      <c r="M77" s="82">
        <f t="shared" si="23"/>
        <v>50964</v>
      </c>
      <c r="N77" s="82">
        <f t="shared" si="23"/>
        <v>1460</v>
      </c>
      <c r="O77" s="82">
        <f t="shared" si="23"/>
        <v>520</v>
      </c>
      <c r="P77" s="82">
        <f t="shared" si="23"/>
        <v>1980</v>
      </c>
      <c r="Q77" s="82">
        <f t="shared" si="23"/>
        <v>63330</v>
      </c>
      <c r="R77" s="82">
        <f t="shared" si="23"/>
        <v>1676</v>
      </c>
      <c r="S77" s="82">
        <f t="shared" si="23"/>
        <v>65006</v>
      </c>
      <c r="T77" s="82"/>
      <c r="U77" s="92"/>
    </row>
    <row r="78" spans="2:21" ht="13.5">
      <c r="B78" s="62" t="s">
        <v>45</v>
      </c>
      <c r="C78" s="25" t="s">
        <v>33</v>
      </c>
      <c r="D78" s="30">
        <f aca="true" t="shared" si="24" ref="D78:S78">SUM(D48,D51,D54,D57,D60,D63,D66,D69,D72,D75)</f>
        <v>801</v>
      </c>
      <c r="E78" s="30">
        <f t="shared" si="24"/>
        <v>26</v>
      </c>
      <c r="F78" s="30">
        <f t="shared" si="24"/>
        <v>149</v>
      </c>
      <c r="G78" s="30">
        <f t="shared" si="24"/>
        <v>976</v>
      </c>
      <c r="H78" s="30">
        <f t="shared" si="24"/>
        <v>2</v>
      </c>
      <c r="I78" s="30">
        <f t="shared" si="24"/>
        <v>1</v>
      </c>
      <c r="J78" s="30">
        <f t="shared" si="24"/>
        <v>3</v>
      </c>
      <c r="K78" s="30">
        <f t="shared" si="24"/>
        <v>4</v>
      </c>
      <c r="L78" s="30">
        <f t="shared" si="24"/>
        <v>10</v>
      </c>
      <c r="M78" s="83">
        <f t="shared" si="24"/>
        <v>14</v>
      </c>
      <c r="N78" s="83">
        <f t="shared" si="24"/>
        <v>90</v>
      </c>
      <c r="O78" s="83">
        <f t="shared" si="24"/>
        <v>1</v>
      </c>
      <c r="P78" s="83">
        <f t="shared" si="24"/>
        <v>91</v>
      </c>
      <c r="Q78" s="83">
        <f t="shared" si="24"/>
        <v>1084</v>
      </c>
      <c r="R78" s="78" t="s">
        <v>127</v>
      </c>
      <c r="S78" s="83">
        <f t="shared" si="24"/>
        <v>1084</v>
      </c>
      <c r="T78" s="83"/>
      <c r="U78" s="77"/>
    </row>
    <row r="79" spans="2:21" ht="13.5">
      <c r="B79" s="63"/>
      <c r="C79" s="20" t="s">
        <v>0</v>
      </c>
      <c r="D79" s="31">
        <f aca="true" t="shared" si="25" ref="D79:S79">SUM(D49,D52,D55,D58,D61,D64,D67,D70,D73,D76)</f>
        <v>4393</v>
      </c>
      <c r="E79" s="31">
        <f t="shared" si="25"/>
        <v>6584</v>
      </c>
      <c r="F79" s="31">
        <f t="shared" si="25"/>
        <v>195</v>
      </c>
      <c r="G79" s="31">
        <f t="shared" si="25"/>
        <v>11172</v>
      </c>
      <c r="H79" s="31">
        <f t="shared" si="25"/>
        <v>32</v>
      </c>
      <c r="I79" s="31">
        <f t="shared" si="25"/>
        <v>161</v>
      </c>
      <c r="J79" s="31">
        <f t="shared" si="25"/>
        <v>193</v>
      </c>
      <c r="K79" s="31">
        <f t="shared" si="25"/>
        <v>17204</v>
      </c>
      <c r="L79" s="31">
        <f t="shared" si="25"/>
        <v>33774</v>
      </c>
      <c r="M79" s="84">
        <f t="shared" si="25"/>
        <v>50978</v>
      </c>
      <c r="N79" s="84">
        <f t="shared" si="25"/>
        <v>1550</v>
      </c>
      <c r="O79" s="84">
        <f t="shared" si="25"/>
        <v>521</v>
      </c>
      <c r="P79" s="84">
        <f t="shared" si="25"/>
        <v>2071</v>
      </c>
      <c r="Q79" s="84">
        <f t="shared" si="25"/>
        <v>64414</v>
      </c>
      <c r="R79" s="84">
        <f t="shared" si="25"/>
        <v>1676</v>
      </c>
      <c r="S79" s="84">
        <f t="shared" si="25"/>
        <v>66090</v>
      </c>
      <c r="T79" s="84">
        <f>SUM(T49,T52,T55,T58,T61,T64,T67,T70,T73,T76)</f>
        <v>32749</v>
      </c>
      <c r="U79" s="99">
        <f>S79+T79</f>
        <v>98839</v>
      </c>
    </row>
    <row r="80" spans="2:21" ht="13.5">
      <c r="B80" s="74" t="s">
        <v>46</v>
      </c>
      <c r="C80" s="8" t="s">
        <v>32</v>
      </c>
      <c r="D80" s="4">
        <v>538</v>
      </c>
      <c r="E80" s="4">
        <v>1177</v>
      </c>
      <c r="F80" s="4">
        <v>8</v>
      </c>
      <c r="G80" s="7">
        <f>D80+E80+F80</f>
        <v>1723</v>
      </c>
      <c r="H80" s="4">
        <v>4</v>
      </c>
      <c r="I80" s="4">
        <v>42</v>
      </c>
      <c r="J80" s="7">
        <f>H80+I80</f>
        <v>46</v>
      </c>
      <c r="K80" s="4">
        <v>3514</v>
      </c>
      <c r="L80" s="4">
        <v>6059</v>
      </c>
      <c r="M80" s="81">
        <f>K80+L80</f>
        <v>9573</v>
      </c>
      <c r="N80" s="80">
        <v>287</v>
      </c>
      <c r="O80" s="80">
        <v>26</v>
      </c>
      <c r="P80" s="81">
        <f>N80+O80</f>
        <v>313</v>
      </c>
      <c r="Q80" s="81">
        <f>G80+J80+M80+P80</f>
        <v>11655</v>
      </c>
      <c r="R80" s="80">
        <v>333</v>
      </c>
      <c r="S80" s="81">
        <v>11988</v>
      </c>
      <c r="T80" s="91"/>
      <c r="U80" s="92"/>
    </row>
    <row r="81" spans="2:21" ht="13.5">
      <c r="B81" s="60" t="s">
        <v>48</v>
      </c>
      <c r="C81" s="13" t="s">
        <v>33</v>
      </c>
      <c r="D81" s="11">
        <v>117</v>
      </c>
      <c r="E81" s="11">
        <v>2</v>
      </c>
      <c r="F81" s="11">
        <v>21</v>
      </c>
      <c r="G81" s="14">
        <f>D81+E81+F81</f>
        <v>140</v>
      </c>
      <c r="H81" s="11">
        <v>22</v>
      </c>
      <c r="I81" s="11">
        <v>4</v>
      </c>
      <c r="J81" s="14">
        <f>H81+I81</f>
        <v>26</v>
      </c>
      <c r="K81" s="79">
        <v>3514</v>
      </c>
      <c r="L81" s="11">
        <v>8</v>
      </c>
      <c r="M81" s="78">
        <f>K81+L81</f>
        <v>3522</v>
      </c>
      <c r="N81" s="77">
        <v>53</v>
      </c>
      <c r="O81" s="77">
        <v>5</v>
      </c>
      <c r="P81" s="78">
        <f>N81+O81</f>
        <v>58</v>
      </c>
      <c r="Q81" s="78">
        <f>G81+J81+M81+P81</f>
        <v>3746</v>
      </c>
      <c r="R81" s="77" t="s">
        <v>127</v>
      </c>
      <c r="S81" s="78">
        <v>232</v>
      </c>
      <c r="T81" s="93"/>
      <c r="U81" s="77"/>
    </row>
    <row r="82" spans="2:21" ht="13.5">
      <c r="B82" s="3"/>
      <c r="C82" s="10" t="s">
        <v>0</v>
      </c>
      <c r="D82" s="16">
        <f aca="true" t="shared" si="26" ref="D82:S82">D80+D81</f>
        <v>655</v>
      </c>
      <c r="E82" s="16">
        <f t="shared" si="26"/>
        <v>1179</v>
      </c>
      <c r="F82" s="16">
        <f t="shared" si="26"/>
        <v>29</v>
      </c>
      <c r="G82" s="16">
        <f t="shared" si="26"/>
        <v>1863</v>
      </c>
      <c r="H82" s="16">
        <f t="shared" si="26"/>
        <v>26</v>
      </c>
      <c r="I82" s="16">
        <f t="shared" si="26"/>
        <v>46</v>
      </c>
      <c r="J82" s="16">
        <f t="shared" si="26"/>
        <v>72</v>
      </c>
      <c r="K82" s="16">
        <f t="shared" si="26"/>
        <v>7028</v>
      </c>
      <c r="L82" s="16">
        <f t="shared" si="26"/>
        <v>6067</v>
      </c>
      <c r="M82" s="79">
        <f t="shared" si="26"/>
        <v>13095</v>
      </c>
      <c r="N82" s="79">
        <f t="shared" si="26"/>
        <v>340</v>
      </c>
      <c r="O82" s="79">
        <f t="shared" si="26"/>
        <v>31</v>
      </c>
      <c r="P82" s="79">
        <f t="shared" si="26"/>
        <v>371</v>
      </c>
      <c r="Q82" s="79">
        <f t="shared" si="26"/>
        <v>15401</v>
      </c>
      <c r="R82" s="79">
        <v>333</v>
      </c>
      <c r="S82" s="79">
        <f t="shared" si="26"/>
        <v>12220</v>
      </c>
      <c r="T82" s="94">
        <v>6975</v>
      </c>
      <c r="U82" s="95">
        <f>S82+T82</f>
        <v>19195</v>
      </c>
    </row>
    <row r="83" spans="2:21" ht="13.5">
      <c r="B83" s="5"/>
      <c r="C83" s="8" t="s">
        <v>32</v>
      </c>
      <c r="D83" s="4">
        <v>156</v>
      </c>
      <c r="E83" s="4">
        <v>297</v>
      </c>
      <c r="F83" s="80" t="s">
        <v>127</v>
      </c>
      <c r="G83" s="81">
        <v>453</v>
      </c>
      <c r="H83" s="80">
        <v>2</v>
      </c>
      <c r="I83" s="80">
        <v>7</v>
      </c>
      <c r="J83" s="81">
        <f>H83+I83</f>
        <v>9</v>
      </c>
      <c r="K83" s="80">
        <v>720</v>
      </c>
      <c r="L83" s="80">
        <v>1510</v>
      </c>
      <c r="M83" s="81">
        <f>K83+L83</f>
        <v>2230</v>
      </c>
      <c r="N83" s="80">
        <v>61</v>
      </c>
      <c r="O83" s="80">
        <v>8</v>
      </c>
      <c r="P83" s="81">
        <f>N83+O83</f>
        <v>69</v>
      </c>
      <c r="Q83" s="81">
        <f>G83+J83+M83+P83</f>
        <v>2761</v>
      </c>
      <c r="R83" s="80">
        <v>69</v>
      </c>
      <c r="S83" s="81">
        <v>2830</v>
      </c>
      <c r="T83" s="91"/>
      <c r="U83" s="92"/>
    </row>
    <row r="84" spans="2:21" ht="13.5">
      <c r="B84" s="60" t="s">
        <v>49</v>
      </c>
      <c r="C84" s="13" t="s">
        <v>33</v>
      </c>
      <c r="D84" s="11">
        <v>50</v>
      </c>
      <c r="E84" s="11">
        <v>6</v>
      </c>
      <c r="F84" s="77" t="s">
        <v>127</v>
      </c>
      <c r="G84" s="78">
        <v>56</v>
      </c>
      <c r="H84" s="77">
        <v>2</v>
      </c>
      <c r="I84" s="77">
        <v>3</v>
      </c>
      <c r="J84" s="78">
        <f>H84+I84</f>
        <v>5</v>
      </c>
      <c r="K84" s="77" t="s">
        <v>127</v>
      </c>
      <c r="L84" s="77" t="s">
        <v>127</v>
      </c>
      <c r="M84" s="78" t="s">
        <v>127</v>
      </c>
      <c r="N84" s="77" t="s">
        <v>127</v>
      </c>
      <c r="O84" s="77" t="s">
        <v>127</v>
      </c>
      <c r="P84" s="78" t="s">
        <v>127</v>
      </c>
      <c r="Q84" s="78">
        <v>61</v>
      </c>
      <c r="R84" s="77" t="s">
        <v>127</v>
      </c>
      <c r="S84" s="78">
        <v>61</v>
      </c>
      <c r="T84" s="93"/>
      <c r="U84" s="77"/>
    </row>
    <row r="85" spans="2:21" ht="13.5">
      <c r="B85" s="3"/>
      <c r="C85" s="10" t="s">
        <v>0</v>
      </c>
      <c r="D85" s="16">
        <f aca="true" t="shared" si="27" ref="D85:S85">D83+D84</f>
        <v>206</v>
      </c>
      <c r="E85" s="16">
        <f t="shared" si="27"/>
        <v>303</v>
      </c>
      <c r="F85" s="79" t="s">
        <v>127</v>
      </c>
      <c r="G85" s="79">
        <f t="shared" si="27"/>
        <v>509</v>
      </c>
      <c r="H85" s="79">
        <f t="shared" si="27"/>
        <v>4</v>
      </c>
      <c r="I85" s="79">
        <f t="shared" si="27"/>
        <v>10</v>
      </c>
      <c r="J85" s="79">
        <f t="shared" si="27"/>
        <v>14</v>
      </c>
      <c r="K85" s="79">
        <v>720</v>
      </c>
      <c r="L85" s="79">
        <v>1510</v>
      </c>
      <c r="M85" s="79">
        <v>2230</v>
      </c>
      <c r="N85" s="79">
        <v>61</v>
      </c>
      <c r="O85" s="79">
        <v>8</v>
      </c>
      <c r="P85" s="79">
        <v>69</v>
      </c>
      <c r="Q85" s="79">
        <f t="shared" si="27"/>
        <v>2822</v>
      </c>
      <c r="R85" s="79">
        <v>69</v>
      </c>
      <c r="S85" s="79">
        <f t="shared" si="27"/>
        <v>2891</v>
      </c>
      <c r="T85" s="94">
        <v>1887</v>
      </c>
      <c r="U85" s="95">
        <f>S85+T85</f>
        <v>4778</v>
      </c>
    </row>
    <row r="86" spans="2:21" ht="13.5">
      <c r="B86" s="5"/>
      <c r="C86" s="8" t="s">
        <v>32</v>
      </c>
      <c r="D86" s="4">
        <v>345</v>
      </c>
      <c r="E86" s="4">
        <v>828</v>
      </c>
      <c r="F86" s="4">
        <v>5</v>
      </c>
      <c r="G86" s="7">
        <f>D86+E86+F86</f>
        <v>1178</v>
      </c>
      <c r="H86" s="4">
        <v>5</v>
      </c>
      <c r="I86" s="4">
        <v>14</v>
      </c>
      <c r="J86" s="7">
        <f>H86+I86</f>
        <v>19</v>
      </c>
      <c r="K86" s="4">
        <v>2948</v>
      </c>
      <c r="L86" s="4">
        <v>5531</v>
      </c>
      <c r="M86" s="81">
        <f>K86+L86</f>
        <v>8479</v>
      </c>
      <c r="N86" s="80">
        <v>194</v>
      </c>
      <c r="O86" s="80">
        <v>46</v>
      </c>
      <c r="P86" s="81">
        <f>N86+O86</f>
        <v>240</v>
      </c>
      <c r="Q86" s="81">
        <f>G86+J86+M86+P86</f>
        <v>9916</v>
      </c>
      <c r="R86" s="80">
        <v>239</v>
      </c>
      <c r="S86" s="81">
        <v>10155</v>
      </c>
      <c r="T86" s="91"/>
      <c r="U86" s="92"/>
    </row>
    <row r="87" spans="2:21" ht="13.5">
      <c r="B87" s="60" t="s">
        <v>50</v>
      </c>
      <c r="C87" s="13" t="s">
        <v>33</v>
      </c>
      <c r="D87" s="11">
        <v>114</v>
      </c>
      <c r="E87" s="11">
        <v>6</v>
      </c>
      <c r="F87" s="11">
        <v>34</v>
      </c>
      <c r="G87" s="14">
        <f>D87+E87+F87</f>
        <v>154</v>
      </c>
      <c r="H87" s="11">
        <v>54</v>
      </c>
      <c r="I87" s="11">
        <v>5</v>
      </c>
      <c r="J87" s="14">
        <f>H87+I87</f>
        <v>59</v>
      </c>
      <c r="K87" s="77" t="s">
        <v>127</v>
      </c>
      <c r="L87" s="11">
        <v>8</v>
      </c>
      <c r="M87" s="78">
        <v>8</v>
      </c>
      <c r="N87" s="77">
        <v>41</v>
      </c>
      <c r="O87" s="77">
        <v>1</v>
      </c>
      <c r="P87" s="78">
        <f>N87+O87</f>
        <v>42</v>
      </c>
      <c r="Q87" s="78">
        <f>G87+J87+M87+P87</f>
        <v>263</v>
      </c>
      <c r="R87" s="77" t="s">
        <v>127</v>
      </c>
      <c r="S87" s="78">
        <v>263</v>
      </c>
      <c r="T87" s="93"/>
      <c r="U87" s="77"/>
    </row>
    <row r="88" spans="2:21" ht="13.5">
      <c r="B88" s="3"/>
      <c r="C88" s="10" t="s">
        <v>0</v>
      </c>
      <c r="D88" s="16">
        <f aca="true" t="shared" si="28" ref="D88:S88">D86+D87</f>
        <v>459</v>
      </c>
      <c r="E88" s="16">
        <f t="shared" si="28"/>
        <v>834</v>
      </c>
      <c r="F88" s="16">
        <f t="shared" si="28"/>
        <v>39</v>
      </c>
      <c r="G88" s="16">
        <f t="shared" si="28"/>
        <v>1332</v>
      </c>
      <c r="H88" s="16">
        <f t="shared" si="28"/>
        <v>59</v>
      </c>
      <c r="I88" s="16">
        <f t="shared" si="28"/>
        <v>19</v>
      </c>
      <c r="J88" s="16">
        <f t="shared" si="28"/>
        <v>78</v>
      </c>
      <c r="K88" s="16">
        <v>2948</v>
      </c>
      <c r="L88" s="16">
        <f t="shared" si="28"/>
        <v>5539</v>
      </c>
      <c r="M88" s="79">
        <f t="shared" si="28"/>
        <v>8487</v>
      </c>
      <c r="N88" s="79">
        <f t="shared" si="28"/>
        <v>235</v>
      </c>
      <c r="O88" s="79">
        <f t="shared" si="28"/>
        <v>47</v>
      </c>
      <c r="P88" s="79">
        <f t="shared" si="28"/>
        <v>282</v>
      </c>
      <c r="Q88" s="79">
        <f t="shared" si="28"/>
        <v>10179</v>
      </c>
      <c r="R88" s="79">
        <v>239</v>
      </c>
      <c r="S88" s="79">
        <f t="shared" si="28"/>
        <v>10418</v>
      </c>
      <c r="T88" s="94">
        <v>5285</v>
      </c>
      <c r="U88" s="95">
        <f>S88+T88</f>
        <v>15703</v>
      </c>
    </row>
    <row r="89" spans="2:21" ht="13.5">
      <c r="B89" s="5"/>
      <c r="C89" s="8" t="s">
        <v>32</v>
      </c>
      <c r="D89" s="4">
        <v>563</v>
      </c>
      <c r="E89" s="4">
        <v>1643</v>
      </c>
      <c r="F89" s="81" t="s">
        <v>127</v>
      </c>
      <c r="G89" s="7">
        <v>2206</v>
      </c>
      <c r="H89" s="4">
        <v>5</v>
      </c>
      <c r="I89" s="4">
        <v>26</v>
      </c>
      <c r="J89" s="7">
        <f>H89+I89</f>
        <v>31</v>
      </c>
      <c r="K89" s="4">
        <v>6005</v>
      </c>
      <c r="L89" s="4">
        <v>10930</v>
      </c>
      <c r="M89" s="81">
        <f>K89+L89</f>
        <v>16935</v>
      </c>
      <c r="N89" s="80">
        <v>428</v>
      </c>
      <c r="O89" s="80">
        <v>76</v>
      </c>
      <c r="P89" s="81">
        <f>N89+O89</f>
        <v>504</v>
      </c>
      <c r="Q89" s="81">
        <f>G89+J89+M89+P89</f>
        <v>19676</v>
      </c>
      <c r="R89" s="80">
        <v>521</v>
      </c>
      <c r="S89" s="81">
        <v>20197</v>
      </c>
      <c r="T89" s="91"/>
      <c r="U89" s="92"/>
    </row>
    <row r="90" spans="2:21" ht="13.5">
      <c r="B90" s="60" t="s">
        <v>47</v>
      </c>
      <c r="C90" s="13" t="s">
        <v>33</v>
      </c>
      <c r="D90" s="11">
        <v>307</v>
      </c>
      <c r="E90" s="11">
        <v>48</v>
      </c>
      <c r="F90" s="11">
        <v>75</v>
      </c>
      <c r="G90" s="14">
        <f>D90+E90+F90</f>
        <v>430</v>
      </c>
      <c r="H90" s="11">
        <v>12</v>
      </c>
      <c r="I90" s="11">
        <v>12</v>
      </c>
      <c r="J90" s="14">
        <f>H90+I90</f>
        <v>24</v>
      </c>
      <c r="K90" s="11">
        <v>1</v>
      </c>
      <c r="L90" s="11">
        <v>21</v>
      </c>
      <c r="M90" s="78">
        <f>K90+L90</f>
        <v>22</v>
      </c>
      <c r="N90" s="77">
        <v>201</v>
      </c>
      <c r="O90" s="77">
        <v>1</v>
      </c>
      <c r="P90" s="78">
        <f>N90+O90</f>
        <v>202</v>
      </c>
      <c r="Q90" s="78">
        <f>G90+J90+M90+P90</f>
        <v>678</v>
      </c>
      <c r="R90" s="77" t="s">
        <v>127</v>
      </c>
      <c r="S90" s="78">
        <v>678</v>
      </c>
      <c r="T90" s="93"/>
      <c r="U90" s="77"/>
    </row>
    <row r="91" spans="2:21" ht="13.5">
      <c r="B91" s="3"/>
      <c r="C91" s="10" t="s">
        <v>0</v>
      </c>
      <c r="D91" s="16">
        <f aca="true" t="shared" si="29" ref="D91:S91">D89+D90</f>
        <v>870</v>
      </c>
      <c r="E91" s="16">
        <f t="shared" si="29"/>
        <v>1691</v>
      </c>
      <c r="F91" s="16">
        <v>75</v>
      </c>
      <c r="G91" s="16">
        <f t="shared" si="29"/>
        <v>2636</v>
      </c>
      <c r="H91" s="16">
        <f t="shared" si="29"/>
        <v>17</v>
      </c>
      <c r="I91" s="16">
        <f t="shared" si="29"/>
        <v>38</v>
      </c>
      <c r="J91" s="16">
        <f t="shared" si="29"/>
        <v>55</v>
      </c>
      <c r="K91" s="16">
        <f t="shared" si="29"/>
        <v>6006</v>
      </c>
      <c r="L91" s="16">
        <f t="shared" si="29"/>
        <v>10951</v>
      </c>
      <c r="M91" s="79">
        <f t="shared" si="29"/>
        <v>16957</v>
      </c>
      <c r="N91" s="79">
        <f t="shared" si="29"/>
        <v>629</v>
      </c>
      <c r="O91" s="79">
        <f t="shared" si="29"/>
        <v>77</v>
      </c>
      <c r="P91" s="79">
        <f t="shared" si="29"/>
        <v>706</v>
      </c>
      <c r="Q91" s="79">
        <f t="shared" si="29"/>
        <v>20354</v>
      </c>
      <c r="R91" s="79">
        <v>521</v>
      </c>
      <c r="S91" s="79">
        <f t="shared" si="29"/>
        <v>20875</v>
      </c>
      <c r="T91" s="94">
        <v>8363</v>
      </c>
      <c r="U91" s="95">
        <f>S91+T91</f>
        <v>29238</v>
      </c>
    </row>
    <row r="92" spans="2:21" ht="13.5">
      <c r="B92" s="5" t="s">
        <v>46</v>
      </c>
      <c r="C92" s="8" t="s">
        <v>32</v>
      </c>
      <c r="D92" s="80" t="s">
        <v>127</v>
      </c>
      <c r="E92" s="80">
        <v>1</v>
      </c>
      <c r="F92" s="80" t="s">
        <v>127</v>
      </c>
      <c r="G92" s="81">
        <v>1</v>
      </c>
      <c r="H92" s="80" t="s">
        <v>127</v>
      </c>
      <c r="I92" s="80" t="s">
        <v>127</v>
      </c>
      <c r="J92" s="81" t="s">
        <v>127</v>
      </c>
      <c r="K92" s="80" t="s">
        <v>127</v>
      </c>
      <c r="L92" s="80" t="s">
        <v>127</v>
      </c>
      <c r="M92" s="81" t="s">
        <v>127</v>
      </c>
      <c r="N92" s="80" t="s">
        <v>127</v>
      </c>
      <c r="O92" s="80">
        <v>4</v>
      </c>
      <c r="P92" s="81">
        <v>4</v>
      </c>
      <c r="Q92" s="81">
        <v>5</v>
      </c>
      <c r="R92" s="80" t="s">
        <v>127</v>
      </c>
      <c r="S92" s="81">
        <v>5</v>
      </c>
      <c r="T92" s="91"/>
      <c r="U92" s="12"/>
    </row>
    <row r="93" spans="2:21" ht="13.5">
      <c r="B93" s="60" t="s">
        <v>44</v>
      </c>
      <c r="C93" s="13" t="s">
        <v>33</v>
      </c>
      <c r="D93" s="77" t="s">
        <v>127</v>
      </c>
      <c r="E93" s="77" t="s">
        <v>127</v>
      </c>
      <c r="F93" s="77" t="s">
        <v>127</v>
      </c>
      <c r="G93" s="78" t="s">
        <v>127</v>
      </c>
      <c r="H93" s="77" t="s">
        <v>127</v>
      </c>
      <c r="I93" s="77" t="s">
        <v>127</v>
      </c>
      <c r="J93" s="78" t="s">
        <v>127</v>
      </c>
      <c r="K93" s="77" t="s">
        <v>127</v>
      </c>
      <c r="L93" s="77" t="s">
        <v>127</v>
      </c>
      <c r="M93" s="78" t="s">
        <v>127</v>
      </c>
      <c r="N93" s="77" t="s">
        <v>127</v>
      </c>
      <c r="O93" s="77" t="s">
        <v>127</v>
      </c>
      <c r="P93" s="78" t="s">
        <v>127</v>
      </c>
      <c r="Q93" s="78" t="s">
        <v>127</v>
      </c>
      <c r="R93" s="77" t="s">
        <v>127</v>
      </c>
      <c r="S93" s="78" t="s">
        <v>127</v>
      </c>
      <c r="T93" s="93"/>
      <c r="U93" s="11"/>
    </row>
    <row r="94" spans="2:21" ht="13.5">
      <c r="B94" s="3"/>
      <c r="C94" s="10" t="s">
        <v>0</v>
      </c>
      <c r="D94" s="79" t="s">
        <v>127</v>
      </c>
      <c r="E94" s="79">
        <v>1</v>
      </c>
      <c r="F94" s="79" t="s">
        <v>127</v>
      </c>
      <c r="G94" s="79">
        <v>1</v>
      </c>
      <c r="H94" s="79" t="s">
        <v>127</v>
      </c>
      <c r="I94" s="79" t="s">
        <v>127</v>
      </c>
      <c r="J94" s="79" t="s">
        <v>127</v>
      </c>
      <c r="K94" s="79" t="s">
        <v>127</v>
      </c>
      <c r="L94" s="79" t="s">
        <v>127</v>
      </c>
      <c r="M94" s="79" t="s">
        <v>127</v>
      </c>
      <c r="N94" s="79" t="s">
        <v>127</v>
      </c>
      <c r="O94" s="79">
        <v>4</v>
      </c>
      <c r="P94" s="79">
        <v>4</v>
      </c>
      <c r="Q94" s="79">
        <v>5</v>
      </c>
      <c r="R94" s="79" t="s">
        <v>127</v>
      </c>
      <c r="S94" s="79">
        <v>5</v>
      </c>
      <c r="T94" s="94">
        <v>9</v>
      </c>
      <c r="U94" s="17">
        <f>S94+T94</f>
        <v>14</v>
      </c>
    </row>
    <row r="95" spans="2:21" ht="13.5">
      <c r="B95" s="61"/>
      <c r="C95" s="18" t="s">
        <v>32</v>
      </c>
      <c r="D95" s="30">
        <f aca="true" t="shared" si="30" ref="D95:S95">SUM(D80,D83,D86,D89,D92)</f>
        <v>1602</v>
      </c>
      <c r="E95" s="30">
        <f t="shared" si="30"/>
        <v>3946</v>
      </c>
      <c r="F95" s="30">
        <f t="shared" si="30"/>
        <v>13</v>
      </c>
      <c r="G95" s="30">
        <f t="shared" si="30"/>
        <v>5561</v>
      </c>
      <c r="H95" s="30">
        <f t="shared" si="30"/>
        <v>16</v>
      </c>
      <c r="I95" s="30">
        <f t="shared" si="30"/>
        <v>89</v>
      </c>
      <c r="J95" s="30">
        <f t="shared" si="30"/>
        <v>105</v>
      </c>
      <c r="K95" s="30">
        <f t="shared" si="30"/>
        <v>13187</v>
      </c>
      <c r="L95" s="30">
        <f t="shared" si="30"/>
        <v>24030</v>
      </c>
      <c r="M95" s="83">
        <f t="shared" si="30"/>
        <v>37217</v>
      </c>
      <c r="N95" s="83">
        <f t="shared" si="30"/>
        <v>970</v>
      </c>
      <c r="O95" s="83">
        <f t="shared" si="30"/>
        <v>160</v>
      </c>
      <c r="P95" s="83">
        <f t="shared" si="30"/>
        <v>1130</v>
      </c>
      <c r="Q95" s="83">
        <f t="shared" si="30"/>
        <v>44013</v>
      </c>
      <c r="R95" s="83">
        <f t="shared" si="30"/>
        <v>1162</v>
      </c>
      <c r="S95" s="83">
        <f t="shared" si="30"/>
        <v>45175</v>
      </c>
      <c r="T95" s="82"/>
      <c r="U95" s="12"/>
    </row>
    <row r="96" spans="2:21" ht="13.5">
      <c r="B96" s="62" t="s">
        <v>51</v>
      </c>
      <c r="C96" s="25" t="s">
        <v>33</v>
      </c>
      <c r="D96" s="30">
        <f aca="true" t="shared" si="31" ref="D96:S96">SUM(D81,D84,D87,D90,D93)</f>
        <v>588</v>
      </c>
      <c r="E96" s="30">
        <f t="shared" si="31"/>
        <v>62</v>
      </c>
      <c r="F96" s="30">
        <f t="shared" si="31"/>
        <v>130</v>
      </c>
      <c r="G96" s="30">
        <f t="shared" si="31"/>
        <v>780</v>
      </c>
      <c r="H96" s="30">
        <f t="shared" si="31"/>
        <v>90</v>
      </c>
      <c r="I96" s="30">
        <f t="shared" si="31"/>
        <v>24</v>
      </c>
      <c r="J96" s="30">
        <f t="shared" si="31"/>
        <v>114</v>
      </c>
      <c r="K96" s="30">
        <f t="shared" si="31"/>
        <v>3515</v>
      </c>
      <c r="L96" s="30">
        <f t="shared" si="31"/>
        <v>37</v>
      </c>
      <c r="M96" s="83">
        <f t="shared" si="31"/>
        <v>3552</v>
      </c>
      <c r="N96" s="83">
        <f t="shared" si="31"/>
        <v>295</v>
      </c>
      <c r="O96" s="83">
        <f t="shared" si="31"/>
        <v>7</v>
      </c>
      <c r="P96" s="83">
        <f t="shared" si="31"/>
        <v>302</v>
      </c>
      <c r="Q96" s="83">
        <f t="shared" si="31"/>
        <v>4748</v>
      </c>
      <c r="R96" s="83" t="s">
        <v>127</v>
      </c>
      <c r="S96" s="83">
        <f t="shared" si="31"/>
        <v>1234</v>
      </c>
      <c r="T96" s="83"/>
      <c r="U96" s="11"/>
    </row>
    <row r="97" spans="2:21" ht="13.5">
      <c r="B97" s="63"/>
      <c r="C97" s="20" t="s">
        <v>0</v>
      </c>
      <c r="D97" s="30">
        <f aca="true" t="shared" si="32" ref="D97:S97">SUM(D82,D85,D88,D91,D94)</f>
        <v>2190</v>
      </c>
      <c r="E97" s="30">
        <f t="shared" si="32"/>
        <v>4008</v>
      </c>
      <c r="F97" s="30">
        <f t="shared" si="32"/>
        <v>143</v>
      </c>
      <c r="G97" s="30">
        <f t="shared" si="32"/>
        <v>6341</v>
      </c>
      <c r="H97" s="30">
        <f t="shared" si="32"/>
        <v>106</v>
      </c>
      <c r="I97" s="30">
        <f t="shared" si="32"/>
        <v>113</v>
      </c>
      <c r="J97" s="30">
        <f t="shared" si="32"/>
        <v>219</v>
      </c>
      <c r="K97" s="30">
        <f t="shared" si="32"/>
        <v>16702</v>
      </c>
      <c r="L97" s="30">
        <f t="shared" si="32"/>
        <v>24067</v>
      </c>
      <c r="M97" s="83">
        <f t="shared" si="32"/>
        <v>40769</v>
      </c>
      <c r="N97" s="83">
        <f t="shared" si="32"/>
        <v>1265</v>
      </c>
      <c r="O97" s="83">
        <f t="shared" si="32"/>
        <v>167</v>
      </c>
      <c r="P97" s="84">
        <f t="shared" si="32"/>
        <v>1432</v>
      </c>
      <c r="Q97" s="83">
        <f t="shared" si="32"/>
        <v>48761</v>
      </c>
      <c r="R97" s="83">
        <f t="shared" si="32"/>
        <v>1162</v>
      </c>
      <c r="S97" s="83">
        <f t="shared" si="32"/>
        <v>46409</v>
      </c>
      <c r="T97" s="84">
        <f>SUM(T82,T85,T88,T91,T94)</f>
        <v>22519</v>
      </c>
      <c r="U97" s="28">
        <f>S97+T97</f>
        <v>68928</v>
      </c>
    </row>
    <row r="98" spans="2:21" ht="13.5">
      <c r="B98" s="74" t="s">
        <v>52</v>
      </c>
      <c r="C98" s="8" t="s">
        <v>32</v>
      </c>
      <c r="D98" s="80">
        <v>327</v>
      </c>
      <c r="E98" s="80">
        <v>669</v>
      </c>
      <c r="F98" s="80" t="s">
        <v>127</v>
      </c>
      <c r="G98" s="81">
        <v>996</v>
      </c>
      <c r="H98" s="80">
        <v>2</v>
      </c>
      <c r="I98" s="80">
        <v>21</v>
      </c>
      <c r="J98" s="81">
        <f>H98+I98</f>
        <v>23</v>
      </c>
      <c r="K98" s="80">
        <v>2611</v>
      </c>
      <c r="L98" s="80">
        <v>4936</v>
      </c>
      <c r="M98" s="81">
        <f>K98+L98</f>
        <v>7547</v>
      </c>
      <c r="N98" s="80">
        <v>225</v>
      </c>
      <c r="O98" s="80">
        <v>44</v>
      </c>
      <c r="P98" s="81">
        <f>N98+O98</f>
        <v>269</v>
      </c>
      <c r="Q98" s="81">
        <f>G98+J98+M98+P98</f>
        <v>8835</v>
      </c>
      <c r="R98" s="80">
        <v>223</v>
      </c>
      <c r="S98" s="81">
        <v>9058</v>
      </c>
      <c r="T98" s="91"/>
      <c r="U98" s="12"/>
    </row>
    <row r="99" spans="2:21" ht="13.5">
      <c r="B99" s="60" t="s">
        <v>56</v>
      </c>
      <c r="C99" s="13" t="s">
        <v>33</v>
      </c>
      <c r="D99" s="77">
        <v>46</v>
      </c>
      <c r="E99" s="77">
        <v>2</v>
      </c>
      <c r="F99" s="77">
        <v>20</v>
      </c>
      <c r="G99" s="78">
        <f>D99+E99+F99</f>
        <v>68</v>
      </c>
      <c r="H99" s="77" t="s">
        <v>127</v>
      </c>
      <c r="I99" s="77" t="s">
        <v>127</v>
      </c>
      <c r="J99" s="78" t="s">
        <v>127</v>
      </c>
      <c r="K99" s="77" t="s">
        <v>127</v>
      </c>
      <c r="L99" s="77" t="s">
        <v>127</v>
      </c>
      <c r="M99" s="78" t="s">
        <v>127</v>
      </c>
      <c r="N99" s="77">
        <v>12</v>
      </c>
      <c r="O99" s="77" t="s">
        <v>127</v>
      </c>
      <c r="P99" s="78">
        <v>12</v>
      </c>
      <c r="Q99" s="78">
        <v>80</v>
      </c>
      <c r="R99" s="77" t="s">
        <v>127</v>
      </c>
      <c r="S99" s="78">
        <v>80</v>
      </c>
      <c r="T99" s="93"/>
      <c r="U99" s="11"/>
    </row>
    <row r="100" spans="2:21" ht="13.5">
      <c r="B100" s="3"/>
      <c r="C100" s="10" t="s">
        <v>0</v>
      </c>
      <c r="D100" s="79">
        <f>D98+D99</f>
        <v>373</v>
      </c>
      <c r="E100" s="79">
        <f>E98+E99</f>
        <v>671</v>
      </c>
      <c r="F100" s="79">
        <v>20</v>
      </c>
      <c r="G100" s="79">
        <f>G98+G99</f>
        <v>1064</v>
      </c>
      <c r="H100" s="79">
        <v>2</v>
      </c>
      <c r="I100" s="79">
        <v>21</v>
      </c>
      <c r="J100" s="79">
        <v>23</v>
      </c>
      <c r="K100" s="79">
        <v>2611</v>
      </c>
      <c r="L100" s="79">
        <v>4936</v>
      </c>
      <c r="M100" s="79">
        <v>7547</v>
      </c>
      <c r="N100" s="79">
        <f>N98+N99</f>
        <v>237</v>
      </c>
      <c r="O100" s="79">
        <v>44</v>
      </c>
      <c r="P100" s="79">
        <f>P98+P99</f>
        <v>281</v>
      </c>
      <c r="Q100" s="79">
        <f>Q98+Q99</f>
        <v>8915</v>
      </c>
      <c r="R100" s="79">
        <v>223</v>
      </c>
      <c r="S100" s="79">
        <f>S98+S99</f>
        <v>9138</v>
      </c>
      <c r="T100" s="94">
        <v>4725</v>
      </c>
      <c r="U100" s="17">
        <f>S100+T100</f>
        <v>13863</v>
      </c>
    </row>
    <row r="101" spans="2:21" ht="13.5">
      <c r="B101" s="5"/>
      <c r="C101" s="8" t="s">
        <v>32</v>
      </c>
      <c r="D101" s="80">
        <v>444</v>
      </c>
      <c r="E101" s="80">
        <v>743</v>
      </c>
      <c r="F101" s="80">
        <v>1</v>
      </c>
      <c r="G101" s="81">
        <f>D101+E101+F101</f>
        <v>1188</v>
      </c>
      <c r="H101" s="80">
        <v>1</v>
      </c>
      <c r="I101" s="80">
        <v>23</v>
      </c>
      <c r="J101" s="81">
        <f>H101+I101</f>
        <v>24</v>
      </c>
      <c r="K101" s="80">
        <v>2633</v>
      </c>
      <c r="L101" s="80">
        <v>4734</v>
      </c>
      <c r="M101" s="81">
        <f>K101+L101</f>
        <v>7367</v>
      </c>
      <c r="N101" s="80">
        <v>159</v>
      </c>
      <c r="O101" s="80">
        <v>33</v>
      </c>
      <c r="P101" s="81">
        <f>N101+O101</f>
        <v>192</v>
      </c>
      <c r="Q101" s="81">
        <f>G101+J101+M101+P101</f>
        <v>8771</v>
      </c>
      <c r="R101" s="80">
        <v>245</v>
      </c>
      <c r="S101" s="81">
        <v>9016</v>
      </c>
      <c r="T101" s="34"/>
      <c r="U101" s="12"/>
    </row>
    <row r="102" spans="2:21" ht="13.5">
      <c r="B102" s="60" t="s">
        <v>55</v>
      </c>
      <c r="C102" s="13" t="s">
        <v>33</v>
      </c>
      <c r="D102" s="77">
        <v>83</v>
      </c>
      <c r="E102" s="77">
        <v>1</v>
      </c>
      <c r="F102" s="77">
        <v>9</v>
      </c>
      <c r="G102" s="78">
        <f>D102+E102+F102</f>
        <v>93</v>
      </c>
      <c r="H102" s="77" t="s">
        <v>127</v>
      </c>
      <c r="I102" s="77" t="s">
        <v>127</v>
      </c>
      <c r="J102" s="78" t="s">
        <v>127</v>
      </c>
      <c r="K102" s="77" t="s">
        <v>127</v>
      </c>
      <c r="L102" s="77" t="s">
        <v>127</v>
      </c>
      <c r="M102" s="78" t="s">
        <v>127</v>
      </c>
      <c r="N102" s="77">
        <v>10</v>
      </c>
      <c r="O102" s="77" t="s">
        <v>127</v>
      </c>
      <c r="P102" s="78">
        <v>10</v>
      </c>
      <c r="Q102" s="78">
        <v>103</v>
      </c>
      <c r="R102" s="77" t="s">
        <v>127</v>
      </c>
      <c r="S102" s="78">
        <v>103</v>
      </c>
      <c r="T102" s="35"/>
      <c r="U102" s="11"/>
    </row>
    <row r="103" spans="2:21" ht="13.5">
      <c r="B103" s="3"/>
      <c r="C103" s="10" t="s">
        <v>0</v>
      </c>
      <c r="D103" s="79">
        <f aca="true" t="shared" si="33" ref="D103:S103">D101+D102</f>
        <v>527</v>
      </c>
      <c r="E103" s="79">
        <f t="shared" si="33"/>
        <v>744</v>
      </c>
      <c r="F103" s="79">
        <f t="shared" si="33"/>
        <v>10</v>
      </c>
      <c r="G103" s="79">
        <f t="shared" si="33"/>
        <v>1281</v>
      </c>
      <c r="H103" s="79">
        <v>1</v>
      </c>
      <c r="I103" s="79">
        <v>23</v>
      </c>
      <c r="J103" s="79">
        <v>24</v>
      </c>
      <c r="K103" s="79">
        <v>2633</v>
      </c>
      <c r="L103" s="79">
        <v>4734</v>
      </c>
      <c r="M103" s="79">
        <v>7367</v>
      </c>
      <c r="N103" s="79">
        <f t="shared" si="33"/>
        <v>169</v>
      </c>
      <c r="O103" s="79">
        <v>33</v>
      </c>
      <c r="P103" s="79">
        <f t="shared" si="33"/>
        <v>202</v>
      </c>
      <c r="Q103" s="79">
        <f t="shared" si="33"/>
        <v>8874</v>
      </c>
      <c r="R103" s="79">
        <v>245</v>
      </c>
      <c r="S103" s="79">
        <f t="shared" si="33"/>
        <v>9119</v>
      </c>
      <c r="T103" s="36">
        <v>4372</v>
      </c>
      <c r="U103" s="17">
        <f>S103+T103</f>
        <v>13491</v>
      </c>
    </row>
    <row r="104" spans="2:21" ht="13.5">
      <c r="B104" s="5"/>
      <c r="C104" s="8" t="s">
        <v>32</v>
      </c>
      <c r="D104" s="80">
        <v>51</v>
      </c>
      <c r="E104" s="80">
        <v>113</v>
      </c>
      <c r="F104" s="80" t="s">
        <v>127</v>
      </c>
      <c r="G104" s="81">
        <v>164</v>
      </c>
      <c r="H104" s="80">
        <v>2</v>
      </c>
      <c r="I104" s="80">
        <v>34</v>
      </c>
      <c r="J104" s="81">
        <f>H104+I104</f>
        <v>36</v>
      </c>
      <c r="K104" s="80">
        <v>615</v>
      </c>
      <c r="L104" s="80">
        <v>1212</v>
      </c>
      <c r="M104" s="81">
        <f>K104+L104</f>
        <v>1827</v>
      </c>
      <c r="N104" s="80">
        <v>36</v>
      </c>
      <c r="O104" s="80">
        <v>1</v>
      </c>
      <c r="P104" s="81">
        <f>N104+O104</f>
        <v>37</v>
      </c>
      <c r="Q104" s="81">
        <f>G104+J104+M104+P104</f>
        <v>2064</v>
      </c>
      <c r="R104" s="80">
        <v>39</v>
      </c>
      <c r="S104" s="81">
        <v>2103</v>
      </c>
      <c r="T104" s="34"/>
      <c r="U104" s="12"/>
    </row>
    <row r="105" spans="2:21" ht="13.5">
      <c r="B105" s="60" t="s">
        <v>54</v>
      </c>
      <c r="C105" s="13" t="s">
        <v>33</v>
      </c>
      <c r="D105" s="77" t="s">
        <v>127</v>
      </c>
      <c r="E105" s="77" t="s">
        <v>127</v>
      </c>
      <c r="F105" s="77" t="s">
        <v>127</v>
      </c>
      <c r="G105" s="78" t="s">
        <v>127</v>
      </c>
      <c r="H105" s="77" t="s">
        <v>127</v>
      </c>
      <c r="I105" s="77" t="s">
        <v>127</v>
      </c>
      <c r="J105" s="78" t="s">
        <v>127</v>
      </c>
      <c r="K105" s="77">
        <v>1</v>
      </c>
      <c r="L105" s="77">
        <v>32</v>
      </c>
      <c r="M105" s="78">
        <f>K105+L105</f>
        <v>33</v>
      </c>
      <c r="N105" s="77">
        <v>4</v>
      </c>
      <c r="O105" s="77" t="s">
        <v>127</v>
      </c>
      <c r="P105" s="78">
        <v>4</v>
      </c>
      <c r="Q105" s="78">
        <v>37</v>
      </c>
      <c r="R105" s="77" t="s">
        <v>127</v>
      </c>
      <c r="S105" s="78">
        <v>37</v>
      </c>
      <c r="T105" s="35"/>
      <c r="U105" s="11"/>
    </row>
    <row r="106" spans="2:21" ht="13.5">
      <c r="B106" s="3"/>
      <c r="C106" s="10" t="s">
        <v>0</v>
      </c>
      <c r="D106" s="79">
        <v>51</v>
      </c>
      <c r="E106" s="79">
        <v>113</v>
      </c>
      <c r="F106" s="79" t="s">
        <v>127</v>
      </c>
      <c r="G106" s="79">
        <v>164</v>
      </c>
      <c r="H106" s="79">
        <v>2</v>
      </c>
      <c r="I106" s="79">
        <v>34</v>
      </c>
      <c r="J106" s="79">
        <v>36</v>
      </c>
      <c r="K106" s="79">
        <f>K104+K105</f>
        <v>616</v>
      </c>
      <c r="L106" s="79">
        <f>L104+L105</f>
        <v>1244</v>
      </c>
      <c r="M106" s="79">
        <f>M104+M105</f>
        <v>1860</v>
      </c>
      <c r="N106" s="79">
        <f>N104+N105</f>
        <v>40</v>
      </c>
      <c r="O106" s="79">
        <v>1</v>
      </c>
      <c r="P106" s="79">
        <f>P104+P105</f>
        <v>41</v>
      </c>
      <c r="Q106" s="79">
        <f>Q104+Q105</f>
        <v>2101</v>
      </c>
      <c r="R106" s="79">
        <v>39</v>
      </c>
      <c r="S106" s="79">
        <f>S104+S105</f>
        <v>2140</v>
      </c>
      <c r="T106" s="36">
        <v>988</v>
      </c>
      <c r="U106" s="17">
        <f>S106+T106</f>
        <v>3128</v>
      </c>
    </row>
    <row r="107" spans="2:21" ht="13.5">
      <c r="B107" s="5"/>
      <c r="C107" s="8" t="s">
        <v>32</v>
      </c>
      <c r="D107" s="80">
        <v>317</v>
      </c>
      <c r="E107" s="80">
        <v>865</v>
      </c>
      <c r="F107" s="80">
        <v>2</v>
      </c>
      <c r="G107" s="81">
        <f>D107+E107+F107</f>
        <v>1184</v>
      </c>
      <c r="H107" s="80">
        <v>6</v>
      </c>
      <c r="I107" s="80">
        <v>11</v>
      </c>
      <c r="J107" s="81">
        <f>H107+I107</f>
        <v>17</v>
      </c>
      <c r="K107" s="80">
        <v>2002</v>
      </c>
      <c r="L107" s="80">
        <v>4060</v>
      </c>
      <c r="M107" s="81">
        <f>K107+L107</f>
        <v>6062</v>
      </c>
      <c r="N107" s="80">
        <v>179</v>
      </c>
      <c r="O107" s="80">
        <v>25</v>
      </c>
      <c r="P107" s="81">
        <f>N107+O107</f>
        <v>204</v>
      </c>
      <c r="Q107" s="81">
        <f>G107+J107+M107+P107</f>
        <v>7467</v>
      </c>
      <c r="R107" s="80">
        <v>200</v>
      </c>
      <c r="S107" s="81">
        <v>7667</v>
      </c>
      <c r="T107" s="34"/>
      <c r="U107" s="12"/>
    </row>
    <row r="108" spans="2:21" ht="13.5">
      <c r="B108" s="60" t="s">
        <v>53</v>
      </c>
      <c r="C108" s="13" t="s">
        <v>33</v>
      </c>
      <c r="D108" s="77">
        <v>15</v>
      </c>
      <c r="E108" s="77">
        <v>4</v>
      </c>
      <c r="F108" s="77" t="s">
        <v>127</v>
      </c>
      <c r="G108" s="78">
        <v>19</v>
      </c>
      <c r="H108" s="77" t="s">
        <v>127</v>
      </c>
      <c r="I108" s="77" t="s">
        <v>127</v>
      </c>
      <c r="J108" s="78" t="s">
        <v>127</v>
      </c>
      <c r="K108" s="77" t="s">
        <v>127</v>
      </c>
      <c r="L108" s="77" t="s">
        <v>127</v>
      </c>
      <c r="M108" s="78" t="s">
        <v>127</v>
      </c>
      <c r="N108" s="77">
        <v>4</v>
      </c>
      <c r="O108" s="77" t="s">
        <v>127</v>
      </c>
      <c r="P108" s="78">
        <v>4</v>
      </c>
      <c r="Q108" s="78">
        <v>23</v>
      </c>
      <c r="R108" s="77" t="s">
        <v>127</v>
      </c>
      <c r="S108" s="78">
        <v>23</v>
      </c>
      <c r="T108" s="35"/>
      <c r="U108" s="11"/>
    </row>
    <row r="109" spans="2:21" ht="13.5">
      <c r="B109" s="3"/>
      <c r="C109" s="10" t="s">
        <v>0</v>
      </c>
      <c r="D109" s="79">
        <f>D107+D108</f>
        <v>332</v>
      </c>
      <c r="E109" s="79">
        <f>E107+E108</f>
        <v>869</v>
      </c>
      <c r="F109" s="79">
        <v>2</v>
      </c>
      <c r="G109" s="79">
        <f>G107+G108</f>
        <v>1203</v>
      </c>
      <c r="H109" s="79">
        <v>6</v>
      </c>
      <c r="I109" s="79">
        <v>11</v>
      </c>
      <c r="J109" s="79">
        <v>17</v>
      </c>
      <c r="K109" s="79">
        <v>2002</v>
      </c>
      <c r="L109" s="79">
        <v>4060</v>
      </c>
      <c r="M109" s="79">
        <v>6062</v>
      </c>
      <c r="N109" s="79">
        <f>N107+N108</f>
        <v>183</v>
      </c>
      <c r="O109" s="79">
        <v>25</v>
      </c>
      <c r="P109" s="79">
        <f>P107+P108</f>
        <v>208</v>
      </c>
      <c r="Q109" s="79">
        <f>Q107+Q108</f>
        <v>7490</v>
      </c>
      <c r="R109" s="79">
        <v>200</v>
      </c>
      <c r="S109" s="79">
        <f>S107+S108</f>
        <v>7690</v>
      </c>
      <c r="T109" s="36">
        <v>4114</v>
      </c>
      <c r="U109" s="17">
        <f>S109+T109</f>
        <v>11804</v>
      </c>
    </row>
    <row r="110" spans="2:21" ht="13.5">
      <c r="B110" s="5"/>
      <c r="C110" s="8" t="s">
        <v>32</v>
      </c>
      <c r="D110" s="80">
        <v>76</v>
      </c>
      <c r="E110" s="80">
        <v>129</v>
      </c>
      <c r="F110" s="80" t="s">
        <v>127</v>
      </c>
      <c r="G110" s="81">
        <v>205</v>
      </c>
      <c r="H110" s="80">
        <v>1</v>
      </c>
      <c r="I110" s="80">
        <v>7</v>
      </c>
      <c r="J110" s="81">
        <f>H110+I110</f>
        <v>8</v>
      </c>
      <c r="K110" s="80">
        <v>355</v>
      </c>
      <c r="L110" s="80">
        <v>725</v>
      </c>
      <c r="M110" s="81">
        <f>K110+L110</f>
        <v>1080</v>
      </c>
      <c r="N110" s="80">
        <v>37</v>
      </c>
      <c r="O110" s="80">
        <v>3</v>
      </c>
      <c r="P110" s="81">
        <f>N110+O110</f>
        <v>40</v>
      </c>
      <c r="Q110" s="81">
        <f>G110+J110+M110+P110</f>
        <v>1333</v>
      </c>
      <c r="R110" s="80">
        <v>34</v>
      </c>
      <c r="S110" s="81">
        <v>1367</v>
      </c>
      <c r="T110" s="34"/>
      <c r="U110" s="12"/>
    </row>
    <row r="111" spans="2:21" ht="13.5">
      <c r="B111" s="60" t="s">
        <v>115</v>
      </c>
      <c r="C111" s="13" t="s">
        <v>33</v>
      </c>
      <c r="D111" s="77">
        <v>17</v>
      </c>
      <c r="E111" s="77" t="s">
        <v>127</v>
      </c>
      <c r="F111" s="77" t="s">
        <v>127</v>
      </c>
      <c r="G111" s="78">
        <v>17</v>
      </c>
      <c r="H111" s="77" t="s">
        <v>127</v>
      </c>
      <c r="I111" s="77" t="s">
        <v>127</v>
      </c>
      <c r="J111" s="78" t="s">
        <v>127</v>
      </c>
      <c r="K111" s="77" t="s">
        <v>127</v>
      </c>
      <c r="L111" s="77" t="s">
        <v>127</v>
      </c>
      <c r="M111" s="78" t="s">
        <v>127</v>
      </c>
      <c r="N111" s="77">
        <v>1</v>
      </c>
      <c r="O111" s="77" t="s">
        <v>127</v>
      </c>
      <c r="P111" s="78">
        <v>1</v>
      </c>
      <c r="Q111" s="78">
        <v>18</v>
      </c>
      <c r="R111" s="77" t="s">
        <v>127</v>
      </c>
      <c r="S111" s="78">
        <v>18</v>
      </c>
      <c r="T111" s="35"/>
      <c r="U111" s="11"/>
    </row>
    <row r="112" spans="2:21" ht="13.5">
      <c r="B112" s="3"/>
      <c r="C112" s="10" t="s">
        <v>0</v>
      </c>
      <c r="D112" s="79">
        <f>D110+D111</f>
        <v>93</v>
      </c>
      <c r="E112" s="79">
        <v>129</v>
      </c>
      <c r="F112" s="79" t="s">
        <v>127</v>
      </c>
      <c r="G112" s="79">
        <f>G110+G111</f>
        <v>222</v>
      </c>
      <c r="H112" s="79">
        <v>1</v>
      </c>
      <c r="I112" s="79">
        <v>7</v>
      </c>
      <c r="J112" s="79">
        <v>8</v>
      </c>
      <c r="K112" s="79">
        <v>355</v>
      </c>
      <c r="L112" s="79">
        <v>725</v>
      </c>
      <c r="M112" s="79">
        <v>1080</v>
      </c>
      <c r="N112" s="79">
        <f>N110+N111</f>
        <v>38</v>
      </c>
      <c r="O112" s="79">
        <v>3</v>
      </c>
      <c r="P112" s="79">
        <f>P110+P111</f>
        <v>41</v>
      </c>
      <c r="Q112" s="79">
        <f>Q110+Q111</f>
        <v>1351</v>
      </c>
      <c r="R112" s="79">
        <v>34</v>
      </c>
      <c r="S112" s="79">
        <f>S110+S111</f>
        <v>1385</v>
      </c>
      <c r="T112" s="36">
        <v>734</v>
      </c>
      <c r="U112" s="17">
        <f>S112+T112</f>
        <v>2119</v>
      </c>
    </row>
    <row r="113" spans="2:21" ht="13.5">
      <c r="B113" s="5" t="s">
        <v>57</v>
      </c>
      <c r="C113" s="8" t="s">
        <v>32</v>
      </c>
      <c r="D113" s="80">
        <v>1</v>
      </c>
      <c r="E113" s="80" t="s">
        <v>127</v>
      </c>
      <c r="F113" s="80" t="s">
        <v>127</v>
      </c>
      <c r="G113" s="81">
        <v>1</v>
      </c>
      <c r="H113" s="80" t="s">
        <v>127</v>
      </c>
      <c r="I113" s="80" t="s">
        <v>127</v>
      </c>
      <c r="J113" s="81" t="s">
        <v>127</v>
      </c>
      <c r="K113" s="80" t="s">
        <v>127</v>
      </c>
      <c r="L113" s="80">
        <v>1</v>
      </c>
      <c r="M113" s="81">
        <v>1</v>
      </c>
      <c r="N113" s="80" t="s">
        <v>127</v>
      </c>
      <c r="O113" s="80">
        <v>1</v>
      </c>
      <c r="P113" s="81">
        <v>1</v>
      </c>
      <c r="Q113" s="81">
        <v>3</v>
      </c>
      <c r="R113" s="80" t="s">
        <v>127</v>
      </c>
      <c r="S113" s="81">
        <v>3</v>
      </c>
      <c r="T113" s="34"/>
      <c r="U113" s="12"/>
    </row>
    <row r="114" spans="2:21" ht="13.5">
      <c r="B114" s="60" t="s">
        <v>44</v>
      </c>
      <c r="C114" s="13" t="s">
        <v>33</v>
      </c>
      <c r="D114" s="77" t="s">
        <v>127</v>
      </c>
      <c r="E114" s="77" t="s">
        <v>127</v>
      </c>
      <c r="F114" s="77" t="s">
        <v>127</v>
      </c>
      <c r="G114" s="78" t="s">
        <v>127</v>
      </c>
      <c r="H114" s="77" t="s">
        <v>127</v>
      </c>
      <c r="I114" s="77" t="s">
        <v>127</v>
      </c>
      <c r="J114" s="78" t="s">
        <v>127</v>
      </c>
      <c r="K114" s="77" t="s">
        <v>127</v>
      </c>
      <c r="L114" s="77" t="s">
        <v>127</v>
      </c>
      <c r="M114" s="78" t="s">
        <v>127</v>
      </c>
      <c r="N114" s="77" t="s">
        <v>127</v>
      </c>
      <c r="O114" s="77" t="s">
        <v>127</v>
      </c>
      <c r="P114" s="78" t="s">
        <v>127</v>
      </c>
      <c r="Q114" s="78" t="s">
        <v>127</v>
      </c>
      <c r="R114" s="77" t="s">
        <v>127</v>
      </c>
      <c r="S114" s="78" t="s">
        <v>127</v>
      </c>
      <c r="T114" s="35"/>
      <c r="U114" s="11"/>
    </row>
    <row r="115" spans="2:21" ht="13.5">
      <c r="B115" s="3"/>
      <c r="C115" s="10" t="s">
        <v>0</v>
      </c>
      <c r="D115" s="79">
        <v>1</v>
      </c>
      <c r="E115" s="79" t="s">
        <v>127</v>
      </c>
      <c r="F115" s="79" t="s">
        <v>127</v>
      </c>
      <c r="G115" s="79">
        <v>1</v>
      </c>
      <c r="H115" s="79" t="s">
        <v>127</v>
      </c>
      <c r="I115" s="79" t="s">
        <v>127</v>
      </c>
      <c r="J115" s="79" t="s">
        <v>127</v>
      </c>
      <c r="K115" s="79" t="s">
        <v>127</v>
      </c>
      <c r="L115" s="79">
        <v>1</v>
      </c>
      <c r="M115" s="79">
        <v>1</v>
      </c>
      <c r="N115" s="79" t="s">
        <v>127</v>
      </c>
      <c r="O115" s="79">
        <v>1</v>
      </c>
      <c r="P115" s="79">
        <v>1</v>
      </c>
      <c r="Q115" s="79">
        <v>3</v>
      </c>
      <c r="R115" s="79" t="s">
        <v>127</v>
      </c>
      <c r="S115" s="79">
        <v>3</v>
      </c>
      <c r="T115" s="36">
        <v>1</v>
      </c>
      <c r="U115" s="17">
        <f>S115+T115</f>
        <v>4</v>
      </c>
    </row>
    <row r="116" spans="2:21" ht="13.5">
      <c r="B116" s="61"/>
      <c r="C116" s="18" t="s">
        <v>32</v>
      </c>
      <c r="D116" s="82">
        <f aca="true" t="shared" si="34" ref="D116:S116">SUM(D98,D101,D104,D107,D110,D113)</f>
        <v>1216</v>
      </c>
      <c r="E116" s="82">
        <f t="shared" si="34"/>
        <v>2519</v>
      </c>
      <c r="F116" s="82">
        <f t="shared" si="34"/>
        <v>3</v>
      </c>
      <c r="G116" s="82">
        <f t="shared" si="34"/>
        <v>3738</v>
      </c>
      <c r="H116" s="82">
        <f t="shared" si="34"/>
        <v>12</v>
      </c>
      <c r="I116" s="82">
        <f t="shared" si="34"/>
        <v>96</v>
      </c>
      <c r="J116" s="82">
        <f t="shared" si="34"/>
        <v>108</v>
      </c>
      <c r="K116" s="82">
        <f t="shared" si="34"/>
        <v>8216</v>
      </c>
      <c r="L116" s="82">
        <v>15668</v>
      </c>
      <c r="M116" s="82">
        <f t="shared" si="34"/>
        <v>23884</v>
      </c>
      <c r="N116" s="82">
        <f t="shared" si="34"/>
        <v>636</v>
      </c>
      <c r="O116" s="82">
        <f t="shared" si="34"/>
        <v>107</v>
      </c>
      <c r="P116" s="82">
        <f t="shared" si="34"/>
        <v>743</v>
      </c>
      <c r="Q116" s="82">
        <f t="shared" si="34"/>
        <v>28473</v>
      </c>
      <c r="R116" s="82">
        <f t="shared" si="34"/>
        <v>741</v>
      </c>
      <c r="S116" s="82">
        <f t="shared" si="34"/>
        <v>29214</v>
      </c>
      <c r="T116" s="29"/>
      <c r="U116" s="12"/>
    </row>
    <row r="117" spans="2:21" ht="13.5">
      <c r="B117" s="62" t="s">
        <v>58</v>
      </c>
      <c r="C117" s="25" t="s">
        <v>33</v>
      </c>
      <c r="D117" s="83">
        <f aca="true" t="shared" si="35" ref="D117:S117">SUM(D99,D102,D105,D108,D111,D114)</f>
        <v>161</v>
      </c>
      <c r="E117" s="83">
        <f t="shared" si="35"/>
        <v>7</v>
      </c>
      <c r="F117" s="83">
        <f t="shared" si="35"/>
        <v>29</v>
      </c>
      <c r="G117" s="83">
        <f t="shared" si="35"/>
        <v>197</v>
      </c>
      <c r="H117" s="83" t="s">
        <v>127</v>
      </c>
      <c r="I117" s="83" t="s">
        <v>127</v>
      </c>
      <c r="J117" s="83" t="s">
        <v>127</v>
      </c>
      <c r="K117" s="83">
        <f t="shared" si="35"/>
        <v>1</v>
      </c>
      <c r="L117" s="83">
        <f t="shared" si="35"/>
        <v>32</v>
      </c>
      <c r="M117" s="83">
        <f t="shared" si="35"/>
        <v>33</v>
      </c>
      <c r="N117" s="83">
        <f t="shared" si="35"/>
        <v>31</v>
      </c>
      <c r="O117" s="83" t="s">
        <v>127</v>
      </c>
      <c r="P117" s="83">
        <f t="shared" si="35"/>
        <v>31</v>
      </c>
      <c r="Q117" s="83">
        <f t="shared" si="35"/>
        <v>261</v>
      </c>
      <c r="R117" s="83" t="s">
        <v>127</v>
      </c>
      <c r="S117" s="83">
        <f t="shared" si="35"/>
        <v>261</v>
      </c>
      <c r="T117" s="30"/>
      <c r="U117" s="11"/>
    </row>
    <row r="118" spans="2:21" ht="13.5">
      <c r="B118" s="63"/>
      <c r="C118" s="20" t="s">
        <v>0</v>
      </c>
      <c r="D118" s="84">
        <f aca="true" t="shared" si="36" ref="D118:S118">SUM(D100,D103,D106,D109,D112,D115)</f>
        <v>1377</v>
      </c>
      <c r="E118" s="84">
        <f t="shared" si="36"/>
        <v>2526</v>
      </c>
      <c r="F118" s="84">
        <f t="shared" si="36"/>
        <v>32</v>
      </c>
      <c r="G118" s="84">
        <f t="shared" si="36"/>
        <v>3935</v>
      </c>
      <c r="H118" s="84">
        <v>12</v>
      </c>
      <c r="I118" s="84">
        <f t="shared" si="36"/>
        <v>96</v>
      </c>
      <c r="J118" s="84">
        <f t="shared" si="36"/>
        <v>108</v>
      </c>
      <c r="K118" s="84">
        <f t="shared" si="36"/>
        <v>8217</v>
      </c>
      <c r="L118" s="84">
        <f t="shared" si="36"/>
        <v>15700</v>
      </c>
      <c r="M118" s="84">
        <f t="shared" si="36"/>
        <v>23917</v>
      </c>
      <c r="N118" s="84">
        <f t="shared" si="36"/>
        <v>667</v>
      </c>
      <c r="O118" s="84">
        <f t="shared" si="36"/>
        <v>107</v>
      </c>
      <c r="P118" s="84">
        <f t="shared" si="36"/>
        <v>774</v>
      </c>
      <c r="Q118" s="84">
        <f t="shared" si="36"/>
        <v>28734</v>
      </c>
      <c r="R118" s="84">
        <f t="shared" si="36"/>
        <v>741</v>
      </c>
      <c r="S118" s="84">
        <f t="shared" si="36"/>
        <v>29475</v>
      </c>
      <c r="T118" s="31">
        <f>SUM(T100,T103,T106,T109,T112,T115)</f>
        <v>14934</v>
      </c>
      <c r="U118" s="28">
        <f>S118+T118</f>
        <v>44409</v>
      </c>
    </row>
    <row r="119" spans="2:21" ht="13.5">
      <c r="B119" s="74" t="s">
        <v>59</v>
      </c>
      <c r="C119" s="8" t="s">
        <v>32</v>
      </c>
      <c r="D119" s="80">
        <v>189</v>
      </c>
      <c r="E119" s="80">
        <v>357</v>
      </c>
      <c r="F119" s="80">
        <v>3</v>
      </c>
      <c r="G119" s="81">
        <f>D119+E119+F119</f>
        <v>549</v>
      </c>
      <c r="H119" s="80">
        <v>6</v>
      </c>
      <c r="I119" s="80">
        <v>9</v>
      </c>
      <c r="J119" s="81">
        <f>H119+I119</f>
        <v>15</v>
      </c>
      <c r="K119" s="80">
        <v>1846</v>
      </c>
      <c r="L119" s="80">
        <v>3389</v>
      </c>
      <c r="M119" s="81">
        <f>K119+L119</f>
        <v>5235</v>
      </c>
      <c r="N119" s="80">
        <v>87</v>
      </c>
      <c r="O119" s="80">
        <v>15</v>
      </c>
      <c r="P119" s="81">
        <f>N119+O119</f>
        <v>102</v>
      </c>
      <c r="Q119" s="81">
        <f>G119+J119+M119+P119</f>
        <v>5901</v>
      </c>
      <c r="R119" s="80">
        <v>154</v>
      </c>
      <c r="S119" s="81">
        <v>6055</v>
      </c>
      <c r="T119" s="91"/>
      <c r="U119" s="12"/>
    </row>
    <row r="120" spans="2:21" ht="13.5">
      <c r="B120" s="60" t="s">
        <v>60</v>
      </c>
      <c r="C120" s="13" t="s">
        <v>33</v>
      </c>
      <c r="D120" s="77">
        <v>21</v>
      </c>
      <c r="E120" s="77">
        <v>4</v>
      </c>
      <c r="F120" s="77">
        <v>2</v>
      </c>
      <c r="G120" s="78">
        <f>D120+E120+F120</f>
        <v>27</v>
      </c>
      <c r="H120" s="77">
        <v>23</v>
      </c>
      <c r="I120" s="77">
        <v>7</v>
      </c>
      <c r="J120" s="78">
        <f>H120+I120</f>
        <v>30</v>
      </c>
      <c r="K120" s="77" t="s">
        <v>127</v>
      </c>
      <c r="L120" s="77">
        <v>31</v>
      </c>
      <c r="M120" s="78">
        <v>31</v>
      </c>
      <c r="N120" s="77">
        <v>10</v>
      </c>
      <c r="O120" s="77" t="s">
        <v>127</v>
      </c>
      <c r="P120" s="78">
        <v>10</v>
      </c>
      <c r="Q120" s="78">
        <f>G120+J120+M120+P120</f>
        <v>98</v>
      </c>
      <c r="R120" s="77" t="s">
        <v>127</v>
      </c>
      <c r="S120" s="78">
        <v>98</v>
      </c>
      <c r="T120" s="93"/>
      <c r="U120" s="11"/>
    </row>
    <row r="121" spans="2:21" ht="13.5">
      <c r="B121" s="3"/>
      <c r="C121" s="10" t="s">
        <v>0</v>
      </c>
      <c r="D121" s="79">
        <f aca="true" t="shared" si="37" ref="D121:S121">D119+D120</f>
        <v>210</v>
      </c>
      <c r="E121" s="79">
        <f t="shared" si="37"/>
        <v>361</v>
      </c>
      <c r="F121" s="79">
        <v>5</v>
      </c>
      <c r="G121" s="79">
        <f t="shared" si="37"/>
        <v>576</v>
      </c>
      <c r="H121" s="79">
        <f t="shared" si="37"/>
        <v>29</v>
      </c>
      <c r="I121" s="79">
        <f t="shared" si="37"/>
        <v>16</v>
      </c>
      <c r="J121" s="79">
        <f t="shared" si="37"/>
        <v>45</v>
      </c>
      <c r="K121" s="79">
        <v>1846</v>
      </c>
      <c r="L121" s="79">
        <f t="shared" si="37"/>
        <v>3420</v>
      </c>
      <c r="M121" s="79">
        <f t="shared" si="37"/>
        <v>5266</v>
      </c>
      <c r="N121" s="79">
        <f t="shared" si="37"/>
        <v>97</v>
      </c>
      <c r="O121" s="79">
        <v>15</v>
      </c>
      <c r="P121" s="79">
        <f t="shared" si="37"/>
        <v>112</v>
      </c>
      <c r="Q121" s="79">
        <f t="shared" si="37"/>
        <v>5999</v>
      </c>
      <c r="R121" s="79">
        <v>154</v>
      </c>
      <c r="S121" s="79">
        <f t="shared" si="37"/>
        <v>6153</v>
      </c>
      <c r="T121" s="94">
        <v>2231</v>
      </c>
      <c r="U121" s="17">
        <f>S121+T121</f>
        <v>8384</v>
      </c>
    </row>
    <row r="122" spans="2:21" ht="13.5">
      <c r="B122" s="5"/>
      <c r="C122" s="8" t="s">
        <v>32</v>
      </c>
      <c r="D122" s="80">
        <v>529</v>
      </c>
      <c r="E122" s="80">
        <v>336</v>
      </c>
      <c r="F122" s="80" t="s">
        <v>127</v>
      </c>
      <c r="G122" s="81">
        <v>865</v>
      </c>
      <c r="H122" s="80">
        <v>1</v>
      </c>
      <c r="I122" s="80">
        <v>22</v>
      </c>
      <c r="J122" s="81">
        <f>H122+I122</f>
        <v>23</v>
      </c>
      <c r="K122" s="80">
        <v>1124</v>
      </c>
      <c r="L122" s="80">
        <v>2018</v>
      </c>
      <c r="M122" s="81">
        <f>K122+L122</f>
        <v>3142</v>
      </c>
      <c r="N122" s="80">
        <v>82</v>
      </c>
      <c r="O122" s="80">
        <v>19</v>
      </c>
      <c r="P122" s="81">
        <f>N122+O122</f>
        <v>101</v>
      </c>
      <c r="Q122" s="81">
        <f>G122+J122+M122+P122</f>
        <v>4131</v>
      </c>
      <c r="R122" s="80">
        <v>87</v>
      </c>
      <c r="S122" s="81">
        <v>4218</v>
      </c>
      <c r="T122" s="91"/>
      <c r="U122" s="12"/>
    </row>
    <row r="123" spans="2:21" ht="13.5">
      <c r="B123" s="60" t="s">
        <v>61</v>
      </c>
      <c r="C123" s="13" t="s">
        <v>33</v>
      </c>
      <c r="D123" s="77">
        <v>17</v>
      </c>
      <c r="E123" s="77" t="s">
        <v>127</v>
      </c>
      <c r="F123" s="77" t="s">
        <v>127</v>
      </c>
      <c r="G123" s="78">
        <v>17</v>
      </c>
      <c r="H123" s="77" t="s">
        <v>127</v>
      </c>
      <c r="I123" s="77">
        <v>4</v>
      </c>
      <c r="J123" s="78">
        <v>4</v>
      </c>
      <c r="K123" s="77">
        <v>1</v>
      </c>
      <c r="L123" s="77">
        <v>5</v>
      </c>
      <c r="M123" s="78">
        <f>K123+L123</f>
        <v>6</v>
      </c>
      <c r="N123" s="77">
        <v>4</v>
      </c>
      <c r="O123" s="77" t="s">
        <v>127</v>
      </c>
      <c r="P123" s="78">
        <v>4</v>
      </c>
      <c r="Q123" s="78">
        <f>G123+J123+M123+P123</f>
        <v>31</v>
      </c>
      <c r="R123" s="77" t="s">
        <v>127</v>
      </c>
      <c r="S123" s="78">
        <v>31</v>
      </c>
      <c r="T123" s="93"/>
      <c r="U123" s="11"/>
    </row>
    <row r="124" spans="2:21" ht="13.5">
      <c r="B124" s="3"/>
      <c r="C124" s="10" t="s">
        <v>0</v>
      </c>
      <c r="D124" s="79">
        <f aca="true" t="shared" si="38" ref="D124:S124">D122+D123</f>
        <v>546</v>
      </c>
      <c r="E124" s="79">
        <v>336</v>
      </c>
      <c r="F124" s="79" t="s">
        <v>127</v>
      </c>
      <c r="G124" s="79">
        <f t="shared" si="38"/>
        <v>882</v>
      </c>
      <c r="H124" s="79">
        <v>1</v>
      </c>
      <c r="I124" s="79">
        <f t="shared" si="38"/>
        <v>26</v>
      </c>
      <c r="J124" s="79">
        <f t="shared" si="38"/>
        <v>27</v>
      </c>
      <c r="K124" s="79">
        <f t="shared" si="38"/>
        <v>1125</v>
      </c>
      <c r="L124" s="79">
        <f t="shared" si="38"/>
        <v>2023</v>
      </c>
      <c r="M124" s="79">
        <f t="shared" si="38"/>
        <v>3148</v>
      </c>
      <c r="N124" s="79">
        <f t="shared" si="38"/>
        <v>86</v>
      </c>
      <c r="O124" s="79">
        <v>19</v>
      </c>
      <c r="P124" s="79">
        <f t="shared" si="38"/>
        <v>105</v>
      </c>
      <c r="Q124" s="79">
        <f t="shared" si="38"/>
        <v>4162</v>
      </c>
      <c r="R124" s="79">
        <v>87</v>
      </c>
      <c r="S124" s="79">
        <f t="shared" si="38"/>
        <v>4249</v>
      </c>
      <c r="T124" s="94">
        <v>2071</v>
      </c>
      <c r="U124" s="17">
        <f>S124+T124</f>
        <v>6320</v>
      </c>
    </row>
    <row r="125" spans="2:21" ht="13.5">
      <c r="B125" s="75" t="s">
        <v>120</v>
      </c>
      <c r="C125" s="8" t="s">
        <v>32</v>
      </c>
      <c r="D125" s="80">
        <v>490</v>
      </c>
      <c r="E125" s="80">
        <v>1045</v>
      </c>
      <c r="F125" s="80">
        <v>5</v>
      </c>
      <c r="G125" s="81">
        <f>D125+E125+F125</f>
        <v>1540</v>
      </c>
      <c r="H125" s="80">
        <v>9</v>
      </c>
      <c r="I125" s="80">
        <v>42</v>
      </c>
      <c r="J125" s="81">
        <f>H125+I125</f>
        <v>51</v>
      </c>
      <c r="K125" s="80">
        <v>4140</v>
      </c>
      <c r="L125" s="80">
        <v>7241</v>
      </c>
      <c r="M125" s="81">
        <f>K125+L125</f>
        <v>11381</v>
      </c>
      <c r="N125" s="80">
        <v>222</v>
      </c>
      <c r="O125" s="80">
        <v>24</v>
      </c>
      <c r="P125" s="81">
        <f>N125+O125</f>
        <v>246</v>
      </c>
      <c r="Q125" s="81">
        <f>G125+J125+M125+P125</f>
        <v>13218</v>
      </c>
      <c r="R125" s="80">
        <v>424</v>
      </c>
      <c r="S125" s="7">
        <v>13642</v>
      </c>
      <c r="T125" s="34"/>
      <c r="U125" s="12"/>
    </row>
    <row r="126" spans="2:21" ht="13.5">
      <c r="B126" s="68" t="s">
        <v>62</v>
      </c>
      <c r="C126" s="13" t="s">
        <v>33</v>
      </c>
      <c r="D126" s="77">
        <v>106</v>
      </c>
      <c r="E126" s="77">
        <v>1</v>
      </c>
      <c r="F126" s="77">
        <v>5</v>
      </c>
      <c r="G126" s="78">
        <f>D126+E126+F126</f>
        <v>112</v>
      </c>
      <c r="H126" s="77" t="s">
        <v>127</v>
      </c>
      <c r="I126" s="77">
        <v>5</v>
      </c>
      <c r="J126" s="78">
        <v>5</v>
      </c>
      <c r="K126" s="77" t="s">
        <v>127</v>
      </c>
      <c r="L126" s="77">
        <v>11</v>
      </c>
      <c r="M126" s="78">
        <v>11</v>
      </c>
      <c r="N126" s="77">
        <v>30</v>
      </c>
      <c r="O126" s="77" t="s">
        <v>127</v>
      </c>
      <c r="P126" s="78">
        <v>30</v>
      </c>
      <c r="Q126" s="78">
        <f>G126+J126+M126+P126</f>
        <v>158</v>
      </c>
      <c r="R126" s="77" t="s">
        <v>127</v>
      </c>
      <c r="S126" s="14">
        <v>158</v>
      </c>
      <c r="T126" s="35"/>
      <c r="U126" s="11"/>
    </row>
    <row r="127" spans="2:21" ht="13.5">
      <c r="B127" s="69"/>
      <c r="C127" s="10" t="s">
        <v>0</v>
      </c>
      <c r="D127" s="79">
        <f aca="true" t="shared" si="39" ref="D127:S127">D125+D126</f>
        <v>596</v>
      </c>
      <c r="E127" s="79">
        <f t="shared" si="39"/>
        <v>1046</v>
      </c>
      <c r="F127" s="79">
        <f t="shared" si="39"/>
        <v>10</v>
      </c>
      <c r="G127" s="79">
        <f t="shared" si="39"/>
        <v>1652</v>
      </c>
      <c r="H127" s="79">
        <v>9</v>
      </c>
      <c r="I127" s="79">
        <f t="shared" si="39"/>
        <v>47</v>
      </c>
      <c r="J127" s="79">
        <f t="shared" si="39"/>
        <v>56</v>
      </c>
      <c r="K127" s="79">
        <v>4140</v>
      </c>
      <c r="L127" s="79">
        <f t="shared" si="39"/>
        <v>7252</v>
      </c>
      <c r="M127" s="79">
        <f t="shared" si="39"/>
        <v>11392</v>
      </c>
      <c r="N127" s="79">
        <f t="shared" si="39"/>
        <v>252</v>
      </c>
      <c r="O127" s="79">
        <v>24</v>
      </c>
      <c r="P127" s="79">
        <f t="shared" si="39"/>
        <v>276</v>
      </c>
      <c r="Q127" s="79">
        <f t="shared" si="39"/>
        <v>13376</v>
      </c>
      <c r="R127" s="79">
        <v>424</v>
      </c>
      <c r="S127" s="16">
        <f t="shared" si="39"/>
        <v>13800</v>
      </c>
      <c r="T127" s="36">
        <v>6790</v>
      </c>
      <c r="U127" s="17">
        <f>S127+T127</f>
        <v>20590</v>
      </c>
    </row>
    <row r="128" spans="2:21" ht="13.5">
      <c r="B128" s="67"/>
      <c r="C128" s="8" t="s">
        <v>32</v>
      </c>
      <c r="D128" s="80">
        <v>38</v>
      </c>
      <c r="E128" s="80">
        <v>123</v>
      </c>
      <c r="F128" s="80" t="s">
        <v>127</v>
      </c>
      <c r="G128" s="81">
        <v>161</v>
      </c>
      <c r="H128" s="80" t="s">
        <v>127</v>
      </c>
      <c r="I128" s="80">
        <v>13</v>
      </c>
      <c r="J128" s="81">
        <v>13</v>
      </c>
      <c r="K128" s="80">
        <v>221</v>
      </c>
      <c r="L128" s="80">
        <v>468</v>
      </c>
      <c r="M128" s="81">
        <f>K128+L128</f>
        <v>689</v>
      </c>
      <c r="N128" s="80">
        <v>103</v>
      </c>
      <c r="O128" s="80">
        <v>5</v>
      </c>
      <c r="P128" s="81">
        <v>108</v>
      </c>
      <c r="Q128" s="81">
        <f>G128+J128+M128+P128</f>
        <v>971</v>
      </c>
      <c r="R128" s="80">
        <v>11</v>
      </c>
      <c r="S128" s="7">
        <v>982</v>
      </c>
      <c r="T128" s="34"/>
      <c r="U128" s="12"/>
    </row>
    <row r="129" spans="2:21" ht="13.5">
      <c r="B129" s="68" t="s">
        <v>63</v>
      </c>
      <c r="C129" s="13" t="s">
        <v>33</v>
      </c>
      <c r="D129" s="77">
        <v>5</v>
      </c>
      <c r="E129" s="77" t="s">
        <v>127</v>
      </c>
      <c r="F129" s="77" t="s">
        <v>127</v>
      </c>
      <c r="G129" s="78">
        <v>5</v>
      </c>
      <c r="H129" s="77" t="s">
        <v>127</v>
      </c>
      <c r="I129" s="77" t="s">
        <v>127</v>
      </c>
      <c r="J129" s="78" t="s">
        <v>127</v>
      </c>
      <c r="K129" s="77" t="s">
        <v>127</v>
      </c>
      <c r="L129" s="77">
        <v>1</v>
      </c>
      <c r="M129" s="78">
        <v>1</v>
      </c>
      <c r="N129" s="77">
        <v>1</v>
      </c>
      <c r="O129" s="77" t="s">
        <v>127</v>
      </c>
      <c r="P129" s="78">
        <v>1</v>
      </c>
      <c r="Q129" s="78">
        <v>7</v>
      </c>
      <c r="R129" s="77" t="s">
        <v>127</v>
      </c>
      <c r="S129" s="14">
        <v>7</v>
      </c>
      <c r="T129" s="35"/>
      <c r="U129" s="11"/>
    </row>
    <row r="130" spans="2:21" ht="13.5">
      <c r="B130" s="69"/>
      <c r="C130" s="10" t="s">
        <v>0</v>
      </c>
      <c r="D130" s="79">
        <v>43</v>
      </c>
      <c r="E130" s="79">
        <v>123</v>
      </c>
      <c r="F130" s="79" t="s">
        <v>127</v>
      </c>
      <c r="G130" s="79">
        <f aca="true" t="shared" si="40" ref="G130:S130">G128+G129</f>
        <v>166</v>
      </c>
      <c r="H130" s="79" t="s">
        <v>127</v>
      </c>
      <c r="I130" s="79">
        <v>13</v>
      </c>
      <c r="J130" s="79">
        <v>13</v>
      </c>
      <c r="K130" s="79">
        <v>221</v>
      </c>
      <c r="L130" s="79">
        <f t="shared" si="40"/>
        <v>469</v>
      </c>
      <c r="M130" s="79">
        <f t="shared" si="40"/>
        <v>690</v>
      </c>
      <c r="N130" s="79">
        <f t="shared" si="40"/>
        <v>104</v>
      </c>
      <c r="O130" s="79">
        <v>5</v>
      </c>
      <c r="P130" s="79">
        <f t="shared" si="40"/>
        <v>109</v>
      </c>
      <c r="Q130" s="79">
        <f t="shared" si="40"/>
        <v>978</v>
      </c>
      <c r="R130" s="79">
        <v>11</v>
      </c>
      <c r="S130" s="16">
        <f t="shared" si="40"/>
        <v>989</v>
      </c>
      <c r="T130" s="36">
        <v>511</v>
      </c>
      <c r="U130" s="17">
        <v>1500</v>
      </c>
    </row>
    <row r="131" spans="2:21" ht="13.5">
      <c r="B131" s="67"/>
      <c r="C131" s="8" t="s">
        <v>32</v>
      </c>
      <c r="D131" s="80">
        <v>136</v>
      </c>
      <c r="E131" s="80">
        <v>256</v>
      </c>
      <c r="F131" s="80">
        <v>1</v>
      </c>
      <c r="G131" s="81">
        <f>D131+E131+F131</f>
        <v>393</v>
      </c>
      <c r="H131" s="80">
        <v>3</v>
      </c>
      <c r="I131" s="80">
        <v>26</v>
      </c>
      <c r="J131" s="81">
        <f>H131+I131</f>
        <v>29</v>
      </c>
      <c r="K131" s="80">
        <v>409</v>
      </c>
      <c r="L131" s="80">
        <v>874</v>
      </c>
      <c r="M131" s="81">
        <f>K131+L131</f>
        <v>1283</v>
      </c>
      <c r="N131" s="80">
        <v>70</v>
      </c>
      <c r="O131" s="80">
        <v>23</v>
      </c>
      <c r="P131" s="81">
        <f>N131+O131</f>
        <v>93</v>
      </c>
      <c r="Q131" s="81">
        <f>G131+J131+M131+P131</f>
        <v>1798</v>
      </c>
      <c r="R131" s="80">
        <v>22</v>
      </c>
      <c r="S131" s="81">
        <v>1820</v>
      </c>
      <c r="T131" s="34"/>
      <c r="U131" s="12"/>
    </row>
    <row r="132" spans="2:21" ht="13.5">
      <c r="B132" s="68" t="s">
        <v>123</v>
      </c>
      <c r="C132" s="13" t="s">
        <v>33</v>
      </c>
      <c r="D132" s="77">
        <v>1</v>
      </c>
      <c r="E132" s="77" t="s">
        <v>127</v>
      </c>
      <c r="F132" s="77" t="s">
        <v>127</v>
      </c>
      <c r="G132" s="78">
        <v>1</v>
      </c>
      <c r="H132" s="77" t="s">
        <v>127</v>
      </c>
      <c r="I132" s="77" t="s">
        <v>127</v>
      </c>
      <c r="J132" s="78" t="s">
        <v>127</v>
      </c>
      <c r="K132" s="77" t="s">
        <v>127</v>
      </c>
      <c r="L132" s="77" t="s">
        <v>127</v>
      </c>
      <c r="M132" s="78" t="s">
        <v>127</v>
      </c>
      <c r="N132" s="77">
        <v>4</v>
      </c>
      <c r="O132" s="77" t="s">
        <v>127</v>
      </c>
      <c r="P132" s="78">
        <v>4</v>
      </c>
      <c r="Q132" s="78">
        <v>5</v>
      </c>
      <c r="R132" s="77" t="s">
        <v>127</v>
      </c>
      <c r="S132" s="78">
        <v>5</v>
      </c>
      <c r="T132" s="35"/>
      <c r="U132" s="11"/>
    </row>
    <row r="133" spans="2:21" ht="13.5">
      <c r="B133" s="69"/>
      <c r="C133" s="10" t="s">
        <v>0</v>
      </c>
      <c r="D133" s="79">
        <f>D131+D132</f>
        <v>137</v>
      </c>
      <c r="E133" s="79">
        <v>256</v>
      </c>
      <c r="F133" s="79">
        <v>1</v>
      </c>
      <c r="G133" s="79">
        <f>G131+G132</f>
        <v>394</v>
      </c>
      <c r="H133" s="79">
        <v>3</v>
      </c>
      <c r="I133" s="79">
        <v>26</v>
      </c>
      <c r="J133" s="79">
        <v>29</v>
      </c>
      <c r="K133" s="79">
        <v>409</v>
      </c>
      <c r="L133" s="79">
        <v>874</v>
      </c>
      <c r="M133" s="79">
        <v>1283</v>
      </c>
      <c r="N133" s="79">
        <f>N131+N132</f>
        <v>74</v>
      </c>
      <c r="O133" s="79">
        <v>23</v>
      </c>
      <c r="P133" s="79">
        <f>P131+P132</f>
        <v>97</v>
      </c>
      <c r="Q133" s="79">
        <f>Q131+Q132</f>
        <v>1803</v>
      </c>
      <c r="R133" s="79">
        <v>22</v>
      </c>
      <c r="S133" s="79">
        <f>S131+S132</f>
        <v>1825</v>
      </c>
      <c r="T133" s="36">
        <v>1075</v>
      </c>
      <c r="U133" s="17">
        <f>S133+T133</f>
        <v>2900</v>
      </c>
    </row>
    <row r="134" spans="2:21" ht="13.5">
      <c r="B134" s="67" t="s">
        <v>59</v>
      </c>
      <c r="C134" s="8" t="s">
        <v>32</v>
      </c>
      <c r="D134" s="80" t="s">
        <v>127</v>
      </c>
      <c r="E134" s="80" t="s">
        <v>127</v>
      </c>
      <c r="F134" s="80" t="s">
        <v>127</v>
      </c>
      <c r="G134" s="81" t="s">
        <v>127</v>
      </c>
      <c r="H134" s="80" t="s">
        <v>127</v>
      </c>
      <c r="I134" s="80" t="s">
        <v>127</v>
      </c>
      <c r="J134" s="81" t="s">
        <v>127</v>
      </c>
      <c r="K134" s="80" t="s">
        <v>127</v>
      </c>
      <c r="L134" s="80" t="s">
        <v>127</v>
      </c>
      <c r="M134" s="81" t="s">
        <v>127</v>
      </c>
      <c r="N134" s="80" t="s">
        <v>127</v>
      </c>
      <c r="O134" s="80">
        <v>1</v>
      </c>
      <c r="P134" s="81">
        <v>1</v>
      </c>
      <c r="Q134" s="81">
        <v>1</v>
      </c>
      <c r="R134" s="80" t="s">
        <v>127</v>
      </c>
      <c r="S134" s="81">
        <v>1</v>
      </c>
      <c r="T134" s="34"/>
      <c r="U134" s="12"/>
    </row>
    <row r="135" spans="2:21" ht="13.5">
      <c r="B135" s="68" t="s">
        <v>44</v>
      </c>
      <c r="C135" s="13" t="s">
        <v>33</v>
      </c>
      <c r="D135" s="77" t="s">
        <v>127</v>
      </c>
      <c r="E135" s="77" t="s">
        <v>127</v>
      </c>
      <c r="F135" s="77" t="s">
        <v>127</v>
      </c>
      <c r="G135" s="78" t="s">
        <v>127</v>
      </c>
      <c r="H135" s="77" t="s">
        <v>127</v>
      </c>
      <c r="I135" s="77" t="s">
        <v>127</v>
      </c>
      <c r="J135" s="78" t="s">
        <v>127</v>
      </c>
      <c r="K135" s="77" t="s">
        <v>127</v>
      </c>
      <c r="L135" s="77" t="s">
        <v>127</v>
      </c>
      <c r="M135" s="78" t="s">
        <v>127</v>
      </c>
      <c r="N135" s="77" t="s">
        <v>127</v>
      </c>
      <c r="O135" s="77" t="s">
        <v>127</v>
      </c>
      <c r="P135" s="78" t="s">
        <v>127</v>
      </c>
      <c r="Q135" s="78" t="s">
        <v>127</v>
      </c>
      <c r="R135" s="77" t="s">
        <v>127</v>
      </c>
      <c r="S135" s="78" t="s">
        <v>127</v>
      </c>
      <c r="T135" s="35"/>
      <c r="U135" s="11"/>
    </row>
    <row r="136" spans="2:21" ht="13.5">
      <c r="B136" s="69"/>
      <c r="C136" s="10" t="s">
        <v>0</v>
      </c>
      <c r="D136" s="79" t="s">
        <v>127</v>
      </c>
      <c r="E136" s="79" t="s">
        <v>127</v>
      </c>
      <c r="F136" s="79" t="s">
        <v>127</v>
      </c>
      <c r="G136" s="79" t="s">
        <v>127</v>
      </c>
      <c r="H136" s="79" t="s">
        <v>127</v>
      </c>
      <c r="I136" s="79" t="s">
        <v>127</v>
      </c>
      <c r="J136" s="79" t="s">
        <v>127</v>
      </c>
      <c r="K136" s="79" t="s">
        <v>127</v>
      </c>
      <c r="L136" s="79" t="s">
        <v>127</v>
      </c>
      <c r="M136" s="79" t="s">
        <v>127</v>
      </c>
      <c r="N136" s="79" t="s">
        <v>127</v>
      </c>
      <c r="O136" s="79">
        <v>1</v>
      </c>
      <c r="P136" s="79">
        <v>1</v>
      </c>
      <c r="Q136" s="79">
        <v>1</v>
      </c>
      <c r="R136" s="79" t="s">
        <v>127</v>
      </c>
      <c r="S136" s="79">
        <v>1</v>
      </c>
      <c r="T136" s="36">
        <v>4</v>
      </c>
      <c r="U136" s="17">
        <f>S136+T136</f>
        <v>5</v>
      </c>
    </row>
    <row r="137" spans="2:21" ht="13.5">
      <c r="B137" s="70"/>
      <c r="C137" s="18" t="s">
        <v>32</v>
      </c>
      <c r="D137" s="23">
        <f>SUM(D119,D122,D125,D131,D128,D134)</f>
        <v>1382</v>
      </c>
      <c r="E137" s="23">
        <f>SUM(E119,E122,E125,E131,E128,E134)</f>
        <v>2117</v>
      </c>
      <c r="F137" s="23">
        <f>SUM(F119,F122,F125,F131,F128,F134)</f>
        <v>9</v>
      </c>
      <c r="G137" s="23">
        <f aca="true" t="shared" si="41" ref="G137:S137">SUM(G119,G122,G125,G131,G128,G134)</f>
        <v>3508</v>
      </c>
      <c r="H137" s="23">
        <f t="shared" si="41"/>
        <v>19</v>
      </c>
      <c r="I137" s="23">
        <f t="shared" si="41"/>
        <v>112</v>
      </c>
      <c r="J137" s="23">
        <f t="shared" si="41"/>
        <v>131</v>
      </c>
      <c r="K137" s="23">
        <f t="shared" si="41"/>
        <v>7740</v>
      </c>
      <c r="L137" s="23">
        <f t="shared" si="41"/>
        <v>13990</v>
      </c>
      <c r="M137" s="85">
        <f t="shared" si="41"/>
        <v>21730</v>
      </c>
      <c r="N137" s="85">
        <f t="shared" si="41"/>
        <v>564</v>
      </c>
      <c r="O137" s="85">
        <v>87</v>
      </c>
      <c r="P137" s="85">
        <f t="shared" si="41"/>
        <v>651</v>
      </c>
      <c r="Q137" s="85">
        <f t="shared" si="41"/>
        <v>26020</v>
      </c>
      <c r="R137" s="85">
        <f t="shared" si="41"/>
        <v>698</v>
      </c>
      <c r="S137" s="85">
        <f t="shared" si="41"/>
        <v>26718</v>
      </c>
      <c r="T137" s="29"/>
      <c r="U137" s="12"/>
    </row>
    <row r="138" spans="2:21" ht="13.5">
      <c r="B138" s="71" t="s">
        <v>64</v>
      </c>
      <c r="C138" s="25" t="s">
        <v>33</v>
      </c>
      <c r="D138" s="26">
        <f aca="true" t="shared" si="42" ref="D138:F139">SUM(D120,D123,D126,D132,D129,D135)</f>
        <v>150</v>
      </c>
      <c r="E138" s="26">
        <f t="shared" si="42"/>
        <v>5</v>
      </c>
      <c r="F138" s="26">
        <f t="shared" si="42"/>
        <v>7</v>
      </c>
      <c r="G138" s="26">
        <f aca="true" t="shared" si="43" ref="G138:S138">SUM(G120,G123,G126,G132,G129,G135)</f>
        <v>162</v>
      </c>
      <c r="H138" s="26">
        <f t="shared" si="43"/>
        <v>23</v>
      </c>
      <c r="I138" s="26">
        <f t="shared" si="43"/>
        <v>16</v>
      </c>
      <c r="J138" s="26">
        <f t="shared" si="43"/>
        <v>39</v>
      </c>
      <c r="K138" s="26">
        <f t="shared" si="43"/>
        <v>1</v>
      </c>
      <c r="L138" s="26">
        <f t="shared" si="43"/>
        <v>48</v>
      </c>
      <c r="M138" s="86">
        <f t="shared" si="43"/>
        <v>49</v>
      </c>
      <c r="N138" s="86">
        <f t="shared" si="43"/>
        <v>49</v>
      </c>
      <c r="O138" s="86" t="s">
        <v>127</v>
      </c>
      <c r="P138" s="86">
        <f t="shared" si="43"/>
        <v>49</v>
      </c>
      <c r="Q138" s="86">
        <f t="shared" si="43"/>
        <v>299</v>
      </c>
      <c r="R138" s="86" t="s">
        <v>127</v>
      </c>
      <c r="S138" s="86">
        <f t="shared" si="43"/>
        <v>299</v>
      </c>
      <c r="T138" s="30"/>
      <c r="U138" s="11"/>
    </row>
    <row r="139" spans="2:21" ht="13.5">
      <c r="B139" s="72"/>
      <c r="C139" s="20" t="s">
        <v>0</v>
      </c>
      <c r="D139" s="27">
        <f t="shared" si="42"/>
        <v>1532</v>
      </c>
      <c r="E139" s="27">
        <f t="shared" si="42"/>
        <v>2122</v>
      </c>
      <c r="F139" s="27">
        <f t="shared" si="42"/>
        <v>16</v>
      </c>
      <c r="G139" s="27">
        <f aca="true" t="shared" si="44" ref="G139:T139">SUM(G121,G124,G127,G133,G130,G136)</f>
        <v>3670</v>
      </c>
      <c r="H139" s="27">
        <f t="shared" si="44"/>
        <v>42</v>
      </c>
      <c r="I139" s="27">
        <f t="shared" si="44"/>
        <v>128</v>
      </c>
      <c r="J139" s="27">
        <f t="shared" si="44"/>
        <v>170</v>
      </c>
      <c r="K139" s="27">
        <f t="shared" si="44"/>
        <v>7741</v>
      </c>
      <c r="L139" s="27">
        <f t="shared" si="44"/>
        <v>14038</v>
      </c>
      <c r="M139" s="87">
        <f t="shared" si="44"/>
        <v>21779</v>
      </c>
      <c r="N139" s="87">
        <f t="shared" si="44"/>
        <v>613</v>
      </c>
      <c r="O139" s="87">
        <f t="shared" si="44"/>
        <v>87</v>
      </c>
      <c r="P139" s="87">
        <f t="shared" si="44"/>
        <v>700</v>
      </c>
      <c r="Q139" s="87">
        <f t="shared" si="44"/>
        <v>26319</v>
      </c>
      <c r="R139" s="87">
        <f t="shared" si="44"/>
        <v>698</v>
      </c>
      <c r="S139" s="87">
        <f t="shared" si="44"/>
        <v>27017</v>
      </c>
      <c r="T139" s="27">
        <f t="shared" si="44"/>
        <v>12682</v>
      </c>
      <c r="U139" s="28">
        <f>S139+T139</f>
        <v>39699</v>
      </c>
    </row>
    <row r="140" spans="2:21" ht="13.5">
      <c r="B140" s="75" t="s">
        <v>65</v>
      </c>
      <c r="C140" s="8" t="s">
        <v>32</v>
      </c>
      <c r="D140" s="80">
        <v>107</v>
      </c>
      <c r="E140" s="80">
        <v>227</v>
      </c>
      <c r="F140" s="80" t="s">
        <v>127</v>
      </c>
      <c r="G140" s="81">
        <v>334</v>
      </c>
      <c r="H140" s="80">
        <v>2</v>
      </c>
      <c r="I140" s="80">
        <v>11</v>
      </c>
      <c r="J140" s="81">
        <f>H140+I140</f>
        <v>13</v>
      </c>
      <c r="K140" s="80">
        <v>774</v>
      </c>
      <c r="L140" s="80">
        <v>1343</v>
      </c>
      <c r="M140" s="81">
        <f>K140+L140</f>
        <v>2117</v>
      </c>
      <c r="N140" s="80">
        <v>51</v>
      </c>
      <c r="O140" s="80">
        <v>3</v>
      </c>
      <c r="P140" s="81">
        <f>N140+O140</f>
        <v>54</v>
      </c>
      <c r="Q140" s="81">
        <f>G140+J140+M140+P140</f>
        <v>2518</v>
      </c>
      <c r="R140" s="80">
        <v>86</v>
      </c>
      <c r="S140" s="81">
        <v>2604</v>
      </c>
      <c r="T140" s="34"/>
      <c r="U140" s="12"/>
    </row>
    <row r="141" spans="2:21" ht="13.5">
      <c r="B141" s="68" t="s">
        <v>66</v>
      </c>
      <c r="C141" s="13" t="s">
        <v>33</v>
      </c>
      <c r="D141" s="77">
        <v>98</v>
      </c>
      <c r="E141" s="77">
        <v>1</v>
      </c>
      <c r="F141" s="77">
        <v>10</v>
      </c>
      <c r="G141" s="78">
        <f>D141+E141+F141</f>
        <v>109</v>
      </c>
      <c r="H141" s="77">
        <v>3</v>
      </c>
      <c r="I141" s="77">
        <v>5</v>
      </c>
      <c r="J141" s="78">
        <f>H141+I141</f>
        <v>8</v>
      </c>
      <c r="K141" s="77" t="s">
        <v>127</v>
      </c>
      <c r="L141" s="77" t="s">
        <v>127</v>
      </c>
      <c r="M141" s="78" t="s">
        <v>127</v>
      </c>
      <c r="N141" s="77" t="s">
        <v>127</v>
      </c>
      <c r="O141" s="77" t="s">
        <v>127</v>
      </c>
      <c r="P141" s="78" t="s">
        <v>127</v>
      </c>
      <c r="Q141" s="78">
        <v>117</v>
      </c>
      <c r="R141" s="77" t="s">
        <v>127</v>
      </c>
      <c r="S141" s="78">
        <v>117</v>
      </c>
      <c r="T141" s="35"/>
      <c r="U141" s="11"/>
    </row>
    <row r="142" spans="2:21" ht="13.5">
      <c r="B142" s="69"/>
      <c r="C142" s="10" t="s">
        <v>0</v>
      </c>
      <c r="D142" s="79">
        <f aca="true" t="shared" si="45" ref="D142:S142">D140+D141</f>
        <v>205</v>
      </c>
      <c r="E142" s="79">
        <f t="shared" si="45"/>
        <v>228</v>
      </c>
      <c r="F142" s="79">
        <v>10</v>
      </c>
      <c r="G142" s="79">
        <f t="shared" si="45"/>
        <v>443</v>
      </c>
      <c r="H142" s="79">
        <f t="shared" si="45"/>
        <v>5</v>
      </c>
      <c r="I142" s="79">
        <f t="shared" si="45"/>
        <v>16</v>
      </c>
      <c r="J142" s="79">
        <f t="shared" si="45"/>
        <v>21</v>
      </c>
      <c r="K142" s="79">
        <v>774</v>
      </c>
      <c r="L142" s="79">
        <v>1343</v>
      </c>
      <c r="M142" s="79">
        <v>2117</v>
      </c>
      <c r="N142" s="79">
        <v>51</v>
      </c>
      <c r="O142" s="79">
        <v>3</v>
      </c>
      <c r="P142" s="79">
        <v>54</v>
      </c>
      <c r="Q142" s="79">
        <f t="shared" si="45"/>
        <v>2635</v>
      </c>
      <c r="R142" s="79">
        <v>86</v>
      </c>
      <c r="S142" s="79">
        <f t="shared" si="45"/>
        <v>2721</v>
      </c>
      <c r="T142" s="36">
        <v>1922</v>
      </c>
      <c r="U142" s="17">
        <f>S142+T142</f>
        <v>4643</v>
      </c>
    </row>
    <row r="143" spans="2:21" ht="13.5">
      <c r="B143" s="67"/>
      <c r="C143" s="8" t="s">
        <v>32</v>
      </c>
      <c r="D143" s="80">
        <v>73</v>
      </c>
      <c r="E143" s="80">
        <v>176</v>
      </c>
      <c r="F143" s="80" t="s">
        <v>127</v>
      </c>
      <c r="G143" s="81">
        <v>249</v>
      </c>
      <c r="H143" s="80">
        <v>1</v>
      </c>
      <c r="I143" s="80">
        <v>6</v>
      </c>
      <c r="J143" s="81">
        <f>H143+I143</f>
        <v>7</v>
      </c>
      <c r="K143" s="80">
        <v>417</v>
      </c>
      <c r="L143" s="80">
        <v>866</v>
      </c>
      <c r="M143" s="81">
        <f>K143+L143</f>
        <v>1283</v>
      </c>
      <c r="N143" s="80">
        <v>28</v>
      </c>
      <c r="O143" s="80">
        <v>7</v>
      </c>
      <c r="P143" s="81">
        <f>N143+O143</f>
        <v>35</v>
      </c>
      <c r="Q143" s="81">
        <f>G143+J143+M143+P143</f>
        <v>1574</v>
      </c>
      <c r="R143" s="80">
        <v>30</v>
      </c>
      <c r="S143" s="81">
        <v>1604</v>
      </c>
      <c r="T143" s="34"/>
      <c r="U143" s="12"/>
    </row>
    <row r="144" spans="2:21" ht="13.5">
      <c r="B144" s="68" t="s">
        <v>67</v>
      </c>
      <c r="C144" s="13" t="s">
        <v>33</v>
      </c>
      <c r="D144" s="77" t="s">
        <v>127</v>
      </c>
      <c r="E144" s="77" t="s">
        <v>127</v>
      </c>
      <c r="F144" s="77" t="s">
        <v>127</v>
      </c>
      <c r="G144" s="78" t="s">
        <v>127</v>
      </c>
      <c r="H144" s="77" t="s">
        <v>127</v>
      </c>
      <c r="I144" s="77">
        <v>2</v>
      </c>
      <c r="J144" s="78">
        <v>2</v>
      </c>
      <c r="K144" s="77">
        <v>1</v>
      </c>
      <c r="L144" s="77">
        <v>4</v>
      </c>
      <c r="M144" s="78">
        <f>K144+L144</f>
        <v>5</v>
      </c>
      <c r="N144" s="77" t="s">
        <v>127</v>
      </c>
      <c r="O144" s="77" t="s">
        <v>127</v>
      </c>
      <c r="P144" s="78" t="s">
        <v>127</v>
      </c>
      <c r="Q144" s="78">
        <v>7</v>
      </c>
      <c r="R144" s="77" t="s">
        <v>127</v>
      </c>
      <c r="S144" s="78">
        <v>7</v>
      </c>
      <c r="T144" s="35"/>
      <c r="U144" s="11"/>
    </row>
    <row r="145" spans="2:21" ht="13.5">
      <c r="B145" s="69"/>
      <c r="C145" s="10" t="s">
        <v>0</v>
      </c>
      <c r="D145" s="79">
        <v>73</v>
      </c>
      <c r="E145" s="79">
        <v>176</v>
      </c>
      <c r="F145" s="79" t="s">
        <v>127</v>
      </c>
      <c r="G145" s="79">
        <v>249</v>
      </c>
      <c r="H145" s="79">
        <v>1</v>
      </c>
      <c r="I145" s="79">
        <f>I143+I144</f>
        <v>8</v>
      </c>
      <c r="J145" s="79">
        <f>J143+J144</f>
        <v>9</v>
      </c>
      <c r="K145" s="79">
        <f>K143+K144</f>
        <v>418</v>
      </c>
      <c r="L145" s="79">
        <f>L143+L144</f>
        <v>870</v>
      </c>
      <c r="M145" s="79">
        <f>M143+M144</f>
        <v>1288</v>
      </c>
      <c r="N145" s="79">
        <v>28</v>
      </c>
      <c r="O145" s="79">
        <v>7</v>
      </c>
      <c r="P145" s="79">
        <v>35</v>
      </c>
      <c r="Q145" s="79">
        <f>Q143+Q144</f>
        <v>1581</v>
      </c>
      <c r="R145" s="79">
        <v>30</v>
      </c>
      <c r="S145" s="79">
        <f>S143+S144</f>
        <v>1611</v>
      </c>
      <c r="T145" s="36">
        <v>740</v>
      </c>
      <c r="U145" s="17">
        <f>S145+T145</f>
        <v>2351</v>
      </c>
    </row>
    <row r="146" spans="2:21" ht="13.5">
      <c r="B146" s="67"/>
      <c r="C146" s="8" t="s">
        <v>32</v>
      </c>
      <c r="D146" s="80">
        <v>311</v>
      </c>
      <c r="E146" s="80">
        <v>705</v>
      </c>
      <c r="F146" s="80">
        <v>2</v>
      </c>
      <c r="G146" s="81">
        <f>D146+E146+F146</f>
        <v>1018</v>
      </c>
      <c r="H146" s="80">
        <v>8</v>
      </c>
      <c r="I146" s="80">
        <v>18</v>
      </c>
      <c r="J146" s="81">
        <f>H146+I146</f>
        <v>26</v>
      </c>
      <c r="K146" s="80">
        <v>1636</v>
      </c>
      <c r="L146" s="80">
        <v>2893</v>
      </c>
      <c r="M146" s="81">
        <f>K146+L146</f>
        <v>4529</v>
      </c>
      <c r="N146" s="80">
        <v>191</v>
      </c>
      <c r="O146" s="80">
        <v>71</v>
      </c>
      <c r="P146" s="81">
        <f>N146+O146</f>
        <v>262</v>
      </c>
      <c r="Q146" s="81">
        <f>G146+J146+M146+P146</f>
        <v>5835</v>
      </c>
      <c r="R146" s="80">
        <v>152</v>
      </c>
      <c r="S146" s="81">
        <v>5987</v>
      </c>
      <c r="T146" s="34"/>
      <c r="U146" s="12"/>
    </row>
    <row r="147" spans="2:21" ht="13.5">
      <c r="B147" s="68" t="s">
        <v>68</v>
      </c>
      <c r="C147" s="13" t="s">
        <v>33</v>
      </c>
      <c r="D147" s="77">
        <v>41</v>
      </c>
      <c r="E147" s="77">
        <v>2</v>
      </c>
      <c r="F147" s="77" t="s">
        <v>127</v>
      </c>
      <c r="G147" s="78">
        <v>43</v>
      </c>
      <c r="H147" s="77" t="s">
        <v>127</v>
      </c>
      <c r="I147" s="77">
        <v>4</v>
      </c>
      <c r="J147" s="78">
        <v>4</v>
      </c>
      <c r="K147" s="77" t="s">
        <v>127</v>
      </c>
      <c r="L147" s="77">
        <v>10</v>
      </c>
      <c r="M147" s="78">
        <v>10</v>
      </c>
      <c r="N147" s="77">
        <v>14</v>
      </c>
      <c r="O147" s="77" t="s">
        <v>127</v>
      </c>
      <c r="P147" s="78">
        <v>14</v>
      </c>
      <c r="Q147" s="78">
        <f>G147+J147+M147+P147</f>
        <v>71</v>
      </c>
      <c r="R147" s="77" t="s">
        <v>127</v>
      </c>
      <c r="S147" s="78">
        <v>71</v>
      </c>
      <c r="T147" s="35"/>
      <c r="U147" s="11"/>
    </row>
    <row r="148" spans="2:21" ht="13.5">
      <c r="B148" s="69"/>
      <c r="C148" s="10" t="s">
        <v>0</v>
      </c>
      <c r="D148" s="79">
        <f aca="true" t="shared" si="46" ref="D148:S148">D146+D147</f>
        <v>352</v>
      </c>
      <c r="E148" s="79">
        <f t="shared" si="46"/>
        <v>707</v>
      </c>
      <c r="F148" s="79">
        <v>2</v>
      </c>
      <c r="G148" s="79">
        <f t="shared" si="46"/>
        <v>1061</v>
      </c>
      <c r="H148" s="79">
        <v>8</v>
      </c>
      <c r="I148" s="79">
        <f t="shared" si="46"/>
        <v>22</v>
      </c>
      <c r="J148" s="79">
        <f t="shared" si="46"/>
        <v>30</v>
      </c>
      <c r="K148" s="79">
        <v>1636</v>
      </c>
      <c r="L148" s="79">
        <f t="shared" si="46"/>
        <v>2903</v>
      </c>
      <c r="M148" s="79">
        <f t="shared" si="46"/>
        <v>4539</v>
      </c>
      <c r="N148" s="79">
        <f t="shared" si="46"/>
        <v>205</v>
      </c>
      <c r="O148" s="79">
        <v>71</v>
      </c>
      <c r="P148" s="79">
        <f t="shared" si="46"/>
        <v>276</v>
      </c>
      <c r="Q148" s="79">
        <f t="shared" si="46"/>
        <v>5906</v>
      </c>
      <c r="R148" s="79">
        <v>152</v>
      </c>
      <c r="S148" s="79">
        <f t="shared" si="46"/>
        <v>6058</v>
      </c>
      <c r="T148" s="36">
        <v>3397</v>
      </c>
      <c r="U148" s="17">
        <f>S148+T148</f>
        <v>9455</v>
      </c>
    </row>
    <row r="149" spans="2:21" ht="13.5">
      <c r="B149" s="67"/>
      <c r="C149" s="8" t="s">
        <v>32</v>
      </c>
      <c r="D149" s="80">
        <v>269</v>
      </c>
      <c r="E149" s="80">
        <v>771</v>
      </c>
      <c r="F149" s="80" t="s">
        <v>127</v>
      </c>
      <c r="G149" s="81">
        <v>1040</v>
      </c>
      <c r="H149" s="80">
        <v>1</v>
      </c>
      <c r="I149" s="80">
        <v>15</v>
      </c>
      <c r="J149" s="81">
        <f>H149+I149</f>
        <v>16</v>
      </c>
      <c r="K149" s="80">
        <v>2278</v>
      </c>
      <c r="L149" s="80">
        <v>4126</v>
      </c>
      <c r="M149" s="81">
        <f>K149+L149</f>
        <v>6404</v>
      </c>
      <c r="N149" s="80">
        <v>117</v>
      </c>
      <c r="O149" s="80">
        <v>9</v>
      </c>
      <c r="P149" s="81">
        <f>N149+O149</f>
        <v>126</v>
      </c>
      <c r="Q149" s="81">
        <f>G149+J149+M149+P149</f>
        <v>7586</v>
      </c>
      <c r="R149" s="80">
        <v>243</v>
      </c>
      <c r="S149" s="81">
        <v>7829</v>
      </c>
      <c r="T149" s="34"/>
      <c r="U149" s="12"/>
    </row>
    <row r="150" spans="2:21" ht="13.5">
      <c r="B150" s="68" t="s">
        <v>69</v>
      </c>
      <c r="C150" s="13" t="s">
        <v>33</v>
      </c>
      <c r="D150" s="77">
        <v>150</v>
      </c>
      <c r="E150" s="77">
        <v>6</v>
      </c>
      <c r="F150" s="77">
        <v>2</v>
      </c>
      <c r="G150" s="78">
        <f>D150+E150+F150</f>
        <v>158</v>
      </c>
      <c r="H150" s="77" t="s">
        <v>127</v>
      </c>
      <c r="I150" s="77" t="s">
        <v>127</v>
      </c>
      <c r="J150" s="78" t="s">
        <v>127</v>
      </c>
      <c r="K150" s="77" t="s">
        <v>127</v>
      </c>
      <c r="L150" s="77">
        <v>5</v>
      </c>
      <c r="M150" s="78">
        <v>5</v>
      </c>
      <c r="N150" s="77">
        <v>1</v>
      </c>
      <c r="O150" s="77" t="s">
        <v>127</v>
      </c>
      <c r="P150" s="78">
        <v>1</v>
      </c>
      <c r="Q150" s="78">
        <v>164</v>
      </c>
      <c r="R150" s="77" t="s">
        <v>127</v>
      </c>
      <c r="S150" s="78">
        <v>164</v>
      </c>
      <c r="T150" s="35"/>
      <c r="U150" s="11"/>
    </row>
    <row r="151" spans="2:21" ht="13.5">
      <c r="B151" s="69"/>
      <c r="C151" s="10" t="s">
        <v>0</v>
      </c>
      <c r="D151" s="79">
        <f aca="true" t="shared" si="47" ref="D151:S151">D149+D150</f>
        <v>419</v>
      </c>
      <c r="E151" s="79">
        <f t="shared" si="47"/>
        <v>777</v>
      </c>
      <c r="F151" s="79">
        <v>2</v>
      </c>
      <c r="G151" s="79">
        <f t="shared" si="47"/>
        <v>1198</v>
      </c>
      <c r="H151" s="79">
        <v>1</v>
      </c>
      <c r="I151" s="79">
        <v>15</v>
      </c>
      <c r="J151" s="79">
        <v>16</v>
      </c>
      <c r="K151" s="79">
        <v>2278</v>
      </c>
      <c r="L151" s="79">
        <f t="shared" si="47"/>
        <v>4131</v>
      </c>
      <c r="M151" s="79">
        <f t="shared" si="47"/>
        <v>6409</v>
      </c>
      <c r="N151" s="79">
        <f t="shared" si="47"/>
        <v>118</v>
      </c>
      <c r="O151" s="79">
        <v>9</v>
      </c>
      <c r="P151" s="79">
        <f t="shared" si="47"/>
        <v>127</v>
      </c>
      <c r="Q151" s="79">
        <f t="shared" si="47"/>
        <v>7750</v>
      </c>
      <c r="R151" s="79">
        <v>243</v>
      </c>
      <c r="S151" s="79">
        <f t="shared" si="47"/>
        <v>7993</v>
      </c>
      <c r="T151" s="36">
        <v>4498</v>
      </c>
      <c r="U151" s="17">
        <f>S151+T151</f>
        <v>12491</v>
      </c>
    </row>
    <row r="152" spans="2:21" ht="13.5">
      <c r="B152" s="67" t="s">
        <v>65</v>
      </c>
      <c r="C152" s="8" t="s">
        <v>32</v>
      </c>
      <c r="D152" s="80" t="s">
        <v>127</v>
      </c>
      <c r="E152" s="80" t="s">
        <v>127</v>
      </c>
      <c r="F152" s="80" t="s">
        <v>127</v>
      </c>
      <c r="G152" s="81" t="s">
        <v>127</v>
      </c>
      <c r="H152" s="80" t="s">
        <v>127</v>
      </c>
      <c r="I152" s="80" t="s">
        <v>127</v>
      </c>
      <c r="J152" s="81" t="s">
        <v>127</v>
      </c>
      <c r="K152" s="80" t="s">
        <v>127</v>
      </c>
      <c r="L152" s="80" t="s">
        <v>127</v>
      </c>
      <c r="M152" s="81" t="s">
        <v>127</v>
      </c>
      <c r="N152" s="80" t="s">
        <v>127</v>
      </c>
      <c r="O152" s="80" t="s">
        <v>127</v>
      </c>
      <c r="P152" s="81" t="s">
        <v>127</v>
      </c>
      <c r="Q152" s="81" t="s">
        <v>127</v>
      </c>
      <c r="R152" s="80" t="s">
        <v>127</v>
      </c>
      <c r="S152" s="81" t="s">
        <v>127</v>
      </c>
      <c r="T152" s="34"/>
      <c r="U152" s="12"/>
    </row>
    <row r="153" spans="2:21" ht="13.5">
      <c r="B153" s="68" t="s">
        <v>44</v>
      </c>
      <c r="C153" s="13" t="s">
        <v>33</v>
      </c>
      <c r="D153" s="77" t="s">
        <v>127</v>
      </c>
      <c r="E153" s="77" t="s">
        <v>127</v>
      </c>
      <c r="F153" s="77" t="s">
        <v>127</v>
      </c>
      <c r="G153" s="78" t="s">
        <v>127</v>
      </c>
      <c r="H153" s="77" t="s">
        <v>127</v>
      </c>
      <c r="I153" s="77">
        <v>10</v>
      </c>
      <c r="J153" s="78">
        <v>10</v>
      </c>
      <c r="K153" s="77" t="s">
        <v>127</v>
      </c>
      <c r="L153" s="77" t="s">
        <v>127</v>
      </c>
      <c r="M153" s="78" t="s">
        <v>127</v>
      </c>
      <c r="N153" s="77" t="s">
        <v>127</v>
      </c>
      <c r="O153" s="77" t="s">
        <v>127</v>
      </c>
      <c r="P153" s="78" t="s">
        <v>127</v>
      </c>
      <c r="Q153" s="78">
        <v>10</v>
      </c>
      <c r="R153" s="77" t="s">
        <v>127</v>
      </c>
      <c r="S153" s="78" t="s">
        <v>127</v>
      </c>
      <c r="T153" s="35"/>
      <c r="U153" s="11"/>
    </row>
    <row r="154" spans="2:21" ht="13.5">
      <c r="B154" s="69"/>
      <c r="C154" s="10" t="s">
        <v>0</v>
      </c>
      <c r="D154" s="79" t="s">
        <v>127</v>
      </c>
      <c r="E154" s="79" t="s">
        <v>127</v>
      </c>
      <c r="F154" s="79" t="s">
        <v>127</v>
      </c>
      <c r="G154" s="79" t="s">
        <v>127</v>
      </c>
      <c r="H154" s="79" t="s">
        <v>127</v>
      </c>
      <c r="I154" s="79">
        <v>10</v>
      </c>
      <c r="J154" s="79">
        <v>10</v>
      </c>
      <c r="K154" s="79" t="s">
        <v>127</v>
      </c>
      <c r="L154" s="79" t="s">
        <v>127</v>
      </c>
      <c r="M154" s="79" t="s">
        <v>127</v>
      </c>
      <c r="N154" s="79" t="s">
        <v>127</v>
      </c>
      <c r="O154" s="79" t="s">
        <v>127</v>
      </c>
      <c r="P154" s="79" t="s">
        <v>127</v>
      </c>
      <c r="Q154" s="79">
        <v>10</v>
      </c>
      <c r="R154" s="79" t="s">
        <v>127</v>
      </c>
      <c r="S154" s="79" t="s">
        <v>127</v>
      </c>
      <c r="T154" s="36">
        <v>3</v>
      </c>
      <c r="U154" s="17">
        <v>3</v>
      </c>
    </row>
    <row r="155" spans="2:21" ht="13.5">
      <c r="B155" s="70"/>
      <c r="C155" s="18" t="s">
        <v>32</v>
      </c>
      <c r="D155" s="23">
        <f aca="true" t="shared" si="48" ref="D155:S155">SUM(D140,D143,D146,D149,D152)</f>
        <v>760</v>
      </c>
      <c r="E155" s="23">
        <f t="shared" si="48"/>
        <v>1879</v>
      </c>
      <c r="F155" s="23">
        <f t="shared" si="48"/>
        <v>2</v>
      </c>
      <c r="G155" s="23">
        <f t="shared" si="48"/>
        <v>2641</v>
      </c>
      <c r="H155" s="23">
        <f t="shared" si="48"/>
        <v>12</v>
      </c>
      <c r="I155" s="23">
        <f t="shared" si="48"/>
        <v>50</v>
      </c>
      <c r="J155" s="23">
        <f t="shared" si="48"/>
        <v>62</v>
      </c>
      <c r="K155" s="23">
        <f t="shared" si="48"/>
        <v>5105</v>
      </c>
      <c r="L155" s="23">
        <f t="shared" si="48"/>
        <v>9228</v>
      </c>
      <c r="M155" s="23">
        <f t="shared" si="48"/>
        <v>14333</v>
      </c>
      <c r="N155" s="23">
        <f t="shared" si="48"/>
        <v>387</v>
      </c>
      <c r="O155" s="23">
        <f t="shared" si="48"/>
        <v>90</v>
      </c>
      <c r="P155" s="23">
        <f t="shared" si="48"/>
        <v>477</v>
      </c>
      <c r="Q155" s="23">
        <f t="shared" si="48"/>
        <v>17513</v>
      </c>
      <c r="R155" s="23">
        <f t="shared" si="48"/>
        <v>511</v>
      </c>
      <c r="S155" s="23">
        <f t="shared" si="48"/>
        <v>18024</v>
      </c>
      <c r="T155" s="29"/>
      <c r="U155" s="12"/>
    </row>
    <row r="156" spans="2:21" ht="13.5">
      <c r="B156" s="71" t="s">
        <v>70</v>
      </c>
      <c r="C156" s="25" t="s">
        <v>33</v>
      </c>
      <c r="D156" s="26">
        <f aca="true" t="shared" si="49" ref="D156:S156">SUM(D141,D144,D147,D150,D153)</f>
        <v>289</v>
      </c>
      <c r="E156" s="26">
        <f t="shared" si="49"/>
        <v>9</v>
      </c>
      <c r="F156" s="26">
        <f t="shared" si="49"/>
        <v>12</v>
      </c>
      <c r="G156" s="26">
        <f t="shared" si="49"/>
        <v>310</v>
      </c>
      <c r="H156" s="26">
        <f t="shared" si="49"/>
        <v>3</v>
      </c>
      <c r="I156" s="26">
        <f t="shared" si="49"/>
        <v>21</v>
      </c>
      <c r="J156" s="26">
        <f t="shared" si="49"/>
        <v>24</v>
      </c>
      <c r="K156" s="26">
        <f t="shared" si="49"/>
        <v>1</v>
      </c>
      <c r="L156" s="26">
        <f t="shared" si="49"/>
        <v>19</v>
      </c>
      <c r="M156" s="26">
        <f t="shared" si="49"/>
        <v>20</v>
      </c>
      <c r="N156" s="26">
        <f t="shared" si="49"/>
        <v>15</v>
      </c>
      <c r="O156" s="86" t="s">
        <v>127</v>
      </c>
      <c r="P156" s="86">
        <f t="shared" si="49"/>
        <v>15</v>
      </c>
      <c r="Q156" s="86">
        <f t="shared" si="49"/>
        <v>369</v>
      </c>
      <c r="R156" s="86" t="s">
        <v>127</v>
      </c>
      <c r="S156" s="26">
        <f t="shared" si="49"/>
        <v>359</v>
      </c>
      <c r="T156" s="30"/>
      <c r="U156" s="11"/>
    </row>
    <row r="157" spans="2:21" ht="13.5">
      <c r="B157" s="72"/>
      <c r="C157" s="20" t="s">
        <v>0</v>
      </c>
      <c r="D157" s="27">
        <f aca="true" t="shared" si="50" ref="D157:S157">SUM(D142,D145,D148,D151,D154)</f>
        <v>1049</v>
      </c>
      <c r="E157" s="27">
        <f t="shared" si="50"/>
        <v>1888</v>
      </c>
      <c r="F157" s="27">
        <f t="shared" si="50"/>
        <v>14</v>
      </c>
      <c r="G157" s="27">
        <f t="shared" si="50"/>
        <v>2951</v>
      </c>
      <c r="H157" s="27">
        <f t="shared" si="50"/>
        <v>15</v>
      </c>
      <c r="I157" s="27">
        <f t="shared" si="50"/>
        <v>71</v>
      </c>
      <c r="J157" s="27">
        <f t="shared" si="50"/>
        <v>86</v>
      </c>
      <c r="K157" s="27">
        <f t="shared" si="50"/>
        <v>5106</v>
      </c>
      <c r="L157" s="27">
        <f t="shared" si="50"/>
        <v>9247</v>
      </c>
      <c r="M157" s="27">
        <f t="shared" si="50"/>
        <v>14353</v>
      </c>
      <c r="N157" s="27">
        <f t="shared" si="50"/>
        <v>402</v>
      </c>
      <c r="O157" s="27">
        <f t="shared" si="50"/>
        <v>90</v>
      </c>
      <c r="P157" s="27">
        <f t="shared" si="50"/>
        <v>492</v>
      </c>
      <c r="Q157" s="27">
        <f t="shared" si="50"/>
        <v>17882</v>
      </c>
      <c r="R157" s="27">
        <f t="shared" si="50"/>
        <v>511</v>
      </c>
      <c r="S157" s="27">
        <f t="shared" si="50"/>
        <v>18383</v>
      </c>
      <c r="T157" s="31">
        <f>SUM(T142,T145,T148,T151,T154)</f>
        <v>10560</v>
      </c>
      <c r="U157" s="28">
        <f>S157+T157</f>
        <v>28943</v>
      </c>
    </row>
    <row r="158" spans="2:21" ht="13.5">
      <c r="B158" s="75" t="s">
        <v>71</v>
      </c>
      <c r="C158" s="8" t="s">
        <v>32</v>
      </c>
      <c r="D158" s="80">
        <v>326</v>
      </c>
      <c r="E158" s="80">
        <v>566</v>
      </c>
      <c r="F158" s="80">
        <v>2</v>
      </c>
      <c r="G158" s="81">
        <f>D158+E158+F158</f>
        <v>894</v>
      </c>
      <c r="H158" s="80">
        <v>1</v>
      </c>
      <c r="I158" s="80">
        <v>16</v>
      </c>
      <c r="J158" s="81">
        <f>H158+I158</f>
        <v>17</v>
      </c>
      <c r="K158" s="80">
        <v>2620</v>
      </c>
      <c r="L158" s="80">
        <v>4672</v>
      </c>
      <c r="M158" s="81">
        <f>K158+L158</f>
        <v>7292</v>
      </c>
      <c r="N158" s="80">
        <v>218</v>
      </c>
      <c r="O158" s="80">
        <v>40</v>
      </c>
      <c r="P158" s="81">
        <f>N158+O158</f>
        <v>258</v>
      </c>
      <c r="Q158" s="81">
        <f>G158+J158+M158+P158</f>
        <v>8461</v>
      </c>
      <c r="R158" s="80">
        <v>300</v>
      </c>
      <c r="S158" s="81">
        <v>8761</v>
      </c>
      <c r="T158" s="34"/>
      <c r="U158" s="12"/>
    </row>
    <row r="159" spans="2:21" ht="13.5">
      <c r="B159" s="68" t="s">
        <v>72</v>
      </c>
      <c r="C159" s="13" t="s">
        <v>33</v>
      </c>
      <c r="D159" s="77">
        <v>28</v>
      </c>
      <c r="E159" s="77">
        <v>2</v>
      </c>
      <c r="F159" s="77" t="s">
        <v>127</v>
      </c>
      <c r="G159" s="78">
        <v>30</v>
      </c>
      <c r="H159" s="77" t="s">
        <v>127</v>
      </c>
      <c r="I159" s="77" t="s">
        <v>127</v>
      </c>
      <c r="J159" s="78" t="s">
        <v>127</v>
      </c>
      <c r="K159" s="77">
        <v>4</v>
      </c>
      <c r="L159" s="77">
        <v>4</v>
      </c>
      <c r="M159" s="78">
        <f>K159+L159</f>
        <v>8</v>
      </c>
      <c r="N159" s="77" t="s">
        <v>127</v>
      </c>
      <c r="O159" s="77" t="s">
        <v>127</v>
      </c>
      <c r="P159" s="78" t="s">
        <v>127</v>
      </c>
      <c r="Q159" s="78">
        <v>38</v>
      </c>
      <c r="R159" s="77" t="s">
        <v>127</v>
      </c>
      <c r="S159" s="78">
        <v>38</v>
      </c>
      <c r="T159" s="35"/>
      <c r="U159" s="11"/>
    </row>
    <row r="160" spans="2:21" ht="13.5">
      <c r="B160" s="69"/>
      <c r="C160" s="10" t="s">
        <v>0</v>
      </c>
      <c r="D160" s="79">
        <f aca="true" t="shared" si="51" ref="D160:S160">D158+D159</f>
        <v>354</v>
      </c>
      <c r="E160" s="79">
        <f t="shared" si="51"/>
        <v>568</v>
      </c>
      <c r="F160" s="79">
        <v>2</v>
      </c>
      <c r="G160" s="79">
        <f t="shared" si="51"/>
        <v>924</v>
      </c>
      <c r="H160" s="79">
        <v>1</v>
      </c>
      <c r="I160" s="79">
        <v>16</v>
      </c>
      <c r="J160" s="79">
        <v>17</v>
      </c>
      <c r="K160" s="79">
        <f t="shared" si="51"/>
        <v>2624</v>
      </c>
      <c r="L160" s="79">
        <f t="shared" si="51"/>
        <v>4676</v>
      </c>
      <c r="M160" s="79">
        <f t="shared" si="51"/>
        <v>7300</v>
      </c>
      <c r="N160" s="79">
        <v>218</v>
      </c>
      <c r="O160" s="79">
        <v>40</v>
      </c>
      <c r="P160" s="79">
        <v>258</v>
      </c>
      <c r="Q160" s="79">
        <f t="shared" si="51"/>
        <v>8499</v>
      </c>
      <c r="R160" s="79">
        <v>300</v>
      </c>
      <c r="S160" s="79">
        <f t="shared" si="51"/>
        <v>8799</v>
      </c>
      <c r="T160" s="36">
        <v>5203</v>
      </c>
      <c r="U160" s="17">
        <f>S160+T160</f>
        <v>14002</v>
      </c>
    </row>
    <row r="161" spans="2:21" ht="13.5">
      <c r="B161" s="67" t="s">
        <v>71</v>
      </c>
      <c r="C161" s="8" t="s">
        <v>32</v>
      </c>
      <c r="D161" s="80" t="s">
        <v>127</v>
      </c>
      <c r="E161" s="80">
        <v>1</v>
      </c>
      <c r="F161" s="80" t="s">
        <v>127</v>
      </c>
      <c r="G161" s="81">
        <v>1</v>
      </c>
      <c r="H161" s="80" t="s">
        <v>127</v>
      </c>
      <c r="I161" s="80" t="s">
        <v>127</v>
      </c>
      <c r="J161" s="81" t="s">
        <v>127</v>
      </c>
      <c r="K161" s="80" t="s">
        <v>127</v>
      </c>
      <c r="L161" s="80" t="s">
        <v>127</v>
      </c>
      <c r="M161" s="81" t="s">
        <v>127</v>
      </c>
      <c r="N161" s="80" t="s">
        <v>127</v>
      </c>
      <c r="O161" s="80" t="s">
        <v>127</v>
      </c>
      <c r="P161" s="81" t="s">
        <v>127</v>
      </c>
      <c r="Q161" s="81">
        <v>1</v>
      </c>
      <c r="R161" s="80" t="s">
        <v>127</v>
      </c>
      <c r="S161" s="81">
        <v>1</v>
      </c>
      <c r="T161" s="34"/>
      <c r="U161" s="12"/>
    </row>
    <row r="162" spans="2:21" ht="13.5">
      <c r="B162" s="68" t="s">
        <v>44</v>
      </c>
      <c r="C162" s="13" t="s">
        <v>33</v>
      </c>
      <c r="D162" s="77" t="s">
        <v>127</v>
      </c>
      <c r="E162" s="77" t="s">
        <v>127</v>
      </c>
      <c r="F162" s="77" t="s">
        <v>127</v>
      </c>
      <c r="G162" s="78" t="s">
        <v>127</v>
      </c>
      <c r="H162" s="77" t="s">
        <v>127</v>
      </c>
      <c r="I162" s="77" t="s">
        <v>127</v>
      </c>
      <c r="J162" s="78" t="s">
        <v>127</v>
      </c>
      <c r="K162" s="77" t="s">
        <v>127</v>
      </c>
      <c r="L162" s="77" t="s">
        <v>127</v>
      </c>
      <c r="M162" s="78" t="s">
        <v>127</v>
      </c>
      <c r="N162" s="77" t="s">
        <v>127</v>
      </c>
      <c r="O162" s="77" t="s">
        <v>127</v>
      </c>
      <c r="P162" s="78" t="s">
        <v>127</v>
      </c>
      <c r="Q162" s="78" t="s">
        <v>127</v>
      </c>
      <c r="R162" s="77" t="s">
        <v>127</v>
      </c>
      <c r="S162" s="78" t="s">
        <v>127</v>
      </c>
      <c r="T162" s="35"/>
      <c r="U162" s="11"/>
    </row>
    <row r="163" spans="2:21" ht="13.5">
      <c r="B163" s="69"/>
      <c r="C163" s="10" t="s">
        <v>0</v>
      </c>
      <c r="D163" s="79" t="s">
        <v>127</v>
      </c>
      <c r="E163" s="79">
        <v>1</v>
      </c>
      <c r="F163" s="79" t="s">
        <v>127</v>
      </c>
      <c r="G163" s="79">
        <v>1</v>
      </c>
      <c r="H163" s="79" t="s">
        <v>127</v>
      </c>
      <c r="I163" s="79" t="s">
        <v>127</v>
      </c>
      <c r="J163" s="79" t="s">
        <v>127</v>
      </c>
      <c r="K163" s="79" t="s">
        <v>127</v>
      </c>
      <c r="L163" s="79" t="s">
        <v>127</v>
      </c>
      <c r="M163" s="79" t="s">
        <v>127</v>
      </c>
      <c r="N163" s="79" t="s">
        <v>127</v>
      </c>
      <c r="O163" s="79" t="s">
        <v>127</v>
      </c>
      <c r="P163" s="79" t="s">
        <v>127</v>
      </c>
      <c r="Q163" s="79">
        <v>1</v>
      </c>
      <c r="R163" s="79" t="s">
        <v>127</v>
      </c>
      <c r="S163" s="79">
        <v>1</v>
      </c>
      <c r="T163" s="36">
        <v>2</v>
      </c>
      <c r="U163" s="17">
        <f>S163+T163</f>
        <v>3</v>
      </c>
    </row>
    <row r="164" spans="2:21" ht="13.5">
      <c r="B164" s="70"/>
      <c r="C164" s="18" t="s">
        <v>32</v>
      </c>
      <c r="D164" s="85">
        <f aca="true" t="shared" si="52" ref="D164:S164">SUM(D158,D161)</f>
        <v>326</v>
      </c>
      <c r="E164" s="85">
        <f t="shared" si="52"/>
        <v>567</v>
      </c>
      <c r="F164" s="85">
        <f t="shared" si="52"/>
        <v>2</v>
      </c>
      <c r="G164" s="85">
        <f t="shared" si="52"/>
        <v>895</v>
      </c>
      <c r="H164" s="85">
        <f t="shared" si="52"/>
        <v>1</v>
      </c>
      <c r="I164" s="85">
        <f t="shared" si="52"/>
        <v>16</v>
      </c>
      <c r="J164" s="85">
        <f t="shared" si="52"/>
        <v>17</v>
      </c>
      <c r="K164" s="85">
        <f t="shared" si="52"/>
        <v>2620</v>
      </c>
      <c r="L164" s="85">
        <f t="shared" si="52"/>
        <v>4672</v>
      </c>
      <c r="M164" s="23">
        <f t="shared" si="52"/>
        <v>7292</v>
      </c>
      <c r="N164" s="23">
        <f t="shared" si="52"/>
        <v>218</v>
      </c>
      <c r="O164" s="23">
        <f t="shared" si="52"/>
        <v>40</v>
      </c>
      <c r="P164" s="23">
        <f t="shared" si="52"/>
        <v>258</v>
      </c>
      <c r="Q164" s="23">
        <f t="shared" si="52"/>
        <v>8462</v>
      </c>
      <c r="R164" s="23">
        <f t="shared" si="52"/>
        <v>300</v>
      </c>
      <c r="S164" s="23">
        <f t="shared" si="52"/>
        <v>8762</v>
      </c>
      <c r="T164" s="29"/>
      <c r="U164" s="12"/>
    </row>
    <row r="165" spans="2:21" ht="13.5">
      <c r="B165" s="71" t="s">
        <v>73</v>
      </c>
      <c r="C165" s="25" t="s">
        <v>33</v>
      </c>
      <c r="D165" s="86">
        <f aca="true" t="shared" si="53" ref="D165:S165">SUM(D159,D162)</f>
        <v>28</v>
      </c>
      <c r="E165" s="86">
        <f t="shared" si="53"/>
        <v>2</v>
      </c>
      <c r="F165" s="86" t="s">
        <v>127</v>
      </c>
      <c r="G165" s="86">
        <f t="shared" si="53"/>
        <v>30</v>
      </c>
      <c r="H165" s="86" t="s">
        <v>127</v>
      </c>
      <c r="I165" s="86" t="s">
        <v>127</v>
      </c>
      <c r="J165" s="86" t="s">
        <v>127</v>
      </c>
      <c r="K165" s="86">
        <f t="shared" si="53"/>
        <v>4</v>
      </c>
      <c r="L165" s="86">
        <f t="shared" si="53"/>
        <v>4</v>
      </c>
      <c r="M165" s="86">
        <f t="shared" si="53"/>
        <v>8</v>
      </c>
      <c r="N165" s="86" t="s">
        <v>127</v>
      </c>
      <c r="O165" s="86" t="s">
        <v>127</v>
      </c>
      <c r="P165" s="86" t="s">
        <v>127</v>
      </c>
      <c r="Q165" s="86">
        <f t="shared" si="53"/>
        <v>38</v>
      </c>
      <c r="R165" s="86" t="s">
        <v>127</v>
      </c>
      <c r="S165" s="86">
        <f t="shared" si="53"/>
        <v>38</v>
      </c>
      <c r="T165" s="83"/>
      <c r="U165" s="11"/>
    </row>
    <row r="166" spans="2:21" ht="13.5">
      <c r="B166" s="72"/>
      <c r="C166" s="20" t="s">
        <v>0</v>
      </c>
      <c r="D166" s="87">
        <f aca="true" t="shared" si="54" ref="D166:S166">SUM(D160,D163)</f>
        <v>354</v>
      </c>
      <c r="E166" s="87">
        <f t="shared" si="54"/>
        <v>569</v>
      </c>
      <c r="F166" s="87">
        <f t="shared" si="54"/>
        <v>2</v>
      </c>
      <c r="G166" s="87">
        <f t="shared" si="54"/>
        <v>925</v>
      </c>
      <c r="H166" s="87">
        <f t="shared" si="54"/>
        <v>1</v>
      </c>
      <c r="I166" s="87">
        <f t="shared" si="54"/>
        <v>16</v>
      </c>
      <c r="J166" s="87">
        <f t="shared" si="54"/>
        <v>17</v>
      </c>
      <c r="K166" s="87">
        <f t="shared" si="54"/>
        <v>2624</v>
      </c>
      <c r="L166" s="87">
        <f t="shared" si="54"/>
        <v>4676</v>
      </c>
      <c r="M166" s="87">
        <f t="shared" si="54"/>
        <v>7300</v>
      </c>
      <c r="N166" s="87">
        <f t="shared" si="54"/>
        <v>218</v>
      </c>
      <c r="O166" s="87">
        <f t="shared" si="54"/>
        <v>40</v>
      </c>
      <c r="P166" s="87">
        <f t="shared" si="54"/>
        <v>258</v>
      </c>
      <c r="Q166" s="87">
        <f t="shared" si="54"/>
        <v>8500</v>
      </c>
      <c r="R166" s="87">
        <f t="shared" si="54"/>
        <v>300</v>
      </c>
      <c r="S166" s="87">
        <f t="shared" si="54"/>
        <v>8800</v>
      </c>
      <c r="T166" s="84">
        <f>SUM(T160,T163)</f>
        <v>5205</v>
      </c>
      <c r="U166" s="28">
        <f>S166+T166</f>
        <v>14005</v>
      </c>
    </row>
    <row r="167" spans="2:21" ht="13.5">
      <c r="B167" s="75" t="s">
        <v>74</v>
      </c>
      <c r="C167" s="8" t="s">
        <v>32</v>
      </c>
      <c r="D167" s="80">
        <v>376</v>
      </c>
      <c r="E167" s="80">
        <v>736</v>
      </c>
      <c r="F167" s="80" t="s">
        <v>127</v>
      </c>
      <c r="G167" s="81">
        <v>1112</v>
      </c>
      <c r="H167" s="80">
        <v>3</v>
      </c>
      <c r="I167" s="80">
        <v>46</v>
      </c>
      <c r="J167" s="81">
        <f>H167+I167</f>
        <v>49</v>
      </c>
      <c r="K167" s="80">
        <v>2418</v>
      </c>
      <c r="L167" s="80">
        <v>5143</v>
      </c>
      <c r="M167" s="81">
        <f>K167+L167</f>
        <v>7561</v>
      </c>
      <c r="N167" s="80">
        <v>269</v>
      </c>
      <c r="O167" s="80">
        <v>76</v>
      </c>
      <c r="P167" s="81">
        <f>N167+O167</f>
        <v>345</v>
      </c>
      <c r="Q167" s="81">
        <f>G167+J167+M167+P167</f>
        <v>9067</v>
      </c>
      <c r="R167" s="80">
        <v>349</v>
      </c>
      <c r="S167" s="81">
        <v>9416</v>
      </c>
      <c r="T167" s="91"/>
      <c r="U167" s="12"/>
    </row>
    <row r="168" spans="2:21" ht="13.5">
      <c r="B168" s="68" t="s">
        <v>75</v>
      </c>
      <c r="C168" s="13" t="s">
        <v>33</v>
      </c>
      <c r="D168" s="77">
        <v>46</v>
      </c>
      <c r="E168" s="77">
        <v>10</v>
      </c>
      <c r="F168" s="77" t="s">
        <v>127</v>
      </c>
      <c r="G168" s="78">
        <v>56</v>
      </c>
      <c r="H168" s="77">
        <v>29</v>
      </c>
      <c r="I168" s="77">
        <v>9</v>
      </c>
      <c r="J168" s="78">
        <f>H168+I168</f>
        <v>38</v>
      </c>
      <c r="K168" s="77">
        <v>3</v>
      </c>
      <c r="L168" s="77">
        <v>24</v>
      </c>
      <c r="M168" s="78">
        <f>K168+L168</f>
        <v>27</v>
      </c>
      <c r="N168" s="77">
        <v>12</v>
      </c>
      <c r="O168" s="77" t="s">
        <v>127</v>
      </c>
      <c r="P168" s="78">
        <v>12</v>
      </c>
      <c r="Q168" s="78">
        <f>G168+J168+M168+P168</f>
        <v>133</v>
      </c>
      <c r="R168" s="77" t="s">
        <v>127</v>
      </c>
      <c r="S168" s="78">
        <v>133</v>
      </c>
      <c r="T168" s="93"/>
      <c r="U168" s="11"/>
    </row>
    <row r="169" spans="2:21" ht="13.5">
      <c r="B169" s="69"/>
      <c r="C169" s="10" t="s">
        <v>0</v>
      </c>
      <c r="D169" s="79">
        <f aca="true" t="shared" si="55" ref="D169:S169">D167+D168</f>
        <v>422</v>
      </c>
      <c r="E169" s="79">
        <f t="shared" si="55"/>
        <v>746</v>
      </c>
      <c r="F169" s="79" t="s">
        <v>127</v>
      </c>
      <c r="G169" s="79">
        <f t="shared" si="55"/>
        <v>1168</v>
      </c>
      <c r="H169" s="79">
        <f t="shared" si="55"/>
        <v>32</v>
      </c>
      <c r="I169" s="79">
        <f t="shared" si="55"/>
        <v>55</v>
      </c>
      <c r="J169" s="79">
        <f t="shared" si="55"/>
        <v>87</v>
      </c>
      <c r="K169" s="79">
        <f t="shared" si="55"/>
        <v>2421</v>
      </c>
      <c r="L169" s="79">
        <f t="shared" si="55"/>
        <v>5167</v>
      </c>
      <c r="M169" s="79">
        <f t="shared" si="55"/>
        <v>7588</v>
      </c>
      <c r="N169" s="79">
        <f t="shared" si="55"/>
        <v>281</v>
      </c>
      <c r="O169" s="79">
        <v>76</v>
      </c>
      <c r="P169" s="79">
        <f t="shared" si="55"/>
        <v>357</v>
      </c>
      <c r="Q169" s="79">
        <f t="shared" si="55"/>
        <v>9200</v>
      </c>
      <c r="R169" s="79">
        <v>349</v>
      </c>
      <c r="S169" s="79">
        <f t="shared" si="55"/>
        <v>9549</v>
      </c>
      <c r="T169" s="94">
        <v>6359</v>
      </c>
      <c r="U169" s="17">
        <f>S169+T169</f>
        <v>15908</v>
      </c>
    </row>
    <row r="170" spans="2:21" ht="13.5">
      <c r="B170" s="67"/>
      <c r="C170" s="8" t="s">
        <v>32</v>
      </c>
      <c r="D170" s="80">
        <v>53</v>
      </c>
      <c r="E170" s="80">
        <v>79</v>
      </c>
      <c r="F170" s="80">
        <v>1</v>
      </c>
      <c r="G170" s="81">
        <f>D170+E170+F170</f>
        <v>133</v>
      </c>
      <c r="H170" s="80" t="s">
        <v>127</v>
      </c>
      <c r="I170" s="80">
        <v>5</v>
      </c>
      <c r="J170" s="81">
        <v>5</v>
      </c>
      <c r="K170" s="80">
        <v>368</v>
      </c>
      <c r="L170" s="80">
        <v>764</v>
      </c>
      <c r="M170" s="81">
        <f>K170+L170</f>
        <v>1132</v>
      </c>
      <c r="N170" s="80">
        <v>36</v>
      </c>
      <c r="O170" s="80">
        <v>1</v>
      </c>
      <c r="P170" s="81">
        <f>N170+O170</f>
        <v>37</v>
      </c>
      <c r="Q170" s="81">
        <f>G170+J170+M170+P170</f>
        <v>1307</v>
      </c>
      <c r="R170" s="80">
        <v>42</v>
      </c>
      <c r="S170" s="81">
        <v>1349</v>
      </c>
      <c r="T170" s="91"/>
      <c r="U170" s="12"/>
    </row>
    <row r="171" spans="2:21" ht="13.5">
      <c r="B171" s="68" t="s">
        <v>43</v>
      </c>
      <c r="C171" s="13" t="s">
        <v>33</v>
      </c>
      <c r="D171" s="77">
        <v>4</v>
      </c>
      <c r="E171" s="77" t="s">
        <v>127</v>
      </c>
      <c r="F171" s="77" t="s">
        <v>127</v>
      </c>
      <c r="G171" s="78">
        <v>4</v>
      </c>
      <c r="H171" s="77" t="s">
        <v>127</v>
      </c>
      <c r="I171" s="77" t="s">
        <v>127</v>
      </c>
      <c r="J171" s="78" t="s">
        <v>127</v>
      </c>
      <c r="K171" s="77" t="s">
        <v>127</v>
      </c>
      <c r="L171" s="77" t="s">
        <v>127</v>
      </c>
      <c r="M171" s="78" t="s">
        <v>127</v>
      </c>
      <c r="N171" s="77" t="s">
        <v>127</v>
      </c>
      <c r="O171" s="77" t="s">
        <v>127</v>
      </c>
      <c r="P171" s="78" t="s">
        <v>127</v>
      </c>
      <c r="Q171" s="78">
        <v>4</v>
      </c>
      <c r="R171" s="77" t="s">
        <v>127</v>
      </c>
      <c r="S171" s="78">
        <v>4</v>
      </c>
      <c r="T171" s="93"/>
      <c r="U171" s="11"/>
    </row>
    <row r="172" spans="2:21" ht="13.5">
      <c r="B172" s="69"/>
      <c r="C172" s="10" t="s">
        <v>0</v>
      </c>
      <c r="D172" s="79">
        <f>D170+D171</f>
        <v>57</v>
      </c>
      <c r="E172" s="79">
        <v>79</v>
      </c>
      <c r="F172" s="79">
        <v>1</v>
      </c>
      <c r="G172" s="79">
        <f>G170+G171</f>
        <v>137</v>
      </c>
      <c r="H172" s="79" t="s">
        <v>127</v>
      </c>
      <c r="I172" s="79">
        <v>5</v>
      </c>
      <c r="J172" s="79">
        <v>5</v>
      </c>
      <c r="K172" s="79">
        <v>368</v>
      </c>
      <c r="L172" s="79">
        <v>764</v>
      </c>
      <c r="M172" s="79">
        <v>1132</v>
      </c>
      <c r="N172" s="79">
        <v>36</v>
      </c>
      <c r="O172" s="79">
        <v>1</v>
      </c>
      <c r="P172" s="79">
        <v>37</v>
      </c>
      <c r="Q172" s="79">
        <f>Q170+Q171</f>
        <v>1311</v>
      </c>
      <c r="R172" s="79">
        <v>42</v>
      </c>
      <c r="S172" s="79">
        <f>S170+S171</f>
        <v>1353</v>
      </c>
      <c r="T172" s="94">
        <v>948</v>
      </c>
      <c r="U172" s="17">
        <f>S172+T172</f>
        <v>2301</v>
      </c>
    </row>
    <row r="173" spans="2:21" ht="13.5">
      <c r="B173" s="67"/>
      <c r="C173" s="8" t="s">
        <v>32</v>
      </c>
      <c r="D173" s="80">
        <v>262</v>
      </c>
      <c r="E173" s="80">
        <v>613</v>
      </c>
      <c r="F173" s="80">
        <v>1</v>
      </c>
      <c r="G173" s="81">
        <f>D173+E173+F173</f>
        <v>876</v>
      </c>
      <c r="H173" s="80">
        <v>3</v>
      </c>
      <c r="I173" s="80">
        <v>20</v>
      </c>
      <c r="J173" s="81">
        <f>H173+I173</f>
        <v>23</v>
      </c>
      <c r="K173" s="80">
        <v>1913</v>
      </c>
      <c r="L173" s="80">
        <v>3933</v>
      </c>
      <c r="M173" s="81">
        <f>K173+L173</f>
        <v>5846</v>
      </c>
      <c r="N173" s="80">
        <v>199</v>
      </c>
      <c r="O173" s="80">
        <v>52</v>
      </c>
      <c r="P173" s="81">
        <f>N173+O173</f>
        <v>251</v>
      </c>
      <c r="Q173" s="81">
        <f>G173+J173+M173+P173</f>
        <v>6996</v>
      </c>
      <c r="R173" s="80">
        <v>230</v>
      </c>
      <c r="S173" s="81">
        <v>7226</v>
      </c>
      <c r="T173" s="91"/>
      <c r="U173" s="12"/>
    </row>
    <row r="174" spans="2:21" ht="13.5">
      <c r="B174" s="68" t="s">
        <v>76</v>
      </c>
      <c r="C174" s="13" t="s">
        <v>33</v>
      </c>
      <c r="D174" s="77">
        <v>117</v>
      </c>
      <c r="E174" s="77">
        <v>1</v>
      </c>
      <c r="F174" s="77">
        <v>3</v>
      </c>
      <c r="G174" s="78">
        <f>D174+E174+F174</f>
        <v>121</v>
      </c>
      <c r="H174" s="77">
        <v>4</v>
      </c>
      <c r="I174" s="77">
        <v>3</v>
      </c>
      <c r="J174" s="78">
        <f>H174+I174</f>
        <v>7</v>
      </c>
      <c r="K174" s="77" t="s">
        <v>127</v>
      </c>
      <c r="L174" s="77" t="s">
        <v>127</v>
      </c>
      <c r="M174" s="78" t="s">
        <v>127</v>
      </c>
      <c r="N174" s="77">
        <v>27</v>
      </c>
      <c r="O174" s="77" t="s">
        <v>127</v>
      </c>
      <c r="P174" s="78">
        <v>27</v>
      </c>
      <c r="Q174" s="78">
        <v>155</v>
      </c>
      <c r="R174" s="77" t="s">
        <v>127</v>
      </c>
      <c r="S174" s="78">
        <v>155</v>
      </c>
      <c r="T174" s="93"/>
      <c r="U174" s="11"/>
    </row>
    <row r="175" spans="2:21" ht="13.5">
      <c r="B175" s="69"/>
      <c r="C175" s="10" t="s">
        <v>0</v>
      </c>
      <c r="D175" s="79">
        <f aca="true" t="shared" si="56" ref="D175:S175">D173+D174</f>
        <v>379</v>
      </c>
      <c r="E175" s="79">
        <f t="shared" si="56"/>
        <v>614</v>
      </c>
      <c r="F175" s="79">
        <f t="shared" si="56"/>
        <v>4</v>
      </c>
      <c r="G175" s="79">
        <f t="shared" si="56"/>
        <v>997</v>
      </c>
      <c r="H175" s="79">
        <f t="shared" si="56"/>
        <v>7</v>
      </c>
      <c r="I175" s="79">
        <f t="shared" si="56"/>
        <v>23</v>
      </c>
      <c r="J175" s="79">
        <f t="shared" si="56"/>
        <v>30</v>
      </c>
      <c r="K175" s="79">
        <v>1913</v>
      </c>
      <c r="L175" s="79">
        <v>3933</v>
      </c>
      <c r="M175" s="79">
        <v>5846</v>
      </c>
      <c r="N175" s="79">
        <f t="shared" si="56"/>
        <v>226</v>
      </c>
      <c r="O175" s="79">
        <v>52</v>
      </c>
      <c r="P175" s="79">
        <f t="shared" si="56"/>
        <v>278</v>
      </c>
      <c r="Q175" s="79">
        <f t="shared" si="56"/>
        <v>7151</v>
      </c>
      <c r="R175" s="79">
        <v>230</v>
      </c>
      <c r="S175" s="79">
        <f t="shared" si="56"/>
        <v>7381</v>
      </c>
      <c r="T175" s="94">
        <v>5882</v>
      </c>
      <c r="U175" s="17">
        <f>S175+T175</f>
        <v>13263</v>
      </c>
    </row>
    <row r="176" spans="2:21" ht="13.5">
      <c r="B176" s="67"/>
      <c r="C176" s="8" t="s">
        <v>32</v>
      </c>
      <c r="D176" s="80">
        <v>311</v>
      </c>
      <c r="E176" s="80">
        <v>513</v>
      </c>
      <c r="F176" s="80" t="s">
        <v>127</v>
      </c>
      <c r="G176" s="81">
        <v>824</v>
      </c>
      <c r="H176" s="80">
        <v>1</v>
      </c>
      <c r="I176" s="80">
        <v>26</v>
      </c>
      <c r="J176" s="81">
        <f>H176+I176</f>
        <v>27</v>
      </c>
      <c r="K176" s="80">
        <v>1072</v>
      </c>
      <c r="L176" s="4">
        <v>2009</v>
      </c>
      <c r="M176" s="81">
        <f>K176+L176</f>
        <v>3081</v>
      </c>
      <c r="N176" s="80">
        <v>191</v>
      </c>
      <c r="O176" s="80">
        <v>85</v>
      </c>
      <c r="P176" s="81">
        <f>N176+O176</f>
        <v>276</v>
      </c>
      <c r="Q176" s="81">
        <f>G176+J176+M176+P176</f>
        <v>4208</v>
      </c>
      <c r="R176" s="80">
        <v>86</v>
      </c>
      <c r="S176" s="81">
        <v>4294</v>
      </c>
      <c r="T176" s="91"/>
      <c r="U176" s="12"/>
    </row>
    <row r="177" spans="2:21" ht="13.5">
      <c r="B177" s="68" t="s">
        <v>77</v>
      </c>
      <c r="C177" s="13" t="s">
        <v>33</v>
      </c>
      <c r="D177" s="77">
        <v>56</v>
      </c>
      <c r="E177" s="77">
        <v>3</v>
      </c>
      <c r="F177" s="77">
        <v>2</v>
      </c>
      <c r="G177" s="78">
        <f>D177+E177+F177</f>
        <v>61</v>
      </c>
      <c r="H177" s="77">
        <v>39</v>
      </c>
      <c r="I177" s="77">
        <v>7</v>
      </c>
      <c r="J177" s="78">
        <f>H177+I177</f>
        <v>46</v>
      </c>
      <c r="K177" s="77">
        <v>1</v>
      </c>
      <c r="L177" s="11">
        <v>9</v>
      </c>
      <c r="M177" s="78">
        <f>K177+L177</f>
        <v>10</v>
      </c>
      <c r="N177" s="77">
        <v>33</v>
      </c>
      <c r="O177" s="77" t="s">
        <v>127</v>
      </c>
      <c r="P177" s="78">
        <v>33</v>
      </c>
      <c r="Q177" s="78">
        <f>G177+J177+M177+P177</f>
        <v>150</v>
      </c>
      <c r="R177" s="77" t="s">
        <v>127</v>
      </c>
      <c r="S177" s="78">
        <v>150</v>
      </c>
      <c r="T177" s="93"/>
      <c r="U177" s="11"/>
    </row>
    <row r="178" spans="2:21" ht="13.5">
      <c r="B178" s="69"/>
      <c r="C178" s="10" t="s">
        <v>0</v>
      </c>
      <c r="D178" s="16">
        <f aca="true" t="shared" si="57" ref="D178:S178">D176+D177</f>
        <v>367</v>
      </c>
      <c r="E178" s="16">
        <f t="shared" si="57"/>
        <v>516</v>
      </c>
      <c r="F178" s="16">
        <v>2</v>
      </c>
      <c r="G178" s="16">
        <f t="shared" si="57"/>
        <v>885</v>
      </c>
      <c r="H178" s="16">
        <f t="shared" si="57"/>
        <v>40</v>
      </c>
      <c r="I178" s="16">
        <f t="shared" si="57"/>
        <v>33</v>
      </c>
      <c r="J178" s="16">
        <f t="shared" si="57"/>
        <v>73</v>
      </c>
      <c r="K178" s="16">
        <f t="shared" si="57"/>
        <v>1073</v>
      </c>
      <c r="L178" s="16">
        <f t="shared" si="57"/>
        <v>2018</v>
      </c>
      <c r="M178" s="79">
        <f t="shared" si="57"/>
        <v>3091</v>
      </c>
      <c r="N178" s="79">
        <f t="shared" si="57"/>
        <v>224</v>
      </c>
      <c r="O178" s="79">
        <v>85</v>
      </c>
      <c r="P178" s="79">
        <f t="shared" si="57"/>
        <v>309</v>
      </c>
      <c r="Q178" s="79">
        <f t="shared" si="57"/>
        <v>4358</v>
      </c>
      <c r="R178" s="79">
        <v>86</v>
      </c>
      <c r="S178" s="79">
        <f t="shared" si="57"/>
        <v>4444</v>
      </c>
      <c r="T178" s="94">
        <v>2790</v>
      </c>
      <c r="U178" s="17">
        <f>S178+T178</f>
        <v>7234</v>
      </c>
    </row>
    <row r="179" spans="2:21" ht="13.5">
      <c r="B179" s="67"/>
      <c r="C179" s="8" t="s">
        <v>32</v>
      </c>
      <c r="D179" s="80">
        <v>788</v>
      </c>
      <c r="E179" s="80">
        <v>1496</v>
      </c>
      <c r="F179" s="80">
        <v>3</v>
      </c>
      <c r="G179" s="81">
        <f>D179+E179+F179</f>
        <v>2287</v>
      </c>
      <c r="H179" s="80">
        <v>17</v>
      </c>
      <c r="I179" s="80">
        <v>58</v>
      </c>
      <c r="J179" s="81">
        <f>H179+I179</f>
        <v>75</v>
      </c>
      <c r="K179" s="80">
        <v>2014</v>
      </c>
      <c r="L179" s="80">
        <v>3478</v>
      </c>
      <c r="M179" s="81">
        <f>K179+L179</f>
        <v>5492</v>
      </c>
      <c r="N179" s="80">
        <v>191</v>
      </c>
      <c r="O179" s="80">
        <v>111</v>
      </c>
      <c r="P179" s="81">
        <f>N179+O179</f>
        <v>302</v>
      </c>
      <c r="Q179" s="81">
        <f>G179+J179+M179+P179</f>
        <v>8156</v>
      </c>
      <c r="R179" s="80">
        <v>111</v>
      </c>
      <c r="S179" s="81">
        <v>8267</v>
      </c>
      <c r="T179" s="91"/>
      <c r="U179" s="12"/>
    </row>
    <row r="180" spans="2:21" ht="13.5">
      <c r="B180" s="68" t="s">
        <v>78</v>
      </c>
      <c r="C180" s="13" t="s">
        <v>33</v>
      </c>
      <c r="D180" s="77">
        <v>132</v>
      </c>
      <c r="E180" s="77">
        <v>2</v>
      </c>
      <c r="F180" s="77">
        <v>2</v>
      </c>
      <c r="G180" s="78">
        <f>D180+E180+F180</f>
        <v>136</v>
      </c>
      <c r="H180" s="77">
        <v>8</v>
      </c>
      <c r="I180" s="77">
        <v>10</v>
      </c>
      <c r="J180" s="78">
        <f>H180+I180</f>
        <v>18</v>
      </c>
      <c r="K180" s="77">
        <v>2</v>
      </c>
      <c r="L180" s="77">
        <v>29</v>
      </c>
      <c r="M180" s="78">
        <f>K180+L180</f>
        <v>31</v>
      </c>
      <c r="N180" s="77">
        <v>81</v>
      </c>
      <c r="O180" s="77" t="s">
        <v>127</v>
      </c>
      <c r="P180" s="78">
        <v>81</v>
      </c>
      <c r="Q180" s="78">
        <f>G180+J180+M180+P180</f>
        <v>266</v>
      </c>
      <c r="R180" s="77" t="s">
        <v>127</v>
      </c>
      <c r="S180" s="78">
        <v>266</v>
      </c>
      <c r="T180" s="93"/>
      <c r="U180" s="11"/>
    </row>
    <row r="181" spans="2:21" ht="13.5">
      <c r="B181" s="69"/>
      <c r="C181" s="10" t="s">
        <v>0</v>
      </c>
      <c r="D181" s="79">
        <f aca="true" t="shared" si="58" ref="D181:S181">D179+D180</f>
        <v>920</v>
      </c>
      <c r="E181" s="79">
        <f t="shared" si="58"/>
        <v>1498</v>
      </c>
      <c r="F181" s="79">
        <f t="shared" si="58"/>
        <v>5</v>
      </c>
      <c r="G181" s="79">
        <f t="shared" si="58"/>
        <v>2423</v>
      </c>
      <c r="H181" s="79">
        <f t="shared" si="58"/>
        <v>25</v>
      </c>
      <c r="I181" s="79">
        <f t="shared" si="58"/>
        <v>68</v>
      </c>
      <c r="J181" s="79">
        <f t="shared" si="58"/>
        <v>93</v>
      </c>
      <c r="K181" s="79">
        <f t="shared" si="58"/>
        <v>2016</v>
      </c>
      <c r="L181" s="79">
        <f t="shared" si="58"/>
        <v>3507</v>
      </c>
      <c r="M181" s="79">
        <f t="shared" si="58"/>
        <v>5523</v>
      </c>
      <c r="N181" s="79">
        <f t="shared" si="58"/>
        <v>272</v>
      </c>
      <c r="O181" s="79">
        <v>111</v>
      </c>
      <c r="P181" s="79">
        <f t="shared" si="58"/>
        <v>383</v>
      </c>
      <c r="Q181" s="79">
        <f t="shared" si="58"/>
        <v>8422</v>
      </c>
      <c r="R181" s="79">
        <v>111</v>
      </c>
      <c r="S181" s="79">
        <f t="shared" si="58"/>
        <v>8533</v>
      </c>
      <c r="T181" s="94">
        <v>4201</v>
      </c>
      <c r="U181" s="17">
        <f>S181+T181</f>
        <v>12734</v>
      </c>
    </row>
    <row r="182" spans="2:21" ht="13.5">
      <c r="B182" s="67"/>
      <c r="C182" s="8" t="s">
        <v>32</v>
      </c>
      <c r="D182" s="80">
        <v>141</v>
      </c>
      <c r="E182" s="80">
        <v>197</v>
      </c>
      <c r="F182" s="80" t="s">
        <v>127</v>
      </c>
      <c r="G182" s="81">
        <v>338</v>
      </c>
      <c r="H182" s="80">
        <v>5</v>
      </c>
      <c r="I182" s="80">
        <v>66</v>
      </c>
      <c r="J182" s="81">
        <f>H182+I182</f>
        <v>71</v>
      </c>
      <c r="K182" s="80">
        <v>979</v>
      </c>
      <c r="L182" s="80">
        <v>1663</v>
      </c>
      <c r="M182" s="81">
        <f>K182+L182</f>
        <v>2642</v>
      </c>
      <c r="N182" s="80">
        <v>95</v>
      </c>
      <c r="O182" s="80">
        <v>47</v>
      </c>
      <c r="P182" s="81">
        <f>N182+O182</f>
        <v>142</v>
      </c>
      <c r="Q182" s="81">
        <f>G182+J182+M182+P182</f>
        <v>3193</v>
      </c>
      <c r="R182" s="80">
        <v>53</v>
      </c>
      <c r="S182" s="81">
        <v>3246</v>
      </c>
      <c r="T182" s="34"/>
      <c r="U182" s="12"/>
    </row>
    <row r="183" spans="2:21" ht="13.5">
      <c r="B183" s="68" t="s">
        <v>79</v>
      </c>
      <c r="C183" s="13" t="s">
        <v>33</v>
      </c>
      <c r="D183" s="77">
        <v>13</v>
      </c>
      <c r="E183" s="77" t="s">
        <v>127</v>
      </c>
      <c r="F183" s="77" t="s">
        <v>127</v>
      </c>
      <c r="G183" s="78">
        <v>13</v>
      </c>
      <c r="H183" s="77" t="s">
        <v>127</v>
      </c>
      <c r="I183" s="77">
        <v>4</v>
      </c>
      <c r="J183" s="78">
        <v>4</v>
      </c>
      <c r="K183" s="77">
        <v>2</v>
      </c>
      <c r="L183" s="77">
        <v>25</v>
      </c>
      <c r="M183" s="78">
        <f>K183+L183</f>
        <v>27</v>
      </c>
      <c r="N183" s="77">
        <v>4</v>
      </c>
      <c r="O183" s="77" t="s">
        <v>127</v>
      </c>
      <c r="P183" s="78">
        <v>4</v>
      </c>
      <c r="Q183" s="78">
        <f>G183+J183+M183+P183</f>
        <v>48</v>
      </c>
      <c r="R183" s="77" t="s">
        <v>127</v>
      </c>
      <c r="S183" s="78">
        <v>48</v>
      </c>
      <c r="T183" s="35"/>
      <c r="U183" s="11"/>
    </row>
    <row r="184" spans="2:21" ht="13.5">
      <c r="B184" s="69"/>
      <c r="C184" s="10" t="s">
        <v>0</v>
      </c>
      <c r="D184" s="79">
        <f aca="true" t="shared" si="59" ref="D184:S184">D182+D183</f>
        <v>154</v>
      </c>
      <c r="E184" s="79">
        <v>197</v>
      </c>
      <c r="F184" s="79" t="s">
        <v>127</v>
      </c>
      <c r="G184" s="79">
        <f t="shared" si="59"/>
        <v>351</v>
      </c>
      <c r="H184" s="79">
        <v>5</v>
      </c>
      <c r="I184" s="79">
        <f t="shared" si="59"/>
        <v>70</v>
      </c>
      <c r="J184" s="79">
        <f t="shared" si="59"/>
        <v>75</v>
      </c>
      <c r="K184" s="79">
        <f t="shared" si="59"/>
        <v>981</v>
      </c>
      <c r="L184" s="79">
        <f t="shared" si="59"/>
        <v>1688</v>
      </c>
      <c r="M184" s="79">
        <f t="shared" si="59"/>
        <v>2669</v>
      </c>
      <c r="N184" s="79">
        <f t="shared" si="59"/>
        <v>99</v>
      </c>
      <c r="O184" s="79">
        <v>47</v>
      </c>
      <c r="P184" s="79">
        <f t="shared" si="59"/>
        <v>146</v>
      </c>
      <c r="Q184" s="79">
        <f t="shared" si="59"/>
        <v>3241</v>
      </c>
      <c r="R184" s="79">
        <v>53</v>
      </c>
      <c r="S184" s="79">
        <f t="shared" si="59"/>
        <v>3294</v>
      </c>
      <c r="T184" s="36">
        <v>1983</v>
      </c>
      <c r="U184" s="17">
        <f>S184+T184</f>
        <v>5277</v>
      </c>
    </row>
    <row r="185" spans="2:21" ht="13.5">
      <c r="B185" s="67"/>
      <c r="C185" s="8" t="s">
        <v>32</v>
      </c>
      <c r="D185" s="80">
        <v>66</v>
      </c>
      <c r="E185" s="80">
        <v>96</v>
      </c>
      <c r="F185" s="80" t="s">
        <v>127</v>
      </c>
      <c r="G185" s="81">
        <v>162</v>
      </c>
      <c r="H185" s="80" t="s">
        <v>127</v>
      </c>
      <c r="I185" s="80">
        <v>5</v>
      </c>
      <c r="J185" s="81">
        <v>5</v>
      </c>
      <c r="K185" s="80">
        <v>252</v>
      </c>
      <c r="L185" s="80">
        <v>492</v>
      </c>
      <c r="M185" s="81">
        <f>K185+L185</f>
        <v>744</v>
      </c>
      <c r="N185" s="80">
        <v>45</v>
      </c>
      <c r="O185" s="80">
        <v>24</v>
      </c>
      <c r="P185" s="81">
        <f>N185+O185</f>
        <v>69</v>
      </c>
      <c r="Q185" s="81">
        <f>G185+J185+M185+P185</f>
        <v>980</v>
      </c>
      <c r="R185" s="80">
        <v>10</v>
      </c>
      <c r="S185" s="81">
        <v>990</v>
      </c>
      <c r="T185" s="34"/>
      <c r="U185" s="12"/>
    </row>
    <row r="186" spans="2:21" ht="13.5">
      <c r="B186" s="68" t="s">
        <v>80</v>
      </c>
      <c r="C186" s="13" t="s">
        <v>33</v>
      </c>
      <c r="D186" s="77">
        <v>3</v>
      </c>
      <c r="E186" s="77">
        <v>1</v>
      </c>
      <c r="F186" s="77" t="s">
        <v>127</v>
      </c>
      <c r="G186" s="78">
        <v>4</v>
      </c>
      <c r="H186" s="77" t="s">
        <v>127</v>
      </c>
      <c r="I186" s="77" t="s">
        <v>127</v>
      </c>
      <c r="J186" s="78" t="s">
        <v>127</v>
      </c>
      <c r="K186" s="77" t="s">
        <v>127</v>
      </c>
      <c r="L186" s="77" t="s">
        <v>127</v>
      </c>
      <c r="M186" s="78" t="s">
        <v>127</v>
      </c>
      <c r="N186" s="77">
        <v>1</v>
      </c>
      <c r="O186" s="77" t="s">
        <v>127</v>
      </c>
      <c r="P186" s="78">
        <v>1</v>
      </c>
      <c r="Q186" s="78">
        <v>5</v>
      </c>
      <c r="R186" s="77" t="s">
        <v>127</v>
      </c>
      <c r="S186" s="78">
        <v>5</v>
      </c>
      <c r="T186" s="35"/>
      <c r="U186" s="11"/>
    </row>
    <row r="187" spans="2:21" ht="13.5">
      <c r="B187" s="69"/>
      <c r="C187" s="10" t="s">
        <v>0</v>
      </c>
      <c r="D187" s="79">
        <f>D185+D186</f>
        <v>69</v>
      </c>
      <c r="E187" s="79">
        <f>E185+E186</f>
        <v>97</v>
      </c>
      <c r="F187" s="79" t="s">
        <v>127</v>
      </c>
      <c r="G187" s="79">
        <f>G185+G186</f>
        <v>166</v>
      </c>
      <c r="H187" s="79" t="s">
        <v>127</v>
      </c>
      <c r="I187" s="79">
        <v>5</v>
      </c>
      <c r="J187" s="79">
        <v>5</v>
      </c>
      <c r="K187" s="79">
        <v>252</v>
      </c>
      <c r="L187" s="79">
        <v>492</v>
      </c>
      <c r="M187" s="79">
        <v>744</v>
      </c>
      <c r="N187" s="79">
        <f>N185+N186</f>
        <v>46</v>
      </c>
      <c r="O187" s="79">
        <v>24</v>
      </c>
      <c r="P187" s="79">
        <f>P185+P186</f>
        <v>70</v>
      </c>
      <c r="Q187" s="79">
        <f>Q185+Q186</f>
        <v>985</v>
      </c>
      <c r="R187" s="79">
        <v>10</v>
      </c>
      <c r="S187" s="79">
        <f>S185+S186</f>
        <v>995</v>
      </c>
      <c r="T187" s="36">
        <v>784</v>
      </c>
      <c r="U187" s="17">
        <f>S187+T187</f>
        <v>1779</v>
      </c>
    </row>
    <row r="188" spans="2:21" ht="13.5">
      <c r="B188" s="67"/>
      <c r="C188" s="8" t="s">
        <v>32</v>
      </c>
      <c r="D188" s="80">
        <v>93</v>
      </c>
      <c r="E188" s="80">
        <v>239</v>
      </c>
      <c r="F188" s="80">
        <v>1</v>
      </c>
      <c r="G188" s="81">
        <f>D188+E188+F188</f>
        <v>333</v>
      </c>
      <c r="H188" s="80">
        <v>3</v>
      </c>
      <c r="I188" s="80">
        <v>15</v>
      </c>
      <c r="J188" s="81">
        <f>H188+I188</f>
        <v>18</v>
      </c>
      <c r="K188" s="80">
        <v>518</v>
      </c>
      <c r="L188" s="80">
        <v>1121</v>
      </c>
      <c r="M188" s="81">
        <f>K188+L188</f>
        <v>1639</v>
      </c>
      <c r="N188" s="80">
        <v>63</v>
      </c>
      <c r="O188" s="80">
        <v>11</v>
      </c>
      <c r="P188" s="81">
        <f>N188+O188</f>
        <v>74</v>
      </c>
      <c r="Q188" s="81">
        <f>G188+J188+M188+P188</f>
        <v>2064</v>
      </c>
      <c r="R188" s="80">
        <v>85</v>
      </c>
      <c r="S188" s="81">
        <v>2149</v>
      </c>
      <c r="T188" s="34"/>
      <c r="U188" s="12"/>
    </row>
    <row r="189" spans="2:21" ht="13.5">
      <c r="B189" s="68" t="s">
        <v>81</v>
      </c>
      <c r="C189" s="13" t="s">
        <v>33</v>
      </c>
      <c r="D189" s="77">
        <v>63</v>
      </c>
      <c r="E189" s="77">
        <v>3</v>
      </c>
      <c r="F189" s="77">
        <v>1</v>
      </c>
      <c r="G189" s="78">
        <f>D189+E189+F189</f>
        <v>67</v>
      </c>
      <c r="H189" s="77" t="s">
        <v>127</v>
      </c>
      <c r="I189" s="77">
        <v>3</v>
      </c>
      <c r="J189" s="78">
        <v>3</v>
      </c>
      <c r="K189" s="77" t="s">
        <v>127</v>
      </c>
      <c r="L189" s="77" t="s">
        <v>127</v>
      </c>
      <c r="M189" s="78" t="s">
        <v>127</v>
      </c>
      <c r="N189" s="77">
        <v>2</v>
      </c>
      <c r="O189" s="77" t="s">
        <v>127</v>
      </c>
      <c r="P189" s="78">
        <v>2</v>
      </c>
      <c r="Q189" s="78">
        <v>72</v>
      </c>
      <c r="R189" s="77" t="s">
        <v>127</v>
      </c>
      <c r="S189" s="78">
        <v>72</v>
      </c>
      <c r="T189" s="35"/>
      <c r="U189" s="11"/>
    </row>
    <row r="190" spans="2:21" ht="13.5">
      <c r="B190" s="69"/>
      <c r="C190" s="10" t="s">
        <v>0</v>
      </c>
      <c r="D190" s="79">
        <f aca="true" t="shared" si="60" ref="D190:S190">D188+D189</f>
        <v>156</v>
      </c>
      <c r="E190" s="79">
        <f t="shared" si="60"/>
        <v>242</v>
      </c>
      <c r="F190" s="79">
        <f t="shared" si="60"/>
        <v>2</v>
      </c>
      <c r="G190" s="79">
        <f t="shared" si="60"/>
        <v>400</v>
      </c>
      <c r="H190" s="79">
        <v>3</v>
      </c>
      <c r="I190" s="79">
        <f t="shared" si="60"/>
        <v>18</v>
      </c>
      <c r="J190" s="79">
        <f t="shared" si="60"/>
        <v>21</v>
      </c>
      <c r="K190" s="79">
        <v>518</v>
      </c>
      <c r="L190" s="79">
        <v>1121</v>
      </c>
      <c r="M190" s="79">
        <v>1639</v>
      </c>
      <c r="N190" s="79">
        <f t="shared" si="60"/>
        <v>65</v>
      </c>
      <c r="O190" s="79">
        <v>11</v>
      </c>
      <c r="P190" s="79">
        <f t="shared" si="60"/>
        <v>76</v>
      </c>
      <c r="Q190" s="79">
        <f t="shared" si="60"/>
        <v>2136</v>
      </c>
      <c r="R190" s="79">
        <v>85</v>
      </c>
      <c r="S190" s="79">
        <f t="shared" si="60"/>
        <v>2221</v>
      </c>
      <c r="T190" s="36">
        <v>1742</v>
      </c>
      <c r="U190" s="17">
        <f>S190+T190</f>
        <v>3963</v>
      </c>
    </row>
    <row r="191" spans="2:21" ht="13.5">
      <c r="B191" s="67" t="s">
        <v>82</v>
      </c>
      <c r="C191" s="8" t="s">
        <v>32</v>
      </c>
      <c r="D191" s="80" t="s">
        <v>127</v>
      </c>
      <c r="E191" s="80" t="s">
        <v>127</v>
      </c>
      <c r="F191" s="80" t="s">
        <v>127</v>
      </c>
      <c r="G191" s="81" t="s">
        <v>127</v>
      </c>
      <c r="H191" s="80" t="s">
        <v>127</v>
      </c>
      <c r="I191" s="80" t="s">
        <v>127</v>
      </c>
      <c r="J191" s="81" t="s">
        <v>127</v>
      </c>
      <c r="K191" s="80" t="s">
        <v>127</v>
      </c>
      <c r="L191" s="80">
        <v>1</v>
      </c>
      <c r="M191" s="81">
        <v>1</v>
      </c>
      <c r="N191" s="80" t="s">
        <v>127</v>
      </c>
      <c r="O191" s="80" t="s">
        <v>127</v>
      </c>
      <c r="P191" s="81" t="s">
        <v>127</v>
      </c>
      <c r="Q191" s="81">
        <v>1</v>
      </c>
      <c r="R191" s="80" t="s">
        <v>127</v>
      </c>
      <c r="S191" s="81">
        <v>1</v>
      </c>
      <c r="T191" s="34"/>
      <c r="U191" s="12"/>
    </row>
    <row r="192" spans="2:21" ht="13.5">
      <c r="B192" s="68" t="s">
        <v>44</v>
      </c>
      <c r="C192" s="13" t="s">
        <v>33</v>
      </c>
      <c r="D192" s="77" t="s">
        <v>127</v>
      </c>
      <c r="E192" s="77" t="s">
        <v>127</v>
      </c>
      <c r="F192" s="77" t="s">
        <v>127</v>
      </c>
      <c r="G192" s="78" t="s">
        <v>127</v>
      </c>
      <c r="H192" s="77" t="s">
        <v>127</v>
      </c>
      <c r="I192" s="77" t="s">
        <v>127</v>
      </c>
      <c r="J192" s="78" t="s">
        <v>127</v>
      </c>
      <c r="K192" s="77" t="s">
        <v>127</v>
      </c>
      <c r="L192" s="77" t="s">
        <v>127</v>
      </c>
      <c r="M192" s="78" t="s">
        <v>127</v>
      </c>
      <c r="N192" s="77" t="s">
        <v>127</v>
      </c>
      <c r="O192" s="77" t="s">
        <v>127</v>
      </c>
      <c r="P192" s="78" t="s">
        <v>127</v>
      </c>
      <c r="Q192" s="78" t="s">
        <v>127</v>
      </c>
      <c r="R192" s="77" t="s">
        <v>127</v>
      </c>
      <c r="S192" s="78" t="s">
        <v>127</v>
      </c>
      <c r="T192" s="35"/>
      <c r="U192" s="11"/>
    </row>
    <row r="193" spans="2:21" ht="13.5">
      <c r="B193" s="69"/>
      <c r="C193" s="10" t="s">
        <v>0</v>
      </c>
      <c r="D193" s="79" t="s">
        <v>127</v>
      </c>
      <c r="E193" s="79" t="s">
        <v>127</v>
      </c>
      <c r="F193" s="79" t="s">
        <v>127</v>
      </c>
      <c r="G193" s="79" t="s">
        <v>127</v>
      </c>
      <c r="H193" s="79" t="s">
        <v>127</v>
      </c>
      <c r="I193" s="79" t="s">
        <v>127</v>
      </c>
      <c r="J193" s="79" t="s">
        <v>127</v>
      </c>
      <c r="K193" s="79" t="s">
        <v>127</v>
      </c>
      <c r="L193" s="79">
        <v>1</v>
      </c>
      <c r="M193" s="79">
        <v>1</v>
      </c>
      <c r="N193" s="79" t="s">
        <v>127</v>
      </c>
      <c r="O193" s="79" t="s">
        <v>127</v>
      </c>
      <c r="P193" s="79" t="s">
        <v>127</v>
      </c>
      <c r="Q193" s="79">
        <v>1</v>
      </c>
      <c r="R193" s="79" t="s">
        <v>127</v>
      </c>
      <c r="S193" s="79">
        <v>1</v>
      </c>
      <c r="T193" s="36">
        <v>12</v>
      </c>
      <c r="U193" s="17">
        <f>S193+T193</f>
        <v>13</v>
      </c>
    </row>
    <row r="194" spans="2:21" ht="13.5">
      <c r="B194" s="70"/>
      <c r="C194" s="18" t="s">
        <v>32</v>
      </c>
      <c r="D194" s="23">
        <f aca="true" t="shared" si="61" ref="D194:S194">SUM(D167,D170,D173,D176,D179,D182,D185,D188,D191)</f>
        <v>2090</v>
      </c>
      <c r="E194" s="23">
        <f t="shared" si="61"/>
        <v>3969</v>
      </c>
      <c r="F194" s="23">
        <f t="shared" si="61"/>
        <v>6</v>
      </c>
      <c r="G194" s="23">
        <f t="shared" si="61"/>
        <v>6065</v>
      </c>
      <c r="H194" s="23">
        <f t="shared" si="61"/>
        <v>32</v>
      </c>
      <c r="I194" s="23">
        <f t="shared" si="61"/>
        <v>241</v>
      </c>
      <c r="J194" s="23">
        <f t="shared" si="61"/>
        <v>273</v>
      </c>
      <c r="K194" s="23">
        <f t="shared" si="61"/>
        <v>9534</v>
      </c>
      <c r="L194" s="23">
        <f t="shared" si="61"/>
        <v>18604</v>
      </c>
      <c r="M194" s="85">
        <f t="shared" si="61"/>
        <v>28138</v>
      </c>
      <c r="N194" s="85">
        <f t="shared" si="61"/>
        <v>1089</v>
      </c>
      <c r="O194" s="85">
        <f t="shared" si="61"/>
        <v>407</v>
      </c>
      <c r="P194" s="85">
        <f t="shared" si="61"/>
        <v>1496</v>
      </c>
      <c r="Q194" s="85">
        <f t="shared" si="61"/>
        <v>35972</v>
      </c>
      <c r="R194" s="85">
        <f t="shared" si="61"/>
        <v>966</v>
      </c>
      <c r="S194" s="85">
        <f t="shared" si="61"/>
        <v>36938</v>
      </c>
      <c r="T194" s="29"/>
      <c r="U194" s="12"/>
    </row>
    <row r="195" spans="2:21" ht="13.5">
      <c r="B195" s="71" t="s">
        <v>83</v>
      </c>
      <c r="C195" s="25" t="s">
        <v>33</v>
      </c>
      <c r="D195" s="26">
        <f aca="true" t="shared" si="62" ref="D195:S195">SUM(D168,D171,D174,D177,D180,D183,D186,D189,D192)</f>
        <v>434</v>
      </c>
      <c r="E195" s="26">
        <f t="shared" si="62"/>
        <v>20</v>
      </c>
      <c r="F195" s="26">
        <f t="shared" si="62"/>
        <v>8</v>
      </c>
      <c r="G195" s="26">
        <f t="shared" si="62"/>
        <v>462</v>
      </c>
      <c r="H195" s="26">
        <f t="shared" si="62"/>
        <v>80</v>
      </c>
      <c r="I195" s="26">
        <f t="shared" si="62"/>
        <v>36</v>
      </c>
      <c r="J195" s="26">
        <f t="shared" si="62"/>
        <v>116</v>
      </c>
      <c r="K195" s="26">
        <f t="shared" si="62"/>
        <v>8</v>
      </c>
      <c r="L195" s="26">
        <f t="shared" si="62"/>
        <v>87</v>
      </c>
      <c r="M195" s="86">
        <f t="shared" si="62"/>
        <v>95</v>
      </c>
      <c r="N195" s="86">
        <f t="shared" si="62"/>
        <v>160</v>
      </c>
      <c r="O195" s="86" t="s">
        <v>127</v>
      </c>
      <c r="P195" s="86">
        <f t="shared" si="62"/>
        <v>160</v>
      </c>
      <c r="Q195" s="86">
        <f t="shared" si="62"/>
        <v>833</v>
      </c>
      <c r="R195" s="86" t="s">
        <v>127</v>
      </c>
      <c r="S195" s="86">
        <f t="shared" si="62"/>
        <v>833</v>
      </c>
      <c r="T195" s="30"/>
      <c r="U195" s="11"/>
    </row>
    <row r="196" spans="2:21" ht="13.5">
      <c r="B196" s="72"/>
      <c r="C196" s="20" t="s">
        <v>0</v>
      </c>
      <c r="D196" s="27">
        <f aca="true" t="shared" si="63" ref="D196:S196">SUM(D169,D172,D175,D178,D181,D184,D187,D190,D193)</f>
        <v>2524</v>
      </c>
      <c r="E196" s="27">
        <f t="shared" si="63"/>
        <v>3989</v>
      </c>
      <c r="F196" s="27">
        <f t="shared" si="63"/>
        <v>14</v>
      </c>
      <c r="G196" s="27">
        <f t="shared" si="63"/>
        <v>6527</v>
      </c>
      <c r="H196" s="27">
        <f t="shared" si="63"/>
        <v>112</v>
      </c>
      <c r="I196" s="27">
        <f t="shared" si="63"/>
        <v>277</v>
      </c>
      <c r="J196" s="27">
        <f t="shared" si="63"/>
        <v>389</v>
      </c>
      <c r="K196" s="27">
        <f t="shared" si="63"/>
        <v>9542</v>
      </c>
      <c r="L196" s="27">
        <f t="shared" si="63"/>
        <v>18691</v>
      </c>
      <c r="M196" s="87">
        <f t="shared" si="63"/>
        <v>28233</v>
      </c>
      <c r="N196" s="87">
        <f t="shared" si="63"/>
        <v>1249</v>
      </c>
      <c r="O196" s="87">
        <f t="shared" si="63"/>
        <v>407</v>
      </c>
      <c r="P196" s="87">
        <f t="shared" si="63"/>
        <v>1656</v>
      </c>
      <c r="Q196" s="87">
        <f t="shared" si="63"/>
        <v>36805</v>
      </c>
      <c r="R196" s="87">
        <f t="shared" si="63"/>
        <v>966</v>
      </c>
      <c r="S196" s="87">
        <f t="shared" si="63"/>
        <v>37771</v>
      </c>
      <c r="T196" s="31">
        <f>SUM(T169,T172,T175,T178,T181,T184,T187,T190,T193)</f>
        <v>24701</v>
      </c>
      <c r="U196" s="28">
        <f>S196+T196</f>
        <v>62472</v>
      </c>
    </row>
    <row r="197" spans="2:21" ht="13.5">
      <c r="B197" s="75" t="s">
        <v>84</v>
      </c>
      <c r="C197" s="8" t="s">
        <v>32</v>
      </c>
      <c r="D197" s="80">
        <v>115</v>
      </c>
      <c r="E197" s="80">
        <v>283</v>
      </c>
      <c r="F197" s="80" t="s">
        <v>127</v>
      </c>
      <c r="G197" s="81">
        <v>398</v>
      </c>
      <c r="H197" s="80">
        <v>1</v>
      </c>
      <c r="I197" s="80">
        <v>8</v>
      </c>
      <c r="J197" s="81">
        <f>H197+I197</f>
        <v>9</v>
      </c>
      <c r="K197" s="80">
        <v>530</v>
      </c>
      <c r="L197" s="80">
        <v>1033</v>
      </c>
      <c r="M197" s="81">
        <f>K197+L197</f>
        <v>1563</v>
      </c>
      <c r="N197" s="80">
        <v>51</v>
      </c>
      <c r="O197" s="80">
        <v>14</v>
      </c>
      <c r="P197" s="81">
        <f>N197+O197</f>
        <v>65</v>
      </c>
      <c r="Q197" s="81">
        <f>G197+J197+M197+P197</f>
        <v>2035</v>
      </c>
      <c r="R197" s="80">
        <v>55</v>
      </c>
      <c r="S197" s="81">
        <v>2090</v>
      </c>
      <c r="T197" s="34"/>
      <c r="U197" s="12"/>
    </row>
    <row r="198" spans="2:21" ht="13.5">
      <c r="B198" s="68" t="s">
        <v>85</v>
      </c>
      <c r="C198" s="13" t="s">
        <v>33</v>
      </c>
      <c r="D198" s="77">
        <v>79</v>
      </c>
      <c r="E198" s="77">
        <v>2</v>
      </c>
      <c r="F198" s="77" t="s">
        <v>127</v>
      </c>
      <c r="G198" s="78">
        <v>81</v>
      </c>
      <c r="H198" s="77" t="s">
        <v>127</v>
      </c>
      <c r="I198" s="77" t="s">
        <v>127</v>
      </c>
      <c r="J198" s="78" t="s">
        <v>127</v>
      </c>
      <c r="K198" s="77" t="s">
        <v>127</v>
      </c>
      <c r="L198" s="77" t="s">
        <v>127</v>
      </c>
      <c r="M198" s="78" t="s">
        <v>127</v>
      </c>
      <c r="N198" s="77" t="s">
        <v>127</v>
      </c>
      <c r="O198" s="77" t="s">
        <v>127</v>
      </c>
      <c r="P198" s="78" t="s">
        <v>127</v>
      </c>
      <c r="Q198" s="78">
        <v>81</v>
      </c>
      <c r="R198" s="77" t="s">
        <v>127</v>
      </c>
      <c r="S198" s="78">
        <v>81</v>
      </c>
      <c r="T198" s="35"/>
      <c r="U198" s="11"/>
    </row>
    <row r="199" spans="2:21" ht="13.5">
      <c r="B199" s="69"/>
      <c r="C199" s="10" t="s">
        <v>0</v>
      </c>
      <c r="D199" s="79">
        <f>D197+D198</f>
        <v>194</v>
      </c>
      <c r="E199" s="79">
        <f>E197+E198</f>
        <v>285</v>
      </c>
      <c r="F199" s="79" t="s">
        <v>127</v>
      </c>
      <c r="G199" s="79">
        <f>G197+G198</f>
        <v>479</v>
      </c>
      <c r="H199" s="79">
        <v>1</v>
      </c>
      <c r="I199" s="79">
        <v>8</v>
      </c>
      <c r="J199" s="79">
        <v>9</v>
      </c>
      <c r="K199" s="79">
        <v>530</v>
      </c>
      <c r="L199" s="79">
        <v>1033</v>
      </c>
      <c r="M199" s="79">
        <v>1563</v>
      </c>
      <c r="N199" s="79">
        <v>51</v>
      </c>
      <c r="O199" s="79">
        <v>14</v>
      </c>
      <c r="P199" s="79">
        <v>65</v>
      </c>
      <c r="Q199" s="79">
        <f>Q197+Q198</f>
        <v>2116</v>
      </c>
      <c r="R199" s="79">
        <v>55</v>
      </c>
      <c r="S199" s="79">
        <f>S197+S198</f>
        <v>2171</v>
      </c>
      <c r="T199" s="36">
        <v>1492</v>
      </c>
      <c r="U199" s="17">
        <f>S199+T199</f>
        <v>3663</v>
      </c>
    </row>
    <row r="200" spans="2:21" ht="13.5">
      <c r="B200" s="67"/>
      <c r="C200" s="8" t="s">
        <v>32</v>
      </c>
      <c r="D200" s="80">
        <v>292</v>
      </c>
      <c r="E200" s="80">
        <v>532</v>
      </c>
      <c r="F200" s="80">
        <v>2</v>
      </c>
      <c r="G200" s="81">
        <f>D200+E200+F200</f>
        <v>826</v>
      </c>
      <c r="H200" s="80">
        <v>5</v>
      </c>
      <c r="I200" s="80">
        <v>30</v>
      </c>
      <c r="J200" s="81">
        <f>H200+I200</f>
        <v>35</v>
      </c>
      <c r="K200" s="80">
        <v>714</v>
      </c>
      <c r="L200" s="80">
        <v>1399</v>
      </c>
      <c r="M200" s="81">
        <f>K200+L200</f>
        <v>2113</v>
      </c>
      <c r="N200" s="80">
        <v>88</v>
      </c>
      <c r="O200" s="80">
        <v>87</v>
      </c>
      <c r="P200" s="81">
        <f>N200+O200</f>
        <v>175</v>
      </c>
      <c r="Q200" s="81">
        <f>G200+J200+M200+P200</f>
        <v>3149</v>
      </c>
      <c r="R200" s="80">
        <v>55</v>
      </c>
      <c r="S200" s="7">
        <v>3204</v>
      </c>
      <c r="T200" s="34"/>
      <c r="U200" s="12"/>
    </row>
    <row r="201" spans="2:21" ht="13.5">
      <c r="B201" s="68" t="s">
        <v>86</v>
      </c>
      <c r="C201" s="13" t="s">
        <v>33</v>
      </c>
      <c r="D201" s="77">
        <v>4</v>
      </c>
      <c r="E201" s="77" t="s">
        <v>127</v>
      </c>
      <c r="F201" s="77" t="s">
        <v>127</v>
      </c>
      <c r="G201" s="78">
        <v>4</v>
      </c>
      <c r="H201" s="77">
        <v>1</v>
      </c>
      <c r="I201" s="77">
        <v>8</v>
      </c>
      <c r="J201" s="78">
        <f>H201+I201</f>
        <v>9</v>
      </c>
      <c r="K201" s="77">
        <v>7</v>
      </c>
      <c r="L201" s="77">
        <v>7</v>
      </c>
      <c r="M201" s="78">
        <f>K201+L201</f>
        <v>14</v>
      </c>
      <c r="N201" s="77">
        <v>10</v>
      </c>
      <c r="O201" s="77" t="s">
        <v>127</v>
      </c>
      <c r="P201" s="78">
        <v>10</v>
      </c>
      <c r="Q201" s="78">
        <f>G201+J201+M201+P201</f>
        <v>37</v>
      </c>
      <c r="R201" s="77" t="s">
        <v>127</v>
      </c>
      <c r="S201" s="14">
        <v>37</v>
      </c>
      <c r="T201" s="35"/>
      <c r="U201" s="11"/>
    </row>
    <row r="202" spans="2:21" ht="13.5">
      <c r="B202" s="69"/>
      <c r="C202" s="10" t="s">
        <v>0</v>
      </c>
      <c r="D202" s="79">
        <f aca="true" t="shared" si="64" ref="D202:S202">D200+D201</f>
        <v>296</v>
      </c>
      <c r="E202" s="79">
        <v>532</v>
      </c>
      <c r="F202" s="79">
        <v>2</v>
      </c>
      <c r="G202" s="79">
        <f t="shared" si="64"/>
        <v>830</v>
      </c>
      <c r="H202" s="79">
        <f t="shared" si="64"/>
        <v>6</v>
      </c>
      <c r="I202" s="79">
        <f t="shared" si="64"/>
        <v>38</v>
      </c>
      <c r="J202" s="79">
        <f t="shared" si="64"/>
        <v>44</v>
      </c>
      <c r="K202" s="79">
        <f t="shared" si="64"/>
        <v>721</v>
      </c>
      <c r="L202" s="79">
        <f t="shared" si="64"/>
        <v>1406</v>
      </c>
      <c r="M202" s="79">
        <f t="shared" si="64"/>
        <v>2127</v>
      </c>
      <c r="N202" s="79">
        <f t="shared" si="64"/>
        <v>98</v>
      </c>
      <c r="O202" s="79">
        <v>87</v>
      </c>
      <c r="P202" s="79">
        <f t="shared" si="64"/>
        <v>185</v>
      </c>
      <c r="Q202" s="79">
        <f t="shared" si="64"/>
        <v>3186</v>
      </c>
      <c r="R202" s="79">
        <v>55</v>
      </c>
      <c r="S202" s="16">
        <f t="shared" si="64"/>
        <v>3241</v>
      </c>
      <c r="T202" s="36">
        <v>2213</v>
      </c>
      <c r="U202" s="17">
        <f>S202+T202</f>
        <v>5454</v>
      </c>
    </row>
    <row r="203" spans="2:21" ht="13.5">
      <c r="B203" s="67"/>
      <c r="C203" s="8" t="s">
        <v>32</v>
      </c>
      <c r="D203" s="80">
        <v>241</v>
      </c>
      <c r="E203" s="80">
        <v>536</v>
      </c>
      <c r="F203" s="80">
        <v>1</v>
      </c>
      <c r="G203" s="81">
        <f>D203+E203+F203</f>
        <v>778</v>
      </c>
      <c r="H203" s="80">
        <v>12</v>
      </c>
      <c r="I203" s="80">
        <v>159</v>
      </c>
      <c r="J203" s="81">
        <f>H203+I203</f>
        <v>171</v>
      </c>
      <c r="K203" s="80">
        <v>905</v>
      </c>
      <c r="L203" s="80">
        <v>1633</v>
      </c>
      <c r="M203" s="81">
        <f>K203+L203</f>
        <v>2538</v>
      </c>
      <c r="N203" s="80">
        <v>152</v>
      </c>
      <c r="O203" s="80">
        <v>108</v>
      </c>
      <c r="P203" s="81">
        <f>N203+O203</f>
        <v>260</v>
      </c>
      <c r="Q203" s="81">
        <f>G203+J203+M203+P203</f>
        <v>3747</v>
      </c>
      <c r="R203" s="80">
        <v>43</v>
      </c>
      <c r="S203" s="7">
        <v>3790</v>
      </c>
      <c r="T203" s="34"/>
      <c r="U203" s="12"/>
    </row>
    <row r="204" spans="2:21" ht="13.5">
      <c r="B204" s="68" t="s">
        <v>87</v>
      </c>
      <c r="C204" s="13" t="s">
        <v>33</v>
      </c>
      <c r="D204" s="77">
        <v>5</v>
      </c>
      <c r="E204" s="77">
        <v>1</v>
      </c>
      <c r="F204" s="77" t="s">
        <v>127</v>
      </c>
      <c r="G204" s="78">
        <v>6</v>
      </c>
      <c r="H204" s="77">
        <v>10</v>
      </c>
      <c r="I204" s="77">
        <v>11</v>
      </c>
      <c r="J204" s="78">
        <f>H204+I204</f>
        <v>21</v>
      </c>
      <c r="K204" s="77">
        <v>12</v>
      </c>
      <c r="L204" s="77">
        <v>7</v>
      </c>
      <c r="M204" s="78">
        <f>K204+L204</f>
        <v>19</v>
      </c>
      <c r="N204" s="77">
        <v>6</v>
      </c>
      <c r="O204" s="77" t="s">
        <v>127</v>
      </c>
      <c r="P204" s="78">
        <v>6</v>
      </c>
      <c r="Q204" s="78">
        <f>G204+J204+M204+P204</f>
        <v>52</v>
      </c>
      <c r="R204" s="77" t="s">
        <v>127</v>
      </c>
      <c r="S204" s="14">
        <v>52</v>
      </c>
      <c r="T204" s="35"/>
      <c r="U204" s="11"/>
    </row>
    <row r="205" spans="2:21" ht="13.5">
      <c r="B205" s="69"/>
      <c r="C205" s="10" t="s">
        <v>0</v>
      </c>
      <c r="D205" s="79">
        <f aca="true" t="shared" si="65" ref="D205:S205">D203+D204</f>
        <v>246</v>
      </c>
      <c r="E205" s="79">
        <f t="shared" si="65"/>
        <v>537</v>
      </c>
      <c r="F205" s="79">
        <v>1</v>
      </c>
      <c r="G205" s="79">
        <f t="shared" si="65"/>
        <v>784</v>
      </c>
      <c r="H205" s="79">
        <f t="shared" si="65"/>
        <v>22</v>
      </c>
      <c r="I205" s="79">
        <f t="shared" si="65"/>
        <v>170</v>
      </c>
      <c r="J205" s="79">
        <f t="shared" si="65"/>
        <v>192</v>
      </c>
      <c r="K205" s="79">
        <f t="shared" si="65"/>
        <v>917</v>
      </c>
      <c r="L205" s="79">
        <f t="shared" si="65"/>
        <v>1640</v>
      </c>
      <c r="M205" s="79">
        <f t="shared" si="65"/>
        <v>2557</v>
      </c>
      <c r="N205" s="79">
        <f t="shared" si="65"/>
        <v>158</v>
      </c>
      <c r="O205" s="79">
        <v>108</v>
      </c>
      <c r="P205" s="79">
        <f t="shared" si="65"/>
        <v>266</v>
      </c>
      <c r="Q205" s="79">
        <f t="shared" si="65"/>
        <v>3799</v>
      </c>
      <c r="R205" s="79">
        <v>43</v>
      </c>
      <c r="S205" s="16">
        <f t="shared" si="65"/>
        <v>3842</v>
      </c>
      <c r="T205" s="36">
        <v>2336</v>
      </c>
      <c r="U205" s="17">
        <f>S205+T205</f>
        <v>6178</v>
      </c>
    </row>
    <row r="206" spans="2:21" ht="13.5">
      <c r="B206" s="67"/>
      <c r="C206" s="8" t="s">
        <v>32</v>
      </c>
      <c r="D206" s="80">
        <v>88</v>
      </c>
      <c r="E206" s="80">
        <v>263</v>
      </c>
      <c r="F206" s="80" t="s">
        <v>127</v>
      </c>
      <c r="G206" s="81">
        <v>351</v>
      </c>
      <c r="H206" s="80">
        <v>1</v>
      </c>
      <c r="I206" s="80">
        <v>17</v>
      </c>
      <c r="J206" s="81">
        <f>H206+I206</f>
        <v>18</v>
      </c>
      <c r="K206" s="80">
        <v>527</v>
      </c>
      <c r="L206" s="80">
        <v>935</v>
      </c>
      <c r="M206" s="81">
        <f>K206+L206</f>
        <v>1462</v>
      </c>
      <c r="N206" s="80">
        <v>56</v>
      </c>
      <c r="O206" s="80">
        <v>12</v>
      </c>
      <c r="P206" s="81">
        <f>N206+O206</f>
        <v>68</v>
      </c>
      <c r="Q206" s="81">
        <f>G206+J206+M206+P206</f>
        <v>1899</v>
      </c>
      <c r="R206" s="80">
        <v>33</v>
      </c>
      <c r="S206" s="81">
        <v>1932</v>
      </c>
      <c r="T206" s="34"/>
      <c r="U206" s="12"/>
    </row>
    <row r="207" spans="2:21" ht="13.5">
      <c r="B207" s="68" t="s">
        <v>88</v>
      </c>
      <c r="C207" s="13" t="s">
        <v>33</v>
      </c>
      <c r="D207" s="77" t="s">
        <v>127</v>
      </c>
      <c r="E207" s="77" t="s">
        <v>127</v>
      </c>
      <c r="F207" s="77" t="s">
        <v>127</v>
      </c>
      <c r="G207" s="78" t="s">
        <v>127</v>
      </c>
      <c r="H207" s="77" t="s">
        <v>127</v>
      </c>
      <c r="I207" s="77" t="s">
        <v>127</v>
      </c>
      <c r="J207" s="78" t="s">
        <v>127</v>
      </c>
      <c r="K207" s="77" t="s">
        <v>127</v>
      </c>
      <c r="L207" s="77" t="s">
        <v>127</v>
      </c>
      <c r="M207" s="78" t="s">
        <v>127</v>
      </c>
      <c r="N207" s="77" t="s">
        <v>127</v>
      </c>
      <c r="O207" s="77" t="s">
        <v>127</v>
      </c>
      <c r="P207" s="78" t="s">
        <v>127</v>
      </c>
      <c r="Q207" s="78" t="s">
        <v>127</v>
      </c>
      <c r="R207" s="77" t="s">
        <v>127</v>
      </c>
      <c r="S207" s="78" t="s">
        <v>127</v>
      </c>
      <c r="T207" s="35"/>
      <c r="U207" s="11"/>
    </row>
    <row r="208" spans="2:21" ht="13.5">
      <c r="B208" s="69"/>
      <c r="C208" s="10" t="s">
        <v>0</v>
      </c>
      <c r="D208" s="79">
        <v>88</v>
      </c>
      <c r="E208" s="79">
        <v>263</v>
      </c>
      <c r="F208" s="79" t="s">
        <v>127</v>
      </c>
      <c r="G208" s="79">
        <v>351</v>
      </c>
      <c r="H208" s="79">
        <v>1</v>
      </c>
      <c r="I208" s="79">
        <v>17</v>
      </c>
      <c r="J208" s="79">
        <v>18</v>
      </c>
      <c r="K208" s="79">
        <v>527</v>
      </c>
      <c r="L208" s="79">
        <v>935</v>
      </c>
      <c r="M208" s="79">
        <v>1462</v>
      </c>
      <c r="N208" s="79">
        <v>56</v>
      </c>
      <c r="O208" s="79">
        <v>12</v>
      </c>
      <c r="P208" s="79">
        <v>68</v>
      </c>
      <c r="Q208" s="79">
        <v>1899</v>
      </c>
      <c r="R208" s="79">
        <v>33</v>
      </c>
      <c r="S208" s="79">
        <v>1932</v>
      </c>
      <c r="T208" s="36">
        <v>1627</v>
      </c>
      <c r="U208" s="17">
        <f>S208+T208</f>
        <v>3559</v>
      </c>
    </row>
    <row r="209" spans="2:21" ht="13.5">
      <c r="B209" s="67"/>
      <c r="C209" s="8" t="s">
        <v>32</v>
      </c>
      <c r="D209" s="80">
        <v>176</v>
      </c>
      <c r="E209" s="80">
        <v>428</v>
      </c>
      <c r="F209" s="80" t="s">
        <v>127</v>
      </c>
      <c r="G209" s="81">
        <v>604</v>
      </c>
      <c r="H209" s="80">
        <v>5</v>
      </c>
      <c r="I209" s="80">
        <v>14</v>
      </c>
      <c r="J209" s="81">
        <f>H209+I209</f>
        <v>19</v>
      </c>
      <c r="K209" s="80">
        <v>1278</v>
      </c>
      <c r="L209" s="80">
        <v>2756</v>
      </c>
      <c r="M209" s="81">
        <f>K209+L209</f>
        <v>4034</v>
      </c>
      <c r="N209" s="80">
        <v>117</v>
      </c>
      <c r="O209" s="80">
        <v>41</v>
      </c>
      <c r="P209" s="81">
        <f>N209+O209</f>
        <v>158</v>
      </c>
      <c r="Q209" s="81">
        <f>G209+J209+M209+P209</f>
        <v>4815</v>
      </c>
      <c r="R209" s="80">
        <v>130</v>
      </c>
      <c r="S209" s="81">
        <v>4945</v>
      </c>
      <c r="T209" s="34"/>
      <c r="U209" s="12"/>
    </row>
    <row r="210" spans="2:21" ht="13.5">
      <c r="B210" s="68" t="s">
        <v>89</v>
      </c>
      <c r="C210" s="13" t="s">
        <v>33</v>
      </c>
      <c r="D210" s="77">
        <v>55</v>
      </c>
      <c r="E210" s="77">
        <v>3</v>
      </c>
      <c r="F210" s="77" t="s">
        <v>127</v>
      </c>
      <c r="G210" s="78">
        <v>58</v>
      </c>
      <c r="H210" s="77" t="s">
        <v>127</v>
      </c>
      <c r="I210" s="77" t="s">
        <v>127</v>
      </c>
      <c r="J210" s="78" t="s">
        <v>127</v>
      </c>
      <c r="K210" s="77">
        <v>2</v>
      </c>
      <c r="L210" s="77">
        <v>48</v>
      </c>
      <c r="M210" s="78">
        <f>K210+L210</f>
        <v>50</v>
      </c>
      <c r="N210" s="77">
        <v>6</v>
      </c>
      <c r="O210" s="77" t="s">
        <v>127</v>
      </c>
      <c r="P210" s="78">
        <v>6</v>
      </c>
      <c r="Q210" s="78">
        <v>114</v>
      </c>
      <c r="R210" s="77" t="s">
        <v>127</v>
      </c>
      <c r="S210" s="78">
        <v>114</v>
      </c>
      <c r="T210" s="35"/>
      <c r="U210" s="11"/>
    </row>
    <row r="211" spans="2:21" ht="13.5">
      <c r="B211" s="69"/>
      <c r="C211" s="10" t="s">
        <v>0</v>
      </c>
      <c r="D211" s="79">
        <f aca="true" t="shared" si="66" ref="D211:S211">D209+D210</f>
        <v>231</v>
      </c>
      <c r="E211" s="79">
        <f t="shared" si="66"/>
        <v>431</v>
      </c>
      <c r="F211" s="79" t="s">
        <v>127</v>
      </c>
      <c r="G211" s="79">
        <f t="shared" si="66"/>
        <v>662</v>
      </c>
      <c r="H211" s="79">
        <v>5</v>
      </c>
      <c r="I211" s="79">
        <v>14</v>
      </c>
      <c r="J211" s="79">
        <v>19</v>
      </c>
      <c r="K211" s="79">
        <f t="shared" si="66"/>
        <v>1280</v>
      </c>
      <c r="L211" s="79">
        <f t="shared" si="66"/>
        <v>2804</v>
      </c>
      <c r="M211" s="79">
        <f t="shared" si="66"/>
        <v>4084</v>
      </c>
      <c r="N211" s="79">
        <f t="shared" si="66"/>
        <v>123</v>
      </c>
      <c r="O211" s="79">
        <v>41</v>
      </c>
      <c r="P211" s="79">
        <f t="shared" si="66"/>
        <v>164</v>
      </c>
      <c r="Q211" s="79">
        <f t="shared" si="66"/>
        <v>4929</v>
      </c>
      <c r="R211" s="79">
        <v>130</v>
      </c>
      <c r="S211" s="79">
        <f t="shared" si="66"/>
        <v>5059</v>
      </c>
      <c r="T211" s="36">
        <v>3771</v>
      </c>
      <c r="U211" s="17">
        <f>S211+T211</f>
        <v>8830</v>
      </c>
    </row>
    <row r="212" spans="2:21" ht="13.5">
      <c r="B212" s="67"/>
      <c r="C212" s="8" t="s">
        <v>32</v>
      </c>
      <c r="D212" s="80">
        <v>96</v>
      </c>
      <c r="E212" s="80">
        <v>202</v>
      </c>
      <c r="F212" s="80" t="s">
        <v>127</v>
      </c>
      <c r="G212" s="81">
        <v>298</v>
      </c>
      <c r="H212" s="80">
        <v>7</v>
      </c>
      <c r="I212" s="80">
        <v>41</v>
      </c>
      <c r="J212" s="81">
        <f>H212+I212</f>
        <v>48</v>
      </c>
      <c r="K212" s="80">
        <v>855</v>
      </c>
      <c r="L212" s="80">
        <v>1560</v>
      </c>
      <c r="M212" s="81">
        <f>K212+L212</f>
        <v>2415</v>
      </c>
      <c r="N212" s="80">
        <v>99</v>
      </c>
      <c r="O212" s="80">
        <v>77</v>
      </c>
      <c r="P212" s="81">
        <f>N212+O212</f>
        <v>176</v>
      </c>
      <c r="Q212" s="81">
        <f>G212+J212+M212+P212</f>
        <v>2937</v>
      </c>
      <c r="R212" s="80">
        <v>62</v>
      </c>
      <c r="S212" s="81">
        <v>2999</v>
      </c>
      <c r="T212" s="34"/>
      <c r="U212" s="12"/>
    </row>
    <row r="213" spans="2:21" ht="13.5">
      <c r="B213" s="68" t="s">
        <v>90</v>
      </c>
      <c r="C213" s="13" t="s">
        <v>33</v>
      </c>
      <c r="D213" s="77" t="s">
        <v>127</v>
      </c>
      <c r="E213" s="77" t="s">
        <v>127</v>
      </c>
      <c r="F213" s="77" t="s">
        <v>127</v>
      </c>
      <c r="G213" s="78" t="s">
        <v>127</v>
      </c>
      <c r="H213" s="77">
        <v>10</v>
      </c>
      <c r="I213" s="77">
        <v>10</v>
      </c>
      <c r="J213" s="78">
        <f>H213+I213</f>
        <v>20</v>
      </c>
      <c r="K213" s="77" t="s">
        <v>127</v>
      </c>
      <c r="L213" s="77" t="s">
        <v>127</v>
      </c>
      <c r="M213" s="78" t="s">
        <v>127</v>
      </c>
      <c r="N213" s="77" t="s">
        <v>127</v>
      </c>
      <c r="O213" s="77" t="s">
        <v>127</v>
      </c>
      <c r="P213" s="78" t="s">
        <v>127</v>
      </c>
      <c r="Q213" s="78">
        <v>20</v>
      </c>
      <c r="R213" s="77" t="s">
        <v>127</v>
      </c>
      <c r="S213" s="78">
        <v>20</v>
      </c>
      <c r="T213" s="35"/>
      <c r="U213" s="11"/>
    </row>
    <row r="214" spans="2:21" ht="13.5">
      <c r="B214" s="69"/>
      <c r="C214" s="10" t="s">
        <v>0</v>
      </c>
      <c r="D214" s="79">
        <v>96</v>
      </c>
      <c r="E214" s="79">
        <v>202</v>
      </c>
      <c r="F214" s="79" t="s">
        <v>127</v>
      </c>
      <c r="G214" s="79">
        <v>298</v>
      </c>
      <c r="H214" s="79">
        <f>H212+H213</f>
        <v>17</v>
      </c>
      <c r="I214" s="79">
        <f>I212+I213</f>
        <v>51</v>
      </c>
      <c r="J214" s="79">
        <f>J212+J213</f>
        <v>68</v>
      </c>
      <c r="K214" s="79">
        <v>855</v>
      </c>
      <c r="L214" s="79">
        <v>1560</v>
      </c>
      <c r="M214" s="79">
        <v>2415</v>
      </c>
      <c r="N214" s="79">
        <v>99</v>
      </c>
      <c r="O214" s="79">
        <v>77</v>
      </c>
      <c r="P214" s="79">
        <v>176</v>
      </c>
      <c r="Q214" s="79">
        <v>2957</v>
      </c>
      <c r="R214" s="79">
        <v>62</v>
      </c>
      <c r="S214" s="79">
        <f>S212+S213</f>
        <v>3019</v>
      </c>
      <c r="T214" s="36">
        <v>1670</v>
      </c>
      <c r="U214" s="17">
        <f>S214+T214</f>
        <v>4689</v>
      </c>
    </row>
    <row r="215" spans="2:21" ht="13.5">
      <c r="B215" s="67"/>
      <c r="C215" s="8" t="s">
        <v>32</v>
      </c>
      <c r="D215" s="80">
        <v>217</v>
      </c>
      <c r="E215" s="80">
        <v>355</v>
      </c>
      <c r="F215" s="80">
        <v>2</v>
      </c>
      <c r="G215" s="81">
        <f>D215+E215+F215</f>
        <v>574</v>
      </c>
      <c r="H215" s="80">
        <v>6</v>
      </c>
      <c r="I215" s="80">
        <v>52</v>
      </c>
      <c r="J215" s="81">
        <f>H215+I215</f>
        <v>58</v>
      </c>
      <c r="K215" s="80">
        <v>1003</v>
      </c>
      <c r="L215" s="80">
        <v>1984</v>
      </c>
      <c r="M215" s="81">
        <f>K215+L215</f>
        <v>2987</v>
      </c>
      <c r="N215" s="80">
        <v>105</v>
      </c>
      <c r="O215" s="80">
        <v>53</v>
      </c>
      <c r="P215" s="81">
        <f>N215+O215</f>
        <v>158</v>
      </c>
      <c r="Q215" s="81">
        <f>G215+J215+M215+P215</f>
        <v>3777</v>
      </c>
      <c r="R215" s="80">
        <v>85</v>
      </c>
      <c r="S215" s="81">
        <v>3862</v>
      </c>
      <c r="T215" s="34"/>
      <c r="U215" s="12"/>
    </row>
    <row r="216" spans="2:21" ht="13.5">
      <c r="B216" s="68" t="s">
        <v>91</v>
      </c>
      <c r="C216" s="13" t="s">
        <v>33</v>
      </c>
      <c r="D216" s="77" t="s">
        <v>127</v>
      </c>
      <c r="E216" s="77" t="s">
        <v>127</v>
      </c>
      <c r="F216" s="77" t="s">
        <v>127</v>
      </c>
      <c r="G216" s="78" t="s">
        <v>127</v>
      </c>
      <c r="H216" s="77">
        <v>3</v>
      </c>
      <c r="I216" s="77">
        <v>2</v>
      </c>
      <c r="J216" s="78">
        <f>H216+I216</f>
        <v>5</v>
      </c>
      <c r="K216" s="77" t="s">
        <v>127</v>
      </c>
      <c r="L216" s="77">
        <v>5</v>
      </c>
      <c r="M216" s="78">
        <v>5</v>
      </c>
      <c r="N216" s="77">
        <v>8</v>
      </c>
      <c r="O216" s="77" t="s">
        <v>127</v>
      </c>
      <c r="P216" s="78">
        <v>8</v>
      </c>
      <c r="Q216" s="78">
        <v>18</v>
      </c>
      <c r="R216" s="77" t="s">
        <v>127</v>
      </c>
      <c r="S216" s="78">
        <v>18</v>
      </c>
      <c r="T216" s="35"/>
      <c r="U216" s="11"/>
    </row>
    <row r="217" spans="2:21" ht="13.5">
      <c r="B217" s="69"/>
      <c r="C217" s="10" t="s">
        <v>0</v>
      </c>
      <c r="D217" s="79">
        <v>217</v>
      </c>
      <c r="E217" s="79">
        <v>355</v>
      </c>
      <c r="F217" s="79">
        <v>2</v>
      </c>
      <c r="G217" s="79">
        <v>574</v>
      </c>
      <c r="H217" s="79">
        <f aca="true" t="shared" si="67" ref="H217:S217">H215+H216</f>
        <v>9</v>
      </c>
      <c r="I217" s="79">
        <f t="shared" si="67"/>
        <v>54</v>
      </c>
      <c r="J217" s="79">
        <f t="shared" si="67"/>
        <v>63</v>
      </c>
      <c r="K217" s="79">
        <v>1003</v>
      </c>
      <c r="L217" s="79">
        <f t="shared" si="67"/>
        <v>1989</v>
      </c>
      <c r="M217" s="79">
        <f t="shared" si="67"/>
        <v>2992</v>
      </c>
      <c r="N217" s="79">
        <f t="shared" si="67"/>
        <v>113</v>
      </c>
      <c r="O217" s="79">
        <v>53</v>
      </c>
      <c r="P217" s="79">
        <f t="shared" si="67"/>
        <v>166</v>
      </c>
      <c r="Q217" s="79">
        <f t="shared" si="67"/>
        <v>3795</v>
      </c>
      <c r="R217" s="79">
        <v>85</v>
      </c>
      <c r="S217" s="79">
        <f t="shared" si="67"/>
        <v>3880</v>
      </c>
      <c r="T217" s="36">
        <v>2995</v>
      </c>
      <c r="U217" s="17">
        <f>S217+T217</f>
        <v>6875</v>
      </c>
    </row>
    <row r="218" spans="2:21" ht="13.5">
      <c r="B218" s="67"/>
      <c r="C218" s="8" t="s">
        <v>32</v>
      </c>
      <c r="D218" s="80">
        <v>487</v>
      </c>
      <c r="E218" s="80">
        <v>1007</v>
      </c>
      <c r="F218" s="80">
        <v>1</v>
      </c>
      <c r="G218" s="81">
        <f>D218+E218+F218</f>
        <v>1495</v>
      </c>
      <c r="H218" s="80">
        <v>4</v>
      </c>
      <c r="I218" s="80">
        <v>11</v>
      </c>
      <c r="J218" s="81">
        <f>H218+I218</f>
        <v>15</v>
      </c>
      <c r="K218" s="80">
        <v>1084</v>
      </c>
      <c r="L218" s="80">
        <v>2069</v>
      </c>
      <c r="M218" s="81">
        <f>K218+L218</f>
        <v>3153</v>
      </c>
      <c r="N218" s="80">
        <v>148</v>
      </c>
      <c r="O218" s="80">
        <v>61</v>
      </c>
      <c r="P218" s="81">
        <f>N218+O218</f>
        <v>209</v>
      </c>
      <c r="Q218" s="81">
        <f>G218+J218+M218+P218</f>
        <v>4872</v>
      </c>
      <c r="R218" s="80">
        <v>100</v>
      </c>
      <c r="S218" s="81">
        <v>4972</v>
      </c>
      <c r="T218" s="34"/>
      <c r="U218" s="12"/>
    </row>
    <row r="219" spans="2:21" ht="13.5">
      <c r="B219" s="68" t="s">
        <v>92</v>
      </c>
      <c r="C219" s="13" t="s">
        <v>33</v>
      </c>
      <c r="D219" s="77">
        <v>66</v>
      </c>
      <c r="E219" s="77" t="s">
        <v>127</v>
      </c>
      <c r="F219" s="77">
        <v>11</v>
      </c>
      <c r="G219" s="78">
        <v>77</v>
      </c>
      <c r="H219" s="77" t="s">
        <v>127</v>
      </c>
      <c r="I219" s="77" t="s">
        <v>127</v>
      </c>
      <c r="J219" s="78" t="s">
        <v>127</v>
      </c>
      <c r="K219" s="77" t="s">
        <v>127</v>
      </c>
      <c r="L219" s="77" t="s">
        <v>127</v>
      </c>
      <c r="M219" s="78" t="s">
        <v>127</v>
      </c>
      <c r="N219" s="77">
        <v>35</v>
      </c>
      <c r="O219" s="77" t="s">
        <v>127</v>
      </c>
      <c r="P219" s="78">
        <v>35</v>
      </c>
      <c r="Q219" s="78">
        <v>112</v>
      </c>
      <c r="R219" s="77" t="s">
        <v>127</v>
      </c>
      <c r="S219" s="78">
        <v>112</v>
      </c>
      <c r="T219" s="35"/>
      <c r="U219" s="11"/>
    </row>
    <row r="220" spans="2:21" ht="13.5">
      <c r="B220" s="69"/>
      <c r="C220" s="10" t="s">
        <v>0</v>
      </c>
      <c r="D220" s="79">
        <f>D218+D219</f>
        <v>553</v>
      </c>
      <c r="E220" s="79">
        <v>1007</v>
      </c>
      <c r="F220" s="79">
        <f>F218+F219</f>
        <v>12</v>
      </c>
      <c r="G220" s="79">
        <f>G218+G219</f>
        <v>1572</v>
      </c>
      <c r="H220" s="79">
        <v>4</v>
      </c>
      <c r="I220" s="79">
        <v>11</v>
      </c>
      <c r="J220" s="79">
        <v>15</v>
      </c>
      <c r="K220" s="79">
        <v>1084</v>
      </c>
      <c r="L220" s="79">
        <v>2069</v>
      </c>
      <c r="M220" s="79">
        <v>3153</v>
      </c>
      <c r="N220" s="79">
        <f>N218+N219</f>
        <v>183</v>
      </c>
      <c r="O220" s="79">
        <v>61</v>
      </c>
      <c r="P220" s="79">
        <f>P218+P219</f>
        <v>244</v>
      </c>
      <c r="Q220" s="79">
        <f>Q218+Q219</f>
        <v>4984</v>
      </c>
      <c r="R220" s="79">
        <v>100</v>
      </c>
      <c r="S220" s="79">
        <f>S218+S219</f>
        <v>5084</v>
      </c>
      <c r="T220" s="36">
        <v>3215</v>
      </c>
      <c r="U220" s="17">
        <f>S220+T220</f>
        <v>8299</v>
      </c>
    </row>
    <row r="221" spans="2:21" ht="13.5">
      <c r="B221" s="67" t="s">
        <v>84</v>
      </c>
      <c r="C221" s="8" t="s">
        <v>32</v>
      </c>
      <c r="D221" s="80" t="s">
        <v>127</v>
      </c>
      <c r="E221" s="80" t="s">
        <v>127</v>
      </c>
      <c r="F221" s="80" t="s">
        <v>127</v>
      </c>
      <c r="G221" s="81" t="s">
        <v>127</v>
      </c>
      <c r="H221" s="80" t="s">
        <v>127</v>
      </c>
      <c r="I221" s="80" t="s">
        <v>127</v>
      </c>
      <c r="J221" s="81" t="s">
        <v>127</v>
      </c>
      <c r="K221" s="80">
        <v>2</v>
      </c>
      <c r="L221" s="80">
        <v>1</v>
      </c>
      <c r="M221" s="81">
        <f>K221+L221</f>
        <v>3</v>
      </c>
      <c r="N221" s="80" t="s">
        <v>127</v>
      </c>
      <c r="O221" s="80">
        <v>2</v>
      </c>
      <c r="P221" s="81">
        <v>2</v>
      </c>
      <c r="Q221" s="81">
        <v>5</v>
      </c>
      <c r="R221" s="80" t="s">
        <v>127</v>
      </c>
      <c r="S221" s="81">
        <v>5</v>
      </c>
      <c r="T221" s="34"/>
      <c r="U221" s="12"/>
    </row>
    <row r="222" spans="2:21" ht="13.5">
      <c r="B222" s="68" t="s">
        <v>44</v>
      </c>
      <c r="C222" s="13" t="s">
        <v>33</v>
      </c>
      <c r="D222" s="77" t="s">
        <v>127</v>
      </c>
      <c r="E222" s="77" t="s">
        <v>127</v>
      </c>
      <c r="F222" s="77" t="s">
        <v>127</v>
      </c>
      <c r="G222" s="78" t="s">
        <v>127</v>
      </c>
      <c r="H222" s="77" t="s">
        <v>127</v>
      </c>
      <c r="I222" s="77" t="s">
        <v>127</v>
      </c>
      <c r="J222" s="78" t="s">
        <v>127</v>
      </c>
      <c r="K222" s="77" t="s">
        <v>127</v>
      </c>
      <c r="L222" s="77" t="s">
        <v>127</v>
      </c>
      <c r="M222" s="78" t="s">
        <v>127</v>
      </c>
      <c r="N222" s="77" t="s">
        <v>127</v>
      </c>
      <c r="O222" s="77" t="s">
        <v>127</v>
      </c>
      <c r="P222" s="78" t="s">
        <v>127</v>
      </c>
      <c r="Q222" s="78" t="s">
        <v>127</v>
      </c>
      <c r="R222" s="77" t="s">
        <v>127</v>
      </c>
      <c r="S222" s="78" t="s">
        <v>127</v>
      </c>
      <c r="T222" s="35"/>
      <c r="U222" s="11"/>
    </row>
    <row r="223" spans="2:21" ht="13.5">
      <c r="B223" s="69"/>
      <c r="C223" s="10" t="s">
        <v>0</v>
      </c>
      <c r="D223" s="79" t="s">
        <v>127</v>
      </c>
      <c r="E223" s="79" t="s">
        <v>127</v>
      </c>
      <c r="F223" s="79" t="s">
        <v>127</v>
      </c>
      <c r="G223" s="79" t="s">
        <v>127</v>
      </c>
      <c r="H223" s="79" t="s">
        <v>127</v>
      </c>
      <c r="I223" s="79" t="s">
        <v>127</v>
      </c>
      <c r="J223" s="79" t="s">
        <v>127</v>
      </c>
      <c r="K223" s="79">
        <v>2</v>
      </c>
      <c r="L223" s="79">
        <v>1</v>
      </c>
      <c r="M223" s="79">
        <v>3</v>
      </c>
      <c r="N223" s="79" t="s">
        <v>127</v>
      </c>
      <c r="O223" s="79">
        <v>2</v>
      </c>
      <c r="P223" s="79">
        <v>2</v>
      </c>
      <c r="Q223" s="79">
        <v>5</v>
      </c>
      <c r="R223" s="79" t="s">
        <v>127</v>
      </c>
      <c r="S223" s="79">
        <v>5</v>
      </c>
      <c r="T223" s="36">
        <v>8</v>
      </c>
      <c r="U223" s="17">
        <f>S223+T223</f>
        <v>13</v>
      </c>
    </row>
    <row r="224" spans="2:21" ht="13.5">
      <c r="B224" s="70"/>
      <c r="C224" s="18" t="s">
        <v>32</v>
      </c>
      <c r="D224" s="23">
        <f aca="true" t="shared" si="68" ref="D224:S224">SUM(D197,D200,D203,D206,D209,D212,D215,D218,D221)</f>
        <v>1712</v>
      </c>
      <c r="E224" s="23">
        <f t="shared" si="68"/>
        <v>3606</v>
      </c>
      <c r="F224" s="23">
        <f t="shared" si="68"/>
        <v>6</v>
      </c>
      <c r="G224" s="23">
        <f t="shared" si="68"/>
        <v>5324</v>
      </c>
      <c r="H224" s="23">
        <f t="shared" si="68"/>
        <v>41</v>
      </c>
      <c r="I224" s="23">
        <f t="shared" si="68"/>
        <v>332</v>
      </c>
      <c r="J224" s="23">
        <f t="shared" si="68"/>
        <v>373</v>
      </c>
      <c r="K224" s="23">
        <f t="shared" si="68"/>
        <v>6898</v>
      </c>
      <c r="L224" s="23">
        <f t="shared" si="68"/>
        <v>13370</v>
      </c>
      <c r="M224" s="85">
        <f t="shared" si="68"/>
        <v>20268</v>
      </c>
      <c r="N224" s="85">
        <f t="shared" si="68"/>
        <v>816</v>
      </c>
      <c r="O224" s="85">
        <f t="shared" si="68"/>
        <v>455</v>
      </c>
      <c r="P224" s="85">
        <f t="shared" si="68"/>
        <v>1271</v>
      </c>
      <c r="Q224" s="85">
        <f t="shared" si="68"/>
        <v>27236</v>
      </c>
      <c r="R224" s="85">
        <f t="shared" si="68"/>
        <v>563</v>
      </c>
      <c r="S224" s="85">
        <f t="shared" si="68"/>
        <v>27799</v>
      </c>
      <c r="T224" s="29"/>
      <c r="U224" s="12"/>
    </row>
    <row r="225" spans="2:21" ht="13.5">
      <c r="B225" s="71" t="s">
        <v>93</v>
      </c>
      <c r="C225" s="25" t="s">
        <v>33</v>
      </c>
      <c r="D225" s="26">
        <f aca="true" t="shared" si="69" ref="D225:S225">SUM(D198,D201,D204,D207,D210,D213,D216,D219,D222)</f>
        <v>209</v>
      </c>
      <c r="E225" s="26">
        <f t="shared" si="69"/>
        <v>6</v>
      </c>
      <c r="F225" s="26">
        <f t="shared" si="69"/>
        <v>11</v>
      </c>
      <c r="G225" s="26">
        <f t="shared" si="69"/>
        <v>226</v>
      </c>
      <c r="H225" s="26">
        <f t="shared" si="69"/>
        <v>24</v>
      </c>
      <c r="I225" s="26">
        <f t="shared" si="69"/>
        <v>31</v>
      </c>
      <c r="J225" s="26">
        <f t="shared" si="69"/>
        <v>55</v>
      </c>
      <c r="K225" s="26">
        <f t="shared" si="69"/>
        <v>21</v>
      </c>
      <c r="L225" s="26">
        <f t="shared" si="69"/>
        <v>67</v>
      </c>
      <c r="M225" s="86">
        <f t="shared" si="69"/>
        <v>88</v>
      </c>
      <c r="N225" s="86">
        <f t="shared" si="69"/>
        <v>65</v>
      </c>
      <c r="O225" s="86" t="s">
        <v>127</v>
      </c>
      <c r="P225" s="86">
        <f t="shared" si="69"/>
        <v>65</v>
      </c>
      <c r="Q225" s="86">
        <f t="shared" si="69"/>
        <v>434</v>
      </c>
      <c r="R225" s="86" t="s">
        <v>127</v>
      </c>
      <c r="S225" s="86">
        <f t="shared" si="69"/>
        <v>434</v>
      </c>
      <c r="T225" s="30"/>
      <c r="U225" s="11"/>
    </row>
    <row r="226" spans="2:21" ht="13.5">
      <c r="B226" s="72"/>
      <c r="C226" s="20" t="s">
        <v>0</v>
      </c>
      <c r="D226" s="27">
        <f aca="true" t="shared" si="70" ref="D226:S226">SUM(D199,D202,D205,D208,D211,D214,D217,D220,D223)</f>
        <v>1921</v>
      </c>
      <c r="E226" s="27">
        <f t="shared" si="70"/>
        <v>3612</v>
      </c>
      <c r="F226" s="27">
        <f t="shared" si="70"/>
        <v>17</v>
      </c>
      <c r="G226" s="27">
        <f t="shared" si="70"/>
        <v>5550</v>
      </c>
      <c r="H226" s="27">
        <f t="shared" si="70"/>
        <v>65</v>
      </c>
      <c r="I226" s="27">
        <f t="shared" si="70"/>
        <v>363</v>
      </c>
      <c r="J226" s="27">
        <f t="shared" si="70"/>
        <v>428</v>
      </c>
      <c r="K226" s="27">
        <f t="shared" si="70"/>
        <v>6919</v>
      </c>
      <c r="L226" s="27">
        <f t="shared" si="70"/>
        <v>13437</v>
      </c>
      <c r="M226" s="87">
        <f t="shared" si="70"/>
        <v>20356</v>
      </c>
      <c r="N226" s="87">
        <f t="shared" si="70"/>
        <v>881</v>
      </c>
      <c r="O226" s="87">
        <f t="shared" si="70"/>
        <v>455</v>
      </c>
      <c r="P226" s="87">
        <f t="shared" si="70"/>
        <v>1336</v>
      </c>
      <c r="Q226" s="87">
        <f t="shared" si="70"/>
        <v>27670</v>
      </c>
      <c r="R226" s="87">
        <f t="shared" si="70"/>
        <v>563</v>
      </c>
      <c r="S226" s="87">
        <f t="shared" si="70"/>
        <v>28233</v>
      </c>
      <c r="T226" s="31">
        <f>SUM(T199,T202,T205,T208,T211,T214,T217,T220,T223)</f>
        <v>19327</v>
      </c>
      <c r="U226" s="28">
        <f>S226+T226</f>
        <v>47560</v>
      </c>
    </row>
    <row r="227" spans="2:21" ht="13.5">
      <c r="B227" s="75" t="s">
        <v>94</v>
      </c>
      <c r="C227" s="8" t="s">
        <v>32</v>
      </c>
      <c r="D227" s="80">
        <v>574</v>
      </c>
      <c r="E227" s="80">
        <v>1130</v>
      </c>
      <c r="F227" s="80">
        <v>4</v>
      </c>
      <c r="G227" s="81">
        <f>D227+E227+F227</f>
        <v>1708</v>
      </c>
      <c r="H227" s="80">
        <v>7</v>
      </c>
      <c r="I227" s="80">
        <v>24</v>
      </c>
      <c r="J227" s="81">
        <f>H227+I227</f>
        <v>31</v>
      </c>
      <c r="K227" s="80">
        <v>3521</v>
      </c>
      <c r="L227" s="80">
        <v>5627</v>
      </c>
      <c r="M227" s="81">
        <f>K227+L227</f>
        <v>9148</v>
      </c>
      <c r="N227" s="80">
        <v>286</v>
      </c>
      <c r="O227" s="80">
        <v>51</v>
      </c>
      <c r="P227" s="81">
        <f>N227+O227</f>
        <v>337</v>
      </c>
      <c r="Q227" s="81">
        <f>G227+J227+M227+P227</f>
        <v>11224</v>
      </c>
      <c r="R227" s="80">
        <v>315</v>
      </c>
      <c r="S227" s="81">
        <v>11539</v>
      </c>
      <c r="T227" s="34"/>
      <c r="U227" s="12"/>
    </row>
    <row r="228" spans="2:21" ht="13.5">
      <c r="B228" s="68" t="s">
        <v>95</v>
      </c>
      <c r="C228" s="13" t="s">
        <v>33</v>
      </c>
      <c r="D228" s="77">
        <v>781</v>
      </c>
      <c r="E228" s="77">
        <v>11</v>
      </c>
      <c r="F228" s="77">
        <v>129</v>
      </c>
      <c r="G228" s="78">
        <f>D228+E228+F228</f>
        <v>921</v>
      </c>
      <c r="H228" s="77">
        <v>1</v>
      </c>
      <c r="I228" s="77">
        <v>8</v>
      </c>
      <c r="J228" s="78">
        <f>H228+I228</f>
        <v>9</v>
      </c>
      <c r="K228" s="77" t="s">
        <v>127</v>
      </c>
      <c r="L228" s="77" t="s">
        <v>127</v>
      </c>
      <c r="M228" s="78" t="s">
        <v>127</v>
      </c>
      <c r="N228" s="77">
        <v>285</v>
      </c>
      <c r="O228" s="77" t="s">
        <v>127</v>
      </c>
      <c r="P228" s="78">
        <v>285</v>
      </c>
      <c r="Q228" s="78">
        <v>1215</v>
      </c>
      <c r="R228" s="77" t="s">
        <v>127</v>
      </c>
      <c r="S228" s="78">
        <v>1215</v>
      </c>
      <c r="T228" s="35"/>
      <c r="U228" s="11"/>
    </row>
    <row r="229" spans="2:21" ht="13.5">
      <c r="B229" s="69"/>
      <c r="C229" s="10" t="s">
        <v>0</v>
      </c>
      <c r="D229" s="88">
        <f aca="true" t="shared" si="71" ref="D229:S229">D227+D228</f>
        <v>1355</v>
      </c>
      <c r="E229" s="79">
        <f t="shared" si="71"/>
        <v>1141</v>
      </c>
      <c r="F229" s="79">
        <f t="shared" si="71"/>
        <v>133</v>
      </c>
      <c r="G229" s="79">
        <f t="shared" si="71"/>
        <v>2629</v>
      </c>
      <c r="H229" s="79">
        <f t="shared" si="71"/>
        <v>8</v>
      </c>
      <c r="I229" s="79">
        <f t="shared" si="71"/>
        <v>32</v>
      </c>
      <c r="J229" s="79">
        <f t="shared" si="71"/>
        <v>40</v>
      </c>
      <c r="K229" s="79">
        <v>3521</v>
      </c>
      <c r="L229" s="79">
        <v>5627</v>
      </c>
      <c r="M229" s="79">
        <v>9148</v>
      </c>
      <c r="N229" s="79">
        <f t="shared" si="71"/>
        <v>571</v>
      </c>
      <c r="O229" s="79">
        <v>51</v>
      </c>
      <c r="P229" s="79">
        <f t="shared" si="71"/>
        <v>622</v>
      </c>
      <c r="Q229" s="79">
        <f t="shared" si="71"/>
        <v>12439</v>
      </c>
      <c r="R229" s="79">
        <v>315</v>
      </c>
      <c r="S229" s="79">
        <f t="shared" si="71"/>
        <v>12754</v>
      </c>
      <c r="T229" s="36">
        <v>5473</v>
      </c>
      <c r="U229" s="17">
        <f>S229+T229</f>
        <v>18227</v>
      </c>
    </row>
    <row r="230" spans="2:21" ht="13.5">
      <c r="B230" s="67"/>
      <c r="C230" s="8" t="s">
        <v>32</v>
      </c>
      <c r="D230" s="89">
        <v>739</v>
      </c>
      <c r="E230" s="80">
        <v>1357</v>
      </c>
      <c r="F230" s="80">
        <v>7</v>
      </c>
      <c r="G230" s="81">
        <f>D230+E230+F230</f>
        <v>2103</v>
      </c>
      <c r="H230" s="80">
        <v>10</v>
      </c>
      <c r="I230" s="80">
        <v>22</v>
      </c>
      <c r="J230" s="81">
        <f>H230+I230</f>
        <v>32</v>
      </c>
      <c r="K230" s="80">
        <v>4393</v>
      </c>
      <c r="L230" s="80">
        <v>9250</v>
      </c>
      <c r="M230" s="81">
        <f>K230+L230</f>
        <v>13643</v>
      </c>
      <c r="N230" s="80">
        <v>405</v>
      </c>
      <c r="O230" s="80">
        <v>82</v>
      </c>
      <c r="P230" s="81">
        <f>N230+O230</f>
        <v>487</v>
      </c>
      <c r="Q230" s="81">
        <f>G230+J230+M230+P230</f>
        <v>16265</v>
      </c>
      <c r="R230" s="80">
        <v>313</v>
      </c>
      <c r="S230" s="81">
        <v>16578</v>
      </c>
      <c r="T230" s="34"/>
      <c r="U230" s="12"/>
    </row>
    <row r="231" spans="2:21" ht="13.5">
      <c r="B231" s="68" t="s">
        <v>43</v>
      </c>
      <c r="C231" s="13" t="s">
        <v>33</v>
      </c>
      <c r="D231" s="77">
        <v>755</v>
      </c>
      <c r="E231" s="77">
        <v>19</v>
      </c>
      <c r="F231" s="77">
        <v>61</v>
      </c>
      <c r="G231" s="78">
        <f>D231+E231+F231</f>
        <v>835</v>
      </c>
      <c r="H231" s="77">
        <v>2</v>
      </c>
      <c r="I231" s="77">
        <v>4</v>
      </c>
      <c r="J231" s="78">
        <f>H231+I231</f>
        <v>6</v>
      </c>
      <c r="K231" s="77" t="s">
        <v>127</v>
      </c>
      <c r="L231" s="77" t="s">
        <v>127</v>
      </c>
      <c r="M231" s="78" t="s">
        <v>127</v>
      </c>
      <c r="N231" s="77">
        <v>196</v>
      </c>
      <c r="O231" s="77" t="s">
        <v>127</v>
      </c>
      <c r="P231" s="78">
        <v>196</v>
      </c>
      <c r="Q231" s="78">
        <v>1037</v>
      </c>
      <c r="R231" s="77" t="s">
        <v>127</v>
      </c>
      <c r="S231" s="78">
        <v>1037</v>
      </c>
      <c r="T231" s="35"/>
      <c r="U231" s="11"/>
    </row>
    <row r="232" spans="2:21" ht="13.5">
      <c r="B232" s="69"/>
      <c r="C232" s="10" t="s">
        <v>0</v>
      </c>
      <c r="D232" s="79">
        <f aca="true" t="shared" si="72" ref="D232:S232">D230+D231</f>
        <v>1494</v>
      </c>
      <c r="E232" s="79">
        <f t="shared" si="72"/>
        <v>1376</v>
      </c>
      <c r="F232" s="79">
        <f t="shared" si="72"/>
        <v>68</v>
      </c>
      <c r="G232" s="79">
        <f t="shared" si="72"/>
        <v>2938</v>
      </c>
      <c r="H232" s="79">
        <f t="shared" si="72"/>
        <v>12</v>
      </c>
      <c r="I232" s="79">
        <f t="shared" si="72"/>
        <v>26</v>
      </c>
      <c r="J232" s="79">
        <f t="shared" si="72"/>
        <v>38</v>
      </c>
      <c r="K232" s="79">
        <v>4393</v>
      </c>
      <c r="L232" s="79">
        <v>9250</v>
      </c>
      <c r="M232" s="79">
        <v>13643</v>
      </c>
      <c r="N232" s="79">
        <f t="shared" si="72"/>
        <v>601</v>
      </c>
      <c r="O232" s="79">
        <v>82</v>
      </c>
      <c r="P232" s="79">
        <f t="shared" si="72"/>
        <v>683</v>
      </c>
      <c r="Q232" s="79">
        <f t="shared" si="72"/>
        <v>17302</v>
      </c>
      <c r="R232" s="79">
        <v>313</v>
      </c>
      <c r="S232" s="79">
        <f t="shared" si="72"/>
        <v>17615</v>
      </c>
      <c r="T232" s="36">
        <v>6300</v>
      </c>
      <c r="U232" s="17">
        <f>S232+T232</f>
        <v>23915</v>
      </c>
    </row>
    <row r="233" spans="2:21" ht="13.5">
      <c r="B233" s="67"/>
      <c r="C233" s="8" t="s">
        <v>32</v>
      </c>
      <c r="D233" s="90">
        <v>436</v>
      </c>
      <c r="E233" s="90">
        <v>1125</v>
      </c>
      <c r="F233" s="90">
        <v>4</v>
      </c>
      <c r="G233" s="90">
        <v>1565</v>
      </c>
      <c r="H233" s="90">
        <v>3</v>
      </c>
      <c r="I233" s="90">
        <v>27</v>
      </c>
      <c r="J233" s="90">
        <v>30</v>
      </c>
      <c r="K233" s="90">
        <v>5051</v>
      </c>
      <c r="L233" s="90">
        <v>9236</v>
      </c>
      <c r="M233" s="81">
        <f>K233+L233</f>
        <v>14287</v>
      </c>
      <c r="N233" s="80">
        <v>639</v>
      </c>
      <c r="O233" s="80">
        <v>17</v>
      </c>
      <c r="P233" s="81">
        <f>N233+O233</f>
        <v>656</v>
      </c>
      <c r="Q233" s="81">
        <f>G233+J233+M233+P233</f>
        <v>16538</v>
      </c>
      <c r="R233" s="80">
        <v>416</v>
      </c>
      <c r="S233" s="81">
        <v>16954</v>
      </c>
      <c r="T233" s="34"/>
      <c r="U233" s="12"/>
    </row>
    <row r="234" spans="2:21" ht="13.5">
      <c r="B234" s="68" t="s">
        <v>96</v>
      </c>
      <c r="C234" s="13" t="s">
        <v>33</v>
      </c>
      <c r="D234" s="90">
        <v>292</v>
      </c>
      <c r="E234" s="90">
        <v>6</v>
      </c>
      <c r="F234" s="90">
        <v>25</v>
      </c>
      <c r="G234" s="90">
        <v>323</v>
      </c>
      <c r="H234" s="90">
        <v>12</v>
      </c>
      <c r="I234" s="90">
        <v>6</v>
      </c>
      <c r="J234" s="90">
        <v>18</v>
      </c>
      <c r="K234" s="90" t="s">
        <v>127</v>
      </c>
      <c r="L234" s="90">
        <v>9</v>
      </c>
      <c r="M234" s="78">
        <v>9</v>
      </c>
      <c r="N234" s="77">
        <v>66</v>
      </c>
      <c r="O234" s="77" t="s">
        <v>127</v>
      </c>
      <c r="P234" s="78">
        <v>66</v>
      </c>
      <c r="Q234" s="78">
        <f>G234+J234+M234+P234</f>
        <v>416</v>
      </c>
      <c r="R234" s="77" t="s">
        <v>127</v>
      </c>
      <c r="S234" s="78">
        <v>416</v>
      </c>
      <c r="T234" s="35"/>
      <c r="U234" s="11"/>
    </row>
    <row r="235" spans="2:21" ht="13.5">
      <c r="B235" s="69"/>
      <c r="C235" s="10" t="s">
        <v>0</v>
      </c>
      <c r="D235" s="90">
        <v>728</v>
      </c>
      <c r="E235" s="90">
        <v>1131</v>
      </c>
      <c r="F235" s="90">
        <v>29</v>
      </c>
      <c r="G235" s="90">
        <v>1888</v>
      </c>
      <c r="H235" s="90">
        <v>15</v>
      </c>
      <c r="I235" s="90">
        <v>33</v>
      </c>
      <c r="J235" s="90">
        <v>48</v>
      </c>
      <c r="K235" s="90">
        <v>5051</v>
      </c>
      <c r="L235" s="90">
        <v>9245</v>
      </c>
      <c r="M235" s="79">
        <f>M233+M234</f>
        <v>14296</v>
      </c>
      <c r="N235" s="79">
        <f>N233+N234</f>
        <v>705</v>
      </c>
      <c r="O235" s="79">
        <v>17</v>
      </c>
      <c r="P235" s="79">
        <f>P233+P234</f>
        <v>722</v>
      </c>
      <c r="Q235" s="79">
        <f>Q233+Q234</f>
        <v>16954</v>
      </c>
      <c r="R235" s="79">
        <v>416</v>
      </c>
      <c r="S235" s="79">
        <f>S233+S234</f>
        <v>17370</v>
      </c>
      <c r="T235" s="36">
        <v>7653</v>
      </c>
      <c r="U235" s="17">
        <f>S235+T235</f>
        <v>25023</v>
      </c>
    </row>
    <row r="236" spans="2:21" ht="13.5">
      <c r="B236" s="67"/>
      <c r="C236" s="8" t="s">
        <v>32</v>
      </c>
      <c r="D236" s="90">
        <v>780</v>
      </c>
      <c r="E236" s="90">
        <v>1502</v>
      </c>
      <c r="F236" s="90">
        <v>9</v>
      </c>
      <c r="G236" s="90">
        <v>2291</v>
      </c>
      <c r="H236" s="90">
        <v>6</v>
      </c>
      <c r="I236" s="90">
        <v>15</v>
      </c>
      <c r="J236" s="90">
        <v>21</v>
      </c>
      <c r="K236" s="90">
        <v>6097</v>
      </c>
      <c r="L236" s="90">
        <v>10894</v>
      </c>
      <c r="M236" s="81">
        <f>K236+L236</f>
        <v>16991</v>
      </c>
      <c r="N236" s="80">
        <v>387</v>
      </c>
      <c r="O236" s="80">
        <v>60</v>
      </c>
      <c r="P236" s="81">
        <f>N236+O236</f>
        <v>447</v>
      </c>
      <c r="Q236" s="81">
        <f>G236+J236+M236+P236</f>
        <v>19750</v>
      </c>
      <c r="R236" s="80">
        <v>516</v>
      </c>
      <c r="S236" s="81">
        <v>20266</v>
      </c>
      <c r="T236" s="34"/>
      <c r="U236" s="12"/>
    </row>
    <row r="237" spans="2:21" ht="13.5">
      <c r="B237" s="68" t="s">
        <v>97</v>
      </c>
      <c r="C237" s="13" t="s">
        <v>33</v>
      </c>
      <c r="D237" s="90">
        <v>970</v>
      </c>
      <c r="E237" s="90">
        <v>47</v>
      </c>
      <c r="F237" s="90">
        <v>134</v>
      </c>
      <c r="G237" s="90">
        <v>1151</v>
      </c>
      <c r="H237" s="90">
        <v>9</v>
      </c>
      <c r="I237" s="90">
        <v>7</v>
      </c>
      <c r="J237" s="90">
        <v>16</v>
      </c>
      <c r="K237" s="90" t="s">
        <v>127</v>
      </c>
      <c r="L237" s="90">
        <v>8</v>
      </c>
      <c r="M237" s="78">
        <v>8</v>
      </c>
      <c r="N237" s="77">
        <v>637</v>
      </c>
      <c r="O237" s="77" t="s">
        <v>127</v>
      </c>
      <c r="P237" s="78">
        <v>637</v>
      </c>
      <c r="Q237" s="78">
        <f>G237+J237+M237+P237</f>
        <v>1812</v>
      </c>
      <c r="R237" s="77" t="s">
        <v>127</v>
      </c>
      <c r="S237" s="78">
        <v>1815</v>
      </c>
      <c r="T237" s="35"/>
      <c r="U237" s="11"/>
    </row>
    <row r="238" spans="2:21" ht="13.5">
      <c r="B238" s="69"/>
      <c r="C238" s="10" t="s">
        <v>0</v>
      </c>
      <c r="D238" s="90">
        <v>1750</v>
      </c>
      <c r="E238" s="90">
        <v>1549</v>
      </c>
      <c r="F238" s="90">
        <v>143</v>
      </c>
      <c r="G238" s="90">
        <v>3442</v>
      </c>
      <c r="H238" s="90">
        <v>15</v>
      </c>
      <c r="I238" s="90">
        <v>22</v>
      </c>
      <c r="J238" s="90">
        <v>37</v>
      </c>
      <c r="K238" s="90">
        <v>6097</v>
      </c>
      <c r="L238" s="90">
        <v>10902</v>
      </c>
      <c r="M238" s="79">
        <f>M236+M237</f>
        <v>16999</v>
      </c>
      <c r="N238" s="79">
        <f>N236+N237</f>
        <v>1024</v>
      </c>
      <c r="O238" s="79">
        <v>60</v>
      </c>
      <c r="P238" s="79">
        <f>P236+P237</f>
        <v>1084</v>
      </c>
      <c r="Q238" s="79">
        <f>Q236+Q237</f>
        <v>21562</v>
      </c>
      <c r="R238" s="79">
        <v>516</v>
      </c>
      <c r="S238" s="79">
        <f>S236+S237</f>
        <v>22081</v>
      </c>
      <c r="T238" s="36">
        <v>8718</v>
      </c>
      <c r="U238" s="17">
        <f>S238+T238</f>
        <v>30799</v>
      </c>
    </row>
    <row r="239" spans="2:21" ht="13.5">
      <c r="B239" s="67" t="s">
        <v>94</v>
      </c>
      <c r="C239" s="8" t="s">
        <v>32</v>
      </c>
      <c r="D239" s="80" t="s">
        <v>127</v>
      </c>
      <c r="E239" s="81">
        <v>1</v>
      </c>
      <c r="F239" s="80" t="s">
        <v>127</v>
      </c>
      <c r="G239" s="81">
        <v>1</v>
      </c>
      <c r="H239" s="80" t="s">
        <v>127</v>
      </c>
      <c r="I239" s="80" t="s">
        <v>127</v>
      </c>
      <c r="J239" s="81" t="s">
        <v>127</v>
      </c>
      <c r="K239" s="80">
        <v>1</v>
      </c>
      <c r="L239" s="80">
        <v>1</v>
      </c>
      <c r="M239" s="81">
        <f>K239+L239</f>
        <v>2</v>
      </c>
      <c r="N239" s="80" t="s">
        <v>127</v>
      </c>
      <c r="O239" s="80">
        <v>3</v>
      </c>
      <c r="P239" s="81">
        <v>3</v>
      </c>
      <c r="Q239" s="81">
        <v>6</v>
      </c>
      <c r="R239" s="80" t="s">
        <v>127</v>
      </c>
      <c r="S239" s="81">
        <v>6</v>
      </c>
      <c r="T239" s="34"/>
      <c r="U239" s="12"/>
    </row>
    <row r="240" spans="2:21" ht="13.5">
      <c r="B240" s="68" t="s">
        <v>44</v>
      </c>
      <c r="C240" s="13" t="s">
        <v>33</v>
      </c>
      <c r="D240" s="77">
        <v>1</v>
      </c>
      <c r="E240" s="77" t="s">
        <v>127</v>
      </c>
      <c r="F240" s="77" t="s">
        <v>127</v>
      </c>
      <c r="G240" s="78">
        <v>1</v>
      </c>
      <c r="H240" s="77" t="s">
        <v>127</v>
      </c>
      <c r="I240" s="77" t="s">
        <v>127</v>
      </c>
      <c r="J240" s="78" t="s">
        <v>127</v>
      </c>
      <c r="K240" s="77" t="s">
        <v>127</v>
      </c>
      <c r="L240" s="77" t="s">
        <v>127</v>
      </c>
      <c r="M240" s="78" t="s">
        <v>127</v>
      </c>
      <c r="N240" s="77">
        <v>5</v>
      </c>
      <c r="O240" s="77" t="s">
        <v>127</v>
      </c>
      <c r="P240" s="78">
        <v>5</v>
      </c>
      <c r="Q240" s="78">
        <v>6</v>
      </c>
      <c r="R240" s="77" t="s">
        <v>127</v>
      </c>
      <c r="S240" s="78">
        <v>6</v>
      </c>
      <c r="T240" s="35"/>
      <c r="U240" s="11"/>
    </row>
    <row r="241" spans="2:21" ht="13.5">
      <c r="B241" s="69"/>
      <c r="C241" s="10" t="s">
        <v>0</v>
      </c>
      <c r="D241" s="79">
        <v>1</v>
      </c>
      <c r="E241" s="79">
        <v>1</v>
      </c>
      <c r="F241" s="79" t="s">
        <v>127</v>
      </c>
      <c r="G241" s="79">
        <f>G239+G240</f>
        <v>2</v>
      </c>
      <c r="H241" s="79" t="s">
        <v>127</v>
      </c>
      <c r="I241" s="79" t="s">
        <v>127</v>
      </c>
      <c r="J241" s="79" t="s">
        <v>127</v>
      </c>
      <c r="K241" s="79">
        <v>1</v>
      </c>
      <c r="L241" s="79">
        <v>1</v>
      </c>
      <c r="M241" s="79">
        <v>2</v>
      </c>
      <c r="N241" s="79">
        <v>5</v>
      </c>
      <c r="O241" s="79">
        <v>3</v>
      </c>
      <c r="P241" s="79">
        <f>P239+P240</f>
        <v>8</v>
      </c>
      <c r="Q241" s="79">
        <f>Q239+Q240</f>
        <v>12</v>
      </c>
      <c r="R241" s="79" t="s">
        <v>127</v>
      </c>
      <c r="S241" s="79">
        <f>S239+S240</f>
        <v>12</v>
      </c>
      <c r="T241" s="36">
        <v>5</v>
      </c>
      <c r="U241" s="17">
        <f>S241+T241</f>
        <v>17</v>
      </c>
    </row>
    <row r="242" spans="2:21" ht="13.5">
      <c r="B242" s="61"/>
      <c r="C242" s="18" t="s">
        <v>32</v>
      </c>
      <c r="D242" s="23">
        <f aca="true" t="shared" si="73" ref="D242:S242">SUM(D227,D230,D233,D236,D239)</f>
        <v>2529</v>
      </c>
      <c r="E242" s="23">
        <f t="shared" si="73"/>
        <v>5115</v>
      </c>
      <c r="F242" s="23">
        <f t="shared" si="73"/>
        <v>24</v>
      </c>
      <c r="G242" s="23">
        <f t="shared" si="73"/>
        <v>7668</v>
      </c>
      <c r="H242" s="23">
        <f t="shared" si="73"/>
        <v>26</v>
      </c>
      <c r="I242" s="23">
        <f t="shared" si="73"/>
        <v>88</v>
      </c>
      <c r="J242" s="23">
        <f t="shared" si="73"/>
        <v>114</v>
      </c>
      <c r="K242" s="23">
        <f t="shared" si="73"/>
        <v>19063</v>
      </c>
      <c r="L242" s="23">
        <f t="shared" si="73"/>
        <v>35008</v>
      </c>
      <c r="M242" s="85">
        <f t="shared" si="73"/>
        <v>54071</v>
      </c>
      <c r="N242" s="85">
        <f t="shared" si="73"/>
        <v>1717</v>
      </c>
      <c r="O242" s="85">
        <f t="shared" si="73"/>
        <v>213</v>
      </c>
      <c r="P242" s="85">
        <f t="shared" si="73"/>
        <v>1930</v>
      </c>
      <c r="Q242" s="85">
        <f t="shared" si="73"/>
        <v>63783</v>
      </c>
      <c r="R242" s="85">
        <f t="shared" si="73"/>
        <v>1560</v>
      </c>
      <c r="S242" s="23">
        <f t="shared" si="73"/>
        <v>65343</v>
      </c>
      <c r="T242" s="29"/>
      <c r="U242" s="29"/>
    </row>
    <row r="243" spans="2:21" ht="13.5">
      <c r="B243" s="62" t="s">
        <v>98</v>
      </c>
      <c r="C243" s="25" t="s">
        <v>33</v>
      </c>
      <c r="D243" s="26">
        <f aca="true" t="shared" si="74" ref="D243:S243">SUM(D228,D231,D234,D237,D240)</f>
        <v>2799</v>
      </c>
      <c r="E243" s="26">
        <f t="shared" si="74"/>
        <v>83</v>
      </c>
      <c r="F243" s="26">
        <f t="shared" si="74"/>
        <v>349</v>
      </c>
      <c r="G243" s="26">
        <f t="shared" si="74"/>
        <v>3231</v>
      </c>
      <c r="H243" s="26">
        <f t="shared" si="74"/>
        <v>24</v>
      </c>
      <c r="I243" s="26">
        <f t="shared" si="74"/>
        <v>25</v>
      </c>
      <c r="J243" s="26">
        <f t="shared" si="74"/>
        <v>49</v>
      </c>
      <c r="K243" s="77" t="s">
        <v>127</v>
      </c>
      <c r="L243" s="26">
        <f t="shared" si="74"/>
        <v>17</v>
      </c>
      <c r="M243" s="86">
        <f t="shared" si="74"/>
        <v>17</v>
      </c>
      <c r="N243" s="86">
        <f t="shared" si="74"/>
        <v>1189</v>
      </c>
      <c r="O243" s="86" t="s">
        <v>127</v>
      </c>
      <c r="P243" s="86">
        <f t="shared" si="74"/>
        <v>1189</v>
      </c>
      <c r="Q243" s="86">
        <f t="shared" si="74"/>
        <v>4486</v>
      </c>
      <c r="R243" s="86">
        <v>3</v>
      </c>
      <c r="S243" s="26">
        <f t="shared" si="74"/>
        <v>4489</v>
      </c>
      <c r="T243" s="30"/>
      <c r="U243" s="30"/>
    </row>
    <row r="244" spans="2:21" ht="13.5">
      <c r="B244" s="63"/>
      <c r="C244" s="20" t="s">
        <v>0</v>
      </c>
      <c r="D244" s="27">
        <f aca="true" t="shared" si="75" ref="D244:S244">SUM(D229,D232,D235,D238,D241)</f>
        <v>5328</v>
      </c>
      <c r="E244" s="27">
        <f t="shared" si="75"/>
        <v>5198</v>
      </c>
      <c r="F244" s="27">
        <f t="shared" si="75"/>
        <v>373</v>
      </c>
      <c r="G244" s="27">
        <f t="shared" si="75"/>
        <v>10899</v>
      </c>
      <c r="H244" s="27">
        <f t="shared" si="75"/>
        <v>50</v>
      </c>
      <c r="I244" s="27">
        <f t="shared" si="75"/>
        <v>113</v>
      </c>
      <c r="J244" s="27">
        <f t="shared" si="75"/>
        <v>163</v>
      </c>
      <c r="K244" s="27">
        <f t="shared" si="75"/>
        <v>19063</v>
      </c>
      <c r="L244" s="27">
        <f t="shared" si="75"/>
        <v>35025</v>
      </c>
      <c r="M244" s="87">
        <f t="shared" si="75"/>
        <v>54088</v>
      </c>
      <c r="N244" s="87">
        <f t="shared" si="75"/>
        <v>2906</v>
      </c>
      <c r="O244" s="87">
        <f t="shared" si="75"/>
        <v>213</v>
      </c>
      <c r="P244" s="87">
        <f t="shared" si="75"/>
        <v>3119</v>
      </c>
      <c r="Q244" s="87">
        <f t="shared" si="75"/>
        <v>68269</v>
      </c>
      <c r="R244" s="87">
        <v>1563</v>
      </c>
      <c r="S244" s="27">
        <f t="shared" si="75"/>
        <v>69832</v>
      </c>
      <c r="T244" s="31">
        <f>SUM(T229,T232,T235,T238,T241)</f>
        <v>28149</v>
      </c>
      <c r="U244" s="28">
        <f>S244+T244</f>
        <v>97981</v>
      </c>
    </row>
    <row r="245" spans="2:21" ht="13.5">
      <c r="B245" s="74" t="s">
        <v>99</v>
      </c>
      <c r="C245" s="8" t="s">
        <v>32</v>
      </c>
      <c r="D245" s="80">
        <v>253</v>
      </c>
      <c r="E245" s="80">
        <v>585</v>
      </c>
      <c r="F245" s="80" t="s">
        <v>127</v>
      </c>
      <c r="G245" s="81">
        <v>838</v>
      </c>
      <c r="H245" s="80">
        <v>1</v>
      </c>
      <c r="I245" s="80">
        <v>17</v>
      </c>
      <c r="J245" s="81">
        <f>H245+I245</f>
        <v>18</v>
      </c>
      <c r="K245" s="80">
        <v>2420</v>
      </c>
      <c r="L245" s="80">
        <v>4399</v>
      </c>
      <c r="M245" s="81">
        <f>K245+L245</f>
        <v>6819</v>
      </c>
      <c r="N245" s="80">
        <v>130</v>
      </c>
      <c r="O245" s="80">
        <v>24</v>
      </c>
      <c r="P245" s="81">
        <f>N245+O245</f>
        <v>154</v>
      </c>
      <c r="Q245" s="81">
        <f>G245+J245+M245+P245</f>
        <v>7829</v>
      </c>
      <c r="R245" s="80">
        <v>232</v>
      </c>
      <c r="S245" s="7">
        <v>8061</v>
      </c>
      <c r="T245" s="34"/>
      <c r="U245" s="12"/>
    </row>
    <row r="246" spans="2:21" ht="13.5">
      <c r="B246" s="60" t="s">
        <v>100</v>
      </c>
      <c r="C246" s="13" t="s">
        <v>33</v>
      </c>
      <c r="D246" s="77">
        <v>121</v>
      </c>
      <c r="E246" s="77">
        <v>4</v>
      </c>
      <c r="F246" s="77">
        <v>6</v>
      </c>
      <c r="G246" s="78">
        <f>D246+E246+F246</f>
        <v>131</v>
      </c>
      <c r="H246" s="77" t="s">
        <v>127</v>
      </c>
      <c r="I246" s="77" t="s">
        <v>127</v>
      </c>
      <c r="J246" s="78" t="s">
        <v>127</v>
      </c>
      <c r="K246" s="77" t="s">
        <v>127</v>
      </c>
      <c r="L246" s="77" t="s">
        <v>127</v>
      </c>
      <c r="M246" s="78" t="s">
        <v>127</v>
      </c>
      <c r="N246" s="77">
        <v>25</v>
      </c>
      <c r="O246" s="77" t="s">
        <v>127</v>
      </c>
      <c r="P246" s="78">
        <v>25</v>
      </c>
      <c r="Q246" s="78">
        <v>156</v>
      </c>
      <c r="R246" s="77" t="s">
        <v>127</v>
      </c>
      <c r="S246" s="14">
        <v>156</v>
      </c>
      <c r="T246" s="35"/>
      <c r="U246" s="11"/>
    </row>
    <row r="247" spans="2:21" ht="13.5">
      <c r="B247" s="3"/>
      <c r="C247" s="10" t="s">
        <v>0</v>
      </c>
      <c r="D247" s="79">
        <f>D245+D246</f>
        <v>374</v>
      </c>
      <c r="E247" s="79">
        <f>E245+E246</f>
        <v>589</v>
      </c>
      <c r="F247" s="79">
        <v>6</v>
      </c>
      <c r="G247" s="79">
        <f>G245+G246</f>
        <v>969</v>
      </c>
      <c r="H247" s="79">
        <v>1</v>
      </c>
      <c r="I247" s="79">
        <v>17</v>
      </c>
      <c r="J247" s="79">
        <v>18</v>
      </c>
      <c r="K247" s="79">
        <v>2420</v>
      </c>
      <c r="L247" s="79">
        <v>4399</v>
      </c>
      <c r="M247" s="79">
        <v>6819</v>
      </c>
      <c r="N247" s="79">
        <f>N245+N246</f>
        <v>155</v>
      </c>
      <c r="O247" s="79">
        <v>24</v>
      </c>
      <c r="P247" s="79">
        <f>P245+P246</f>
        <v>179</v>
      </c>
      <c r="Q247" s="79">
        <f>Q245+Q246</f>
        <v>7985</v>
      </c>
      <c r="R247" s="79">
        <v>232</v>
      </c>
      <c r="S247" s="16">
        <f>S245+S246</f>
        <v>8217</v>
      </c>
      <c r="T247" s="36">
        <v>3884</v>
      </c>
      <c r="U247" s="17">
        <f>S247+T247</f>
        <v>12101</v>
      </c>
    </row>
    <row r="248" spans="2:21" ht="13.5">
      <c r="B248" s="5"/>
      <c r="C248" s="8" t="s">
        <v>32</v>
      </c>
      <c r="D248" s="80">
        <v>636</v>
      </c>
      <c r="E248" s="80">
        <v>1269</v>
      </c>
      <c r="F248" s="80">
        <v>3</v>
      </c>
      <c r="G248" s="81">
        <f>D248+E248+F248</f>
        <v>1908</v>
      </c>
      <c r="H248" s="80">
        <v>9</v>
      </c>
      <c r="I248" s="80">
        <v>34</v>
      </c>
      <c r="J248" s="81">
        <f>H248+I248</f>
        <v>43</v>
      </c>
      <c r="K248" s="80">
        <v>5319</v>
      </c>
      <c r="L248" s="80">
        <v>9407</v>
      </c>
      <c r="M248" s="81">
        <f>K248+L248</f>
        <v>14726</v>
      </c>
      <c r="N248" s="80">
        <v>344</v>
      </c>
      <c r="O248" s="80">
        <v>73</v>
      </c>
      <c r="P248" s="81">
        <f>N248+O248</f>
        <v>417</v>
      </c>
      <c r="Q248" s="81">
        <f>G248+J248+M248+P248</f>
        <v>17094</v>
      </c>
      <c r="R248" s="80">
        <v>432</v>
      </c>
      <c r="S248" s="81">
        <v>17526</v>
      </c>
      <c r="T248" s="34"/>
      <c r="U248" s="12"/>
    </row>
    <row r="249" spans="2:21" ht="13.5">
      <c r="B249" s="60" t="s">
        <v>101</v>
      </c>
      <c r="C249" s="13" t="s">
        <v>33</v>
      </c>
      <c r="D249" s="77">
        <v>416</v>
      </c>
      <c r="E249" s="77">
        <v>19</v>
      </c>
      <c r="F249" s="77">
        <v>117</v>
      </c>
      <c r="G249" s="78">
        <f>D249+E249+F249</f>
        <v>552</v>
      </c>
      <c r="H249" s="77">
        <v>14</v>
      </c>
      <c r="I249" s="77">
        <v>8</v>
      </c>
      <c r="J249" s="78">
        <f>H249+I249</f>
        <v>22</v>
      </c>
      <c r="K249" s="77" t="s">
        <v>127</v>
      </c>
      <c r="L249" s="77">
        <v>11</v>
      </c>
      <c r="M249" s="78">
        <v>11</v>
      </c>
      <c r="N249" s="77">
        <v>64</v>
      </c>
      <c r="O249" s="77" t="s">
        <v>127</v>
      </c>
      <c r="P249" s="78">
        <v>64</v>
      </c>
      <c r="Q249" s="78">
        <f>G249+J249+M249+P249</f>
        <v>649</v>
      </c>
      <c r="R249" s="77" t="s">
        <v>127</v>
      </c>
      <c r="S249" s="78">
        <v>649</v>
      </c>
      <c r="T249" s="35"/>
      <c r="U249" s="11"/>
    </row>
    <row r="250" spans="2:21" ht="13.5">
      <c r="B250" s="3"/>
      <c r="C250" s="10" t="s">
        <v>0</v>
      </c>
      <c r="D250" s="79">
        <f aca="true" t="shared" si="76" ref="D250:S250">D248+D249</f>
        <v>1052</v>
      </c>
      <c r="E250" s="79">
        <f t="shared" si="76"/>
        <v>1288</v>
      </c>
      <c r="F250" s="79">
        <f t="shared" si="76"/>
        <v>120</v>
      </c>
      <c r="G250" s="79">
        <f t="shared" si="76"/>
        <v>2460</v>
      </c>
      <c r="H250" s="79">
        <f t="shared" si="76"/>
        <v>23</v>
      </c>
      <c r="I250" s="79">
        <f t="shared" si="76"/>
        <v>42</v>
      </c>
      <c r="J250" s="79">
        <f t="shared" si="76"/>
        <v>65</v>
      </c>
      <c r="K250" s="79">
        <v>5319</v>
      </c>
      <c r="L250" s="79">
        <f t="shared" si="76"/>
        <v>9418</v>
      </c>
      <c r="M250" s="79">
        <f t="shared" si="76"/>
        <v>14737</v>
      </c>
      <c r="N250" s="79">
        <f t="shared" si="76"/>
        <v>408</v>
      </c>
      <c r="O250" s="79">
        <v>73</v>
      </c>
      <c r="P250" s="79">
        <f t="shared" si="76"/>
        <v>481</v>
      </c>
      <c r="Q250" s="79">
        <f t="shared" si="76"/>
        <v>17743</v>
      </c>
      <c r="R250" s="79">
        <v>432</v>
      </c>
      <c r="S250" s="79">
        <f t="shared" si="76"/>
        <v>18175</v>
      </c>
      <c r="T250" s="36">
        <v>8198</v>
      </c>
      <c r="U250" s="17">
        <f>S250+T250</f>
        <v>26373</v>
      </c>
    </row>
    <row r="251" spans="2:21" ht="13.5">
      <c r="B251" s="5"/>
      <c r="C251" s="8" t="s">
        <v>32</v>
      </c>
      <c r="D251" s="80">
        <v>439</v>
      </c>
      <c r="E251" s="80">
        <v>1060</v>
      </c>
      <c r="F251" s="80">
        <v>1</v>
      </c>
      <c r="G251" s="81">
        <f>D251+E251+F251</f>
        <v>1500</v>
      </c>
      <c r="H251" s="80">
        <v>1</v>
      </c>
      <c r="I251" s="80">
        <v>16</v>
      </c>
      <c r="J251" s="81">
        <f>H251+I251</f>
        <v>17</v>
      </c>
      <c r="K251" s="80">
        <v>3273</v>
      </c>
      <c r="L251" s="80">
        <v>5501</v>
      </c>
      <c r="M251" s="81">
        <f>K251+L251</f>
        <v>8774</v>
      </c>
      <c r="N251" s="80">
        <v>245</v>
      </c>
      <c r="O251" s="80">
        <v>17</v>
      </c>
      <c r="P251" s="81">
        <f>N251+O251</f>
        <v>262</v>
      </c>
      <c r="Q251" s="81">
        <f>G251+J251+M251+P251</f>
        <v>10553</v>
      </c>
      <c r="R251" s="80">
        <v>351</v>
      </c>
      <c r="S251" s="81">
        <v>10904</v>
      </c>
      <c r="T251" s="34"/>
      <c r="U251" s="12"/>
    </row>
    <row r="252" spans="2:21" ht="13.5">
      <c r="B252" s="60" t="s">
        <v>102</v>
      </c>
      <c r="C252" s="13" t="s">
        <v>33</v>
      </c>
      <c r="D252" s="77">
        <v>608</v>
      </c>
      <c r="E252" s="77">
        <v>31</v>
      </c>
      <c r="F252" s="77">
        <v>34</v>
      </c>
      <c r="G252" s="78">
        <f>D252+E252+F252</f>
        <v>673</v>
      </c>
      <c r="H252" s="77">
        <v>5</v>
      </c>
      <c r="I252" s="77">
        <v>3</v>
      </c>
      <c r="J252" s="78">
        <f>H252+I252</f>
        <v>8</v>
      </c>
      <c r="K252" s="77" t="s">
        <v>127</v>
      </c>
      <c r="L252" s="77">
        <v>9</v>
      </c>
      <c r="M252" s="78">
        <v>9</v>
      </c>
      <c r="N252" s="77">
        <v>50</v>
      </c>
      <c r="O252" s="77" t="s">
        <v>127</v>
      </c>
      <c r="P252" s="78">
        <v>50</v>
      </c>
      <c r="Q252" s="78">
        <f>G252+J252+M252+P252</f>
        <v>740</v>
      </c>
      <c r="R252" s="77" t="s">
        <v>127</v>
      </c>
      <c r="S252" s="78">
        <v>740</v>
      </c>
      <c r="T252" s="35"/>
      <c r="U252" s="11"/>
    </row>
    <row r="253" spans="2:21" ht="13.5">
      <c r="B253" s="3"/>
      <c r="C253" s="10" t="s">
        <v>0</v>
      </c>
      <c r="D253" s="79">
        <f aca="true" t="shared" si="77" ref="D253:S253">D251+D252</f>
        <v>1047</v>
      </c>
      <c r="E253" s="79">
        <f t="shared" si="77"/>
        <v>1091</v>
      </c>
      <c r="F253" s="79">
        <f t="shared" si="77"/>
        <v>35</v>
      </c>
      <c r="G253" s="79">
        <f t="shared" si="77"/>
        <v>2173</v>
      </c>
      <c r="H253" s="79">
        <f t="shared" si="77"/>
        <v>6</v>
      </c>
      <c r="I253" s="79">
        <f t="shared" si="77"/>
        <v>19</v>
      </c>
      <c r="J253" s="79">
        <f t="shared" si="77"/>
        <v>25</v>
      </c>
      <c r="K253" s="79">
        <v>3273</v>
      </c>
      <c r="L253" s="79">
        <f t="shared" si="77"/>
        <v>5510</v>
      </c>
      <c r="M253" s="79">
        <f t="shared" si="77"/>
        <v>8783</v>
      </c>
      <c r="N253" s="79">
        <f t="shared" si="77"/>
        <v>295</v>
      </c>
      <c r="O253" s="79">
        <v>17</v>
      </c>
      <c r="P253" s="79">
        <f t="shared" si="77"/>
        <v>312</v>
      </c>
      <c r="Q253" s="79">
        <f t="shared" si="77"/>
        <v>11293</v>
      </c>
      <c r="R253" s="79">
        <v>351</v>
      </c>
      <c r="S253" s="79">
        <f t="shared" si="77"/>
        <v>11644</v>
      </c>
      <c r="T253" s="36">
        <v>5730</v>
      </c>
      <c r="U253" s="17">
        <f>S253+T253</f>
        <v>17374</v>
      </c>
    </row>
    <row r="254" spans="2:21" ht="13.5">
      <c r="B254" s="5"/>
      <c r="C254" s="8" t="s">
        <v>32</v>
      </c>
      <c r="D254" s="80">
        <v>572</v>
      </c>
      <c r="E254" s="80">
        <v>1395</v>
      </c>
      <c r="F254" s="80">
        <v>2</v>
      </c>
      <c r="G254" s="81">
        <f>D254+E254+F254</f>
        <v>1969</v>
      </c>
      <c r="H254" s="80">
        <v>8</v>
      </c>
      <c r="I254" s="80">
        <v>15</v>
      </c>
      <c r="J254" s="81">
        <f>H254+I254</f>
        <v>23</v>
      </c>
      <c r="K254" s="80">
        <v>4634</v>
      </c>
      <c r="L254" s="80">
        <v>7789</v>
      </c>
      <c r="M254" s="81">
        <f>K254+L254</f>
        <v>12423</v>
      </c>
      <c r="N254" s="80">
        <v>338</v>
      </c>
      <c r="O254" s="80">
        <v>14</v>
      </c>
      <c r="P254" s="81">
        <f>N254+O254</f>
        <v>352</v>
      </c>
      <c r="Q254" s="81">
        <f>G254+J254+M254+P254</f>
        <v>14767</v>
      </c>
      <c r="R254" s="80">
        <v>393</v>
      </c>
      <c r="S254" s="81">
        <v>15160</v>
      </c>
      <c r="T254" s="34"/>
      <c r="U254" s="12"/>
    </row>
    <row r="255" spans="2:21" ht="13.5">
      <c r="B255" s="60" t="s">
        <v>103</v>
      </c>
      <c r="C255" s="13" t="s">
        <v>33</v>
      </c>
      <c r="D255" s="77">
        <v>444</v>
      </c>
      <c r="E255" s="77">
        <v>9</v>
      </c>
      <c r="F255" s="77">
        <v>54</v>
      </c>
      <c r="G255" s="78">
        <f>D255+E255+F255</f>
        <v>507</v>
      </c>
      <c r="H255" s="77">
        <v>6</v>
      </c>
      <c r="I255" s="77">
        <v>4</v>
      </c>
      <c r="J255" s="78">
        <f>H255+I255</f>
        <v>10</v>
      </c>
      <c r="K255" s="77" t="s">
        <v>127</v>
      </c>
      <c r="L255" s="77">
        <v>32</v>
      </c>
      <c r="M255" s="78">
        <v>32</v>
      </c>
      <c r="N255" s="77">
        <v>21</v>
      </c>
      <c r="O255" s="77" t="s">
        <v>127</v>
      </c>
      <c r="P255" s="78">
        <v>21</v>
      </c>
      <c r="Q255" s="78">
        <f>G255+J255+M255+P255</f>
        <v>570</v>
      </c>
      <c r="R255" s="77" t="s">
        <v>127</v>
      </c>
      <c r="S255" s="78">
        <v>570</v>
      </c>
      <c r="T255" s="35"/>
      <c r="U255" s="11"/>
    </row>
    <row r="256" spans="2:21" ht="13.5">
      <c r="B256" s="3"/>
      <c r="C256" s="10" t="s">
        <v>0</v>
      </c>
      <c r="D256" s="79">
        <f aca="true" t="shared" si="78" ref="D256:S256">D254+D255</f>
        <v>1016</v>
      </c>
      <c r="E256" s="79">
        <f t="shared" si="78"/>
        <v>1404</v>
      </c>
      <c r="F256" s="79">
        <f t="shared" si="78"/>
        <v>56</v>
      </c>
      <c r="G256" s="79">
        <f t="shared" si="78"/>
        <v>2476</v>
      </c>
      <c r="H256" s="79">
        <f t="shared" si="78"/>
        <v>14</v>
      </c>
      <c r="I256" s="79">
        <f t="shared" si="78"/>
        <v>19</v>
      </c>
      <c r="J256" s="79">
        <f t="shared" si="78"/>
        <v>33</v>
      </c>
      <c r="K256" s="79">
        <v>4634</v>
      </c>
      <c r="L256" s="79">
        <f t="shared" si="78"/>
        <v>7821</v>
      </c>
      <c r="M256" s="79">
        <f t="shared" si="78"/>
        <v>12455</v>
      </c>
      <c r="N256" s="79">
        <f t="shared" si="78"/>
        <v>359</v>
      </c>
      <c r="O256" s="79">
        <v>14</v>
      </c>
      <c r="P256" s="79">
        <f t="shared" si="78"/>
        <v>373</v>
      </c>
      <c r="Q256" s="79">
        <f t="shared" si="78"/>
        <v>15337</v>
      </c>
      <c r="R256" s="79">
        <v>393</v>
      </c>
      <c r="S256" s="79">
        <f t="shared" si="78"/>
        <v>15730</v>
      </c>
      <c r="T256" s="36">
        <v>7530</v>
      </c>
      <c r="U256" s="17">
        <f>S256+T256</f>
        <v>23260</v>
      </c>
    </row>
    <row r="257" spans="2:21" ht="13.5">
      <c r="B257" s="5" t="s">
        <v>99</v>
      </c>
      <c r="C257" s="8" t="s">
        <v>32</v>
      </c>
      <c r="D257" s="80" t="s">
        <v>127</v>
      </c>
      <c r="E257" s="80" t="s">
        <v>127</v>
      </c>
      <c r="F257" s="80" t="s">
        <v>127</v>
      </c>
      <c r="G257" s="81" t="s">
        <v>127</v>
      </c>
      <c r="H257" s="80" t="s">
        <v>127</v>
      </c>
      <c r="I257" s="80" t="s">
        <v>127</v>
      </c>
      <c r="J257" s="81" t="s">
        <v>127</v>
      </c>
      <c r="K257" s="80" t="s">
        <v>127</v>
      </c>
      <c r="L257" s="80">
        <v>1</v>
      </c>
      <c r="M257" s="81">
        <v>1</v>
      </c>
      <c r="N257" s="80" t="s">
        <v>127</v>
      </c>
      <c r="O257" s="80">
        <v>1</v>
      </c>
      <c r="P257" s="81">
        <v>1</v>
      </c>
      <c r="Q257" s="81">
        <v>2</v>
      </c>
      <c r="R257" s="80" t="s">
        <v>127</v>
      </c>
      <c r="S257" s="81">
        <v>2</v>
      </c>
      <c r="T257" s="34"/>
      <c r="U257" s="12"/>
    </row>
    <row r="258" spans="2:21" ht="13.5">
      <c r="B258" s="60" t="s">
        <v>44</v>
      </c>
      <c r="C258" s="13" t="s">
        <v>33</v>
      </c>
      <c r="D258" s="77" t="s">
        <v>127</v>
      </c>
      <c r="E258" s="77" t="s">
        <v>127</v>
      </c>
      <c r="F258" s="77" t="s">
        <v>127</v>
      </c>
      <c r="G258" s="78" t="s">
        <v>127</v>
      </c>
      <c r="H258" s="77" t="s">
        <v>127</v>
      </c>
      <c r="I258" s="77" t="s">
        <v>127</v>
      </c>
      <c r="J258" s="78" t="s">
        <v>127</v>
      </c>
      <c r="K258" s="77" t="s">
        <v>127</v>
      </c>
      <c r="L258" s="77" t="s">
        <v>127</v>
      </c>
      <c r="M258" s="78" t="s">
        <v>127</v>
      </c>
      <c r="N258" s="77" t="s">
        <v>127</v>
      </c>
      <c r="O258" s="77" t="s">
        <v>127</v>
      </c>
      <c r="P258" s="78" t="s">
        <v>127</v>
      </c>
      <c r="Q258" s="78" t="s">
        <v>127</v>
      </c>
      <c r="R258" s="77" t="s">
        <v>127</v>
      </c>
      <c r="S258" s="78" t="s">
        <v>127</v>
      </c>
      <c r="T258" s="35"/>
      <c r="U258" s="11"/>
    </row>
    <row r="259" spans="2:21" ht="13.5">
      <c r="B259" s="3"/>
      <c r="C259" s="10" t="s">
        <v>0</v>
      </c>
      <c r="D259" s="79" t="s">
        <v>127</v>
      </c>
      <c r="E259" s="79" t="s">
        <v>127</v>
      </c>
      <c r="F259" s="79" t="s">
        <v>127</v>
      </c>
      <c r="G259" s="79" t="s">
        <v>127</v>
      </c>
      <c r="H259" s="79" t="s">
        <v>127</v>
      </c>
      <c r="I259" s="79" t="s">
        <v>127</v>
      </c>
      <c r="J259" s="79" t="s">
        <v>127</v>
      </c>
      <c r="K259" s="79" t="s">
        <v>127</v>
      </c>
      <c r="L259" s="79">
        <v>1</v>
      </c>
      <c r="M259" s="79">
        <v>1</v>
      </c>
      <c r="N259" s="79" t="s">
        <v>127</v>
      </c>
      <c r="O259" s="79">
        <v>1</v>
      </c>
      <c r="P259" s="79">
        <v>1</v>
      </c>
      <c r="Q259" s="79">
        <v>2</v>
      </c>
      <c r="R259" s="79" t="s">
        <v>127</v>
      </c>
      <c r="S259" s="79">
        <v>2</v>
      </c>
      <c r="T259" s="36">
        <v>3</v>
      </c>
      <c r="U259" s="17">
        <f>S259+T259</f>
        <v>5</v>
      </c>
    </row>
    <row r="260" spans="2:21" ht="13.5">
      <c r="B260" s="61"/>
      <c r="C260" s="18" t="s">
        <v>32</v>
      </c>
      <c r="D260" s="23">
        <f aca="true" t="shared" si="79" ref="D260:S260">SUM(D245,D248,D251,D254,D257)</f>
        <v>1900</v>
      </c>
      <c r="E260" s="23">
        <f t="shared" si="79"/>
        <v>4309</v>
      </c>
      <c r="F260" s="23">
        <f t="shared" si="79"/>
        <v>6</v>
      </c>
      <c r="G260" s="23">
        <f t="shared" si="79"/>
        <v>6215</v>
      </c>
      <c r="H260" s="23">
        <f t="shared" si="79"/>
        <v>19</v>
      </c>
      <c r="I260" s="23">
        <f t="shared" si="79"/>
        <v>82</v>
      </c>
      <c r="J260" s="23">
        <f t="shared" si="79"/>
        <v>101</v>
      </c>
      <c r="K260" s="23">
        <f t="shared" si="79"/>
        <v>15646</v>
      </c>
      <c r="L260" s="23">
        <f t="shared" si="79"/>
        <v>27097</v>
      </c>
      <c r="M260" s="85">
        <f t="shared" si="79"/>
        <v>42743</v>
      </c>
      <c r="N260" s="85">
        <f t="shared" si="79"/>
        <v>1057</v>
      </c>
      <c r="O260" s="85">
        <f t="shared" si="79"/>
        <v>129</v>
      </c>
      <c r="P260" s="85">
        <f t="shared" si="79"/>
        <v>1186</v>
      </c>
      <c r="Q260" s="85">
        <f t="shared" si="79"/>
        <v>50245</v>
      </c>
      <c r="R260" s="85">
        <f t="shared" si="79"/>
        <v>1408</v>
      </c>
      <c r="S260" s="23">
        <f t="shared" si="79"/>
        <v>51653</v>
      </c>
      <c r="T260" s="29"/>
      <c r="U260" s="12"/>
    </row>
    <row r="261" spans="2:21" ht="13.5">
      <c r="B261" s="62" t="s">
        <v>104</v>
      </c>
      <c r="C261" s="25" t="s">
        <v>33</v>
      </c>
      <c r="D261" s="26">
        <f aca="true" t="shared" si="80" ref="D261:S261">SUM(D246,D249,D252,D255,D258)</f>
        <v>1589</v>
      </c>
      <c r="E261" s="26">
        <f t="shared" si="80"/>
        <v>63</v>
      </c>
      <c r="F261" s="26">
        <f t="shared" si="80"/>
        <v>211</v>
      </c>
      <c r="G261" s="26">
        <f t="shared" si="80"/>
        <v>1863</v>
      </c>
      <c r="H261" s="26">
        <f t="shared" si="80"/>
        <v>25</v>
      </c>
      <c r="I261" s="26">
        <f t="shared" si="80"/>
        <v>15</v>
      </c>
      <c r="J261" s="26">
        <f t="shared" si="80"/>
        <v>40</v>
      </c>
      <c r="K261" s="78" t="s">
        <v>127</v>
      </c>
      <c r="L261" s="26">
        <f t="shared" si="80"/>
        <v>52</v>
      </c>
      <c r="M261" s="86">
        <f t="shared" si="80"/>
        <v>52</v>
      </c>
      <c r="N261" s="86">
        <f t="shared" si="80"/>
        <v>160</v>
      </c>
      <c r="O261" s="86" t="s">
        <v>127</v>
      </c>
      <c r="P261" s="86">
        <f t="shared" si="80"/>
        <v>160</v>
      </c>
      <c r="Q261" s="86">
        <f t="shared" si="80"/>
        <v>2115</v>
      </c>
      <c r="R261" s="86" t="s">
        <v>127</v>
      </c>
      <c r="S261" s="26">
        <f t="shared" si="80"/>
        <v>2115</v>
      </c>
      <c r="T261" s="30"/>
      <c r="U261" s="11"/>
    </row>
    <row r="262" spans="2:21" ht="13.5">
      <c r="B262" s="63"/>
      <c r="C262" s="20" t="s">
        <v>0</v>
      </c>
      <c r="D262" s="27">
        <f aca="true" t="shared" si="81" ref="D262:S262">SUM(D247,D250,D253,D256,D259,)</f>
        <v>3489</v>
      </c>
      <c r="E262" s="27">
        <f t="shared" si="81"/>
        <v>4372</v>
      </c>
      <c r="F262" s="27">
        <f t="shared" si="81"/>
        <v>217</v>
      </c>
      <c r="G262" s="27">
        <f t="shared" si="81"/>
        <v>8078</v>
      </c>
      <c r="H262" s="27">
        <f t="shared" si="81"/>
        <v>44</v>
      </c>
      <c r="I262" s="27">
        <f t="shared" si="81"/>
        <v>97</v>
      </c>
      <c r="J262" s="27">
        <f t="shared" si="81"/>
        <v>141</v>
      </c>
      <c r="K262" s="27">
        <f t="shared" si="81"/>
        <v>15646</v>
      </c>
      <c r="L262" s="27">
        <f t="shared" si="81"/>
        <v>27149</v>
      </c>
      <c r="M262" s="87">
        <f t="shared" si="81"/>
        <v>42795</v>
      </c>
      <c r="N262" s="87">
        <f t="shared" si="81"/>
        <v>1217</v>
      </c>
      <c r="O262" s="87">
        <f t="shared" si="81"/>
        <v>129</v>
      </c>
      <c r="P262" s="87">
        <f t="shared" si="81"/>
        <v>1346</v>
      </c>
      <c r="Q262" s="87">
        <f t="shared" si="81"/>
        <v>52360</v>
      </c>
      <c r="R262" s="87">
        <f t="shared" si="81"/>
        <v>1408</v>
      </c>
      <c r="S262" s="27">
        <f t="shared" si="81"/>
        <v>53768</v>
      </c>
      <c r="T262" s="31">
        <f>SUM(T247,T250,T253,T256,T259)</f>
        <v>25345</v>
      </c>
      <c r="U262" s="28">
        <f>S262+T262</f>
        <v>79113</v>
      </c>
    </row>
    <row r="263" spans="2:21" ht="13.5">
      <c r="B263" s="74" t="s">
        <v>105</v>
      </c>
      <c r="C263" s="8" t="s">
        <v>32</v>
      </c>
      <c r="D263" s="80">
        <v>359</v>
      </c>
      <c r="E263" s="80">
        <v>953</v>
      </c>
      <c r="F263" s="80">
        <v>0</v>
      </c>
      <c r="G263" s="81">
        <f>D263+E263+F263</f>
        <v>1312</v>
      </c>
      <c r="H263" s="80">
        <v>4</v>
      </c>
      <c r="I263" s="80">
        <v>28</v>
      </c>
      <c r="J263" s="81">
        <f>H263+I263</f>
        <v>32</v>
      </c>
      <c r="K263" s="80">
        <v>3339</v>
      </c>
      <c r="L263" s="80">
        <v>6071</v>
      </c>
      <c r="M263" s="81">
        <f>K263+L263</f>
        <v>9410</v>
      </c>
      <c r="N263" s="80">
        <v>262</v>
      </c>
      <c r="O263" s="80">
        <v>61</v>
      </c>
      <c r="P263" s="81">
        <f>N263+O263</f>
        <v>323</v>
      </c>
      <c r="Q263" s="81">
        <f>G263+J263+M263+P263</f>
        <v>11077</v>
      </c>
      <c r="R263" s="80">
        <v>331</v>
      </c>
      <c r="S263" s="7">
        <v>11408</v>
      </c>
      <c r="T263" s="34"/>
      <c r="U263" s="12"/>
    </row>
    <row r="264" spans="2:21" ht="13.5">
      <c r="B264" s="60" t="s">
        <v>106</v>
      </c>
      <c r="C264" s="13" t="s">
        <v>33</v>
      </c>
      <c r="D264" s="77">
        <v>347</v>
      </c>
      <c r="E264" s="77">
        <v>21</v>
      </c>
      <c r="F264" s="77">
        <v>47</v>
      </c>
      <c r="G264" s="78">
        <f>D264+E264+F264</f>
        <v>415</v>
      </c>
      <c r="H264" s="77">
        <v>18</v>
      </c>
      <c r="I264" s="77">
        <v>3</v>
      </c>
      <c r="J264" s="78">
        <f>H264+I264</f>
        <v>21</v>
      </c>
      <c r="K264" s="77" t="s">
        <v>127</v>
      </c>
      <c r="L264" s="77">
        <v>5</v>
      </c>
      <c r="M264" s="78">
        <v>5</v>
      </c>
      <c r="N264" s="77">
        <v>106</v>
      </c>
      <c r="O264" s="77" t="s">
        <v>127</v>
      </c>
      <c r="P264" s="78">
        <v>106</v>
      </c>
      <c r="Q264" s="78">
        <f>G264+J264+M264+P264</f>
        <v>547</v>
      </c>
      <c r="R264" s="77" t="s">
        <v>127</v>
      </c>
      <c r="S264" s="14">
        <v>547</v>
      </c>
      <c r="T264" s="35"/>
      <c r="U264" s="11"/>
    </row>
    <row r="265" spans="2:21" ht="13.5">
      <c r="B265" s="3"/>
      <c r="C265" s="10" t="s">
        <v>0</v>
      </c>
      <c r="D265" s="79">
        <f aca="true" t="shared" si="82" ref="D265:S265">D263+D264</f>
        <v>706</v>
      </c>
      <c r="E265" s="79">
        <f t="shared" si="82"/>
        <v>974</v>
      </c>
      <c r="F265" s="79">
        <f t="shared" si="82"/>
        <v>47</v>
      </c>
      <c r="G265" s="79">
        <f t="shared" si="82"/>
        <v>1727</v>
      </c>
      <c r="H265" s="79">
        <f t="shared" si="82"/>
        <v>22</v>
      </c>
      <c r="I265" s="79">
        <f t="shared" si="82"/>
        <v>31</v>
      </c>
      <c r="J265" s="79">
        <f t="shared" si="82"/>
        <v>53</v>
      </c>
      <c r="K265" s="79">
        <v>3339</v>
      </c>
      <c r="L265" s="79">
        <f t="shared" si="82"/>
        <v>6076</v>
      </c>
      <c r="M265" s="79">
        <f t="shared" si="82"/>
        <v>9415</v>
      </c>
      <c r="N265" s="79">
        <f t="shared" si="82"/>
        <v>368</v>
      </c>
      <c r="O265" s="79">
        <v>61</v>
      </c>
      <c r="P265" s="79">
        <f t="shared" si="82"/>
        <v>429</v>
      </c>
      <c r="Q265" s="79">
        <f t="shared" si="82"/>
        <v>11624</v>
      </c>
      <c r="R265" s="79">
        <v>331</v>
      </c>
      <c r="S265" s="16">
        <f t="shared" si="82"/>
        <v>11955</v>
      </c>
      <c r="T265" s="36">
        <v>5982</v>
      </c>
      <c r="U265" s="17">
        <f>S265+T265</f>
        <v>17937</v>
      </c>
    </row>
    <row r="266" spans="2:21" ht="13.5">
      <c r="B266" s="5" t="s">
        <v>105</v>
      </c>
      <c r="C266" s="8" t="s">
        <v>32</v>
      </c>
      <c r="D266" s="80" t="s">
        <v>127</v>
      </c>
      <c r="E266" s="80" t="s">
        <v>127</v>
      </c>
      <c r="F266" s="80" t="s">
        <v>127</v>
      </c>
      <c r="G266" s="81" t="s">
        <v>127</v>
      </c>
      <c r="H266" s="80" t="s">
        <v>127</v>
      </c>
      <c r="I266" s="80" t="s">
        <v>127</v>
      </c>
      <c r="J266" s="81" t="s">
        <v>127</v>
      </c>
      <c r="K266" s="80" t="s">
        <v>127</v>
      </c>
      <c r="L266" s="80" t="s">
        <v>127</v>
      </c>
      <c r="M266" s="81" t="s">
        <v>127</v>
      </c>
      <c r="N266" s="80">
        <v>1</v>
      </c>
      <c r="O266" s="80">
        <v>1</v>
      </c>
      <c r="P266" s="81">
        <f>N266+O266</f>
        <v>2</v>
      </c>
      <c r="Q266" s="81">
        <v>2</v>
      </c>
      <c r="R266" s="80" t="s">
        <v>127</v>
      </c>
      <c r="S266" s="81">
        <v>2</v>
      </c>
      <c r="T266" s="34"/>
      <c r="U266" s="12"/>
    </row>
    <row r="267" spans="2:21" ht="13.5">
      <c r="B267" s="60" t="s">
        <v>44</v>
      </c>
      <c r="C267" s="13" t="s">
        <v>33</v>
      </c>
      <c r="D267" s="77" t="s">
        <v>127</v>
      </c>
      <c r="E267" s="77" t="s">
        <v>127</v>
      </c>
      <c r="F267" s="77" t="s">
        <v>127</v>
      </c>
      <c r="G267" s="78" t="s">
        <v>127</v>
      </c>
      <c r="H267" s="77" t="s">
        <v>127</v>
      </c>
      <c r="I267" s="77" t="s">
        <v>127</v>
      </c>
      <c r="J267" s="78" t="s">
        <v>127</v>
      </c>
      <c r="K267" s="77" t="s">
        <v>127</v>
      </c>
      <c r="L267" s="77" t="s">
        <v>127</v>
      </c>
      <c r="M267" s="78" t="s">
        <v>127</v>
      </c>
      <c r="N267" s="77" t="s">
        <v>127</v>
      </c>
      <c r="O267" s="77" t="s">
        <v>127</v>
      </c>
      <c r="P267" s="78" t="s">
        <v>127</v>
      </c>
      <c r="Q267" s="78" t="s">
        <v>127</v>
      </c>
      <c r="R267" s="77" t="s">
        <v>127</v>
      </c>
      <c r="S267" s="78" t="s">
        <v>127</v>
      </c>
      <c r="T267" s="35"/>
      <c r="U267" s="11"/>
    </row>
    <row r="268" spans="2:21" ht="13.5">
      <c r="B268" s="3"/>
      <c r="C268" s="10" t="s">
        <v>0</v>
      </c>
      <c r="D268" s="79" t="s">
        <v>127</v>
      </c>
      <c r="E268" s="79" t="s">
        <v>127</v>
      </c>
      <c r="F268" s="79" t="s">
        <v>127</v>
      </c>
      <c r="G268" s="79" t="s">
        <v>127</v>
      </c>
      <c r="H268" s="79" t="s">
        <v>127</v>
      </c>
      <c r="I268" s="79" t="s">
        <v>127</v>
      </c>
      <c r="J268" s="79" t="s">
        <v>127</v>
      </c>
      <c r="K268" s="79" t="s">
        <v>127</v>
      </c>
      <c r="L268" s="79" t="s">
        <v>127</v>
      </c>
      <c r="M268" s="79" t="s">
        <v>127</v>
      </c>
      <c r="N268" s="79">
        <v>1</v>
      </c>
      <c r="O268" s="79">
        <v>1</v>
      </c>
      <c r="P268" s="79">
        <v>2</v>
      </c>
      <c r="Q268" s="79">
        <v>2</v>
      </c>
      <c r="R268" s="79" t="s">
        <v>127</v>
      </c>
      <c r="S268" s="79">
        <v>2</v>
      </c>
      <c r="T268" s="36">
        <v>1</v>
      </c>
      <c r="U268" s="17">
        <f>S268+T268</f>
        <v>3</v>
      </c>
    </row>
    <row r="269" spans="2:21" ht="13.5">
      <c r="B269" s="61"/>
      <c r="C269" s="18" t="s">
        <v>32</v>
      </c>
      <c r="D269" s="23">
        <f aca="true" t="shared" si="83" ref="D269:S269">SUM(D263,D266)</f>
        <v>359</v>
      </c>
      <c r="E269" s="23">
        <f t="shared" si="83"/>
        <v>953</v>
      </c>
      <c r="F269" s="81" t="s">
        <v>127</v>
      </c>
      <c r="G269" s="23">
        <f t="shared" si="83"/>
        <v>1312</v>
      </c>
      <c r="H269" s="23">
        <f t="shared" si="83"/>
        <v>4</v>
      </c>
      <c r="I269" s="23">
        <f t="shared" si="83"/>
        <v>28</v>
      </c>
      <c r="J269" s="23">
        <f t="shared" si="83"/>
        <v>32</v>
      </c>
      <c r="K269" s="23">
        <f t="shared" si="83"/>
        <v>3339</v>
      </c>
      <c r="L269" s="23">
        <f t="shared" si="83"/>
        <v>6071</v>
      </c>
      <c r="M269" s="85">
        <f t="shared" si="83"/>
        <v>9410</v>
      </c>
      <c r="N269" s="85">
        <f t="shared" si="83"/>
        <v>263</v>
      </c>
      <c r="O269" s="85">
        <f t="shared" si="83"/>
        <v>62</v>
      </c>
      <c r="P269" s="85">
        <f t="shared" si="83"/>
        <v>325</v>
      </c>
      <c r="Q269" s="85">
        <f t="shared" si="83"/>
        <v>11079</v>
      </c>
      <c r="R269" s="85">
        <f t="shared" si="83"/>
        <v>331</v>
      </c>
      <c r="S269" s="85">
        <f t="shared" si="83"/>
        <v>11410</v>
      </c>
      <c r="T269" s="29"/>
      <c r="U269" s="12"/>
    </row>
    <row r="270" spans="2:21" ht="13.5">
      <c r="B270" s="62" t="s">
        <v>107</v>
      </c>
      <c r="C270" s="25" t="s">
        <v>33</v>
      </c>
      <c r="D270" s="26">
        <f aca="true" t="shared" si="84" ref="D270:S270">SUM(D264,D267)</f>
        <v>347</v>
      </c>
      <c r="E270" s="26">
        <f t="shared" si="84"/>
        <v>21</v>
      </c>
      <c r="F270" s="26">
        <f t="shared" si="84"/>
        <v>47</v>
      </c>
      <c r="G270" s="26">
        <f t="shared" si="84"/>
        <v>415</v>
      </c>
      <c r="H270" s="26">
        <f t="shared" si="84"/>
        <v>18</v>
      </c>
      <c r="I270" s="26">
        <f t="shared" si="84"/>
        <v>3</v>
      </c>
      <c r="J270" s="26">
        <f t="shared" si="84"/>
        <v>21</v>
      </c>
      <c r="K270" s="77" t="s">
        <v>127</v>
      </c>
      <c r="L270" s="26">
        <f t="shared" si="84"/>
        <v>5</v>
      </c>
      <c r="M270" s="86">
        <f t="shared" si="84"/>
        <v>5</v>
      </c>
      <c r="N270" s="86">
        <f t="shared" si="84"/>
        <v>106</v>
      </c>
      <c r="O270" s="86" t="s">
        <v>127</v>
      </c>
      <c r="P270" s="86">
        <f t="shared" si="84"/>
        <v>106</v>
      </c>
      <c r="Q270" s="86">
        <f t="shared" si="84"/>
        <v>547</v>
      </c>
      <c r="R270" s="86" t="s">
        <v>127</v>
      </c>
      <c r="S270" s="86">
        <f t="shared" si="84"/>
        <v>547</v>
      </c>
      <c r="T270" s="30"/>
      <c r="U270" s="11"/>
    </row>
    <row r="271" spans="2:21" ht="13.5">
      <c r="B271" s="63"/>
      <c r="C271" s="20" t="s">
        <v>0</v>
      </c>
      <c r="D271" s="27">
        <f aca="true" t="shared" si="85" ref="D271:S271">SUM(D265,D268)</f>
        <v>706</v>
      </c>
      <c r="E271" s="27">
        <f t="shared" si="85"/>
        <v>974</v>
      </c>
      <c r="F271" s="27">
        <f t="shared" si="85"/>
        <v>47</v>
      </c>
      <c r="G271" s="27">
        <f t="shared" si="85"/>
        <v>1727</v>
      </c>
      <c r="H271" s="27">
        <f t="shared" si="85"/>
        <v>22</v>
      </c>
      <c r="I271" s="27">
        <f t="shared" si="85"/>
        <v>31</v>
      </c>
      <c r="J271" s="27">
        <f t="shared" si="85"/>
        <v>53</v>
      </c>
      <c r="K271" s="27">
        <f t="shared" si="85"/>
        <v>3339</v>
      </c>
      <c r="L271" s="27">
        <f t="shared" si="85"/>
        <v>6076</v>
      </c>
      <c r="M271" s="87">
        <f t="shared" si="85"/>
        <v>9415</v>
      </c>
      <c r="N271" s="87">
        <f t="shared" si="85"/>
        <v>369</v>
      </c>
      <c r="O271" s="87">
        <f t="shared" si="85"/>
        <v>62</v>
      </c>
      <c r="P271" s="87">
        <f t="shared" si="85"/>
        <v>431</v>
      </c>
      <c r="Q271" s="87">
        <f t="shared" si="85"/>
        <v>11626</v>
      </c>
      <c r="R271" s="87">
        <f t="shared" si="85"/>
        <v>331</v>
      </c>
      <c r="S271" s="87">
        <f t="shared" si="85"/>
        <v>11957</v>
      </c>
      <c r="T271" s="31">
        <f>SUM(T265,T268)</f>
        <v>5983</v>
      </c>
      <c r="U271" s="28">
        <f>S271+T271</f>
        <v>17940</v>
      </c>
    </row>
    <row r="272" spans="2:21" ht="13.5">
      <c r="B272" s="74" t="s">
        <v>108</v>
      </c>
      <c r="C272" s="8" t="s">
        <v>32</v>
      </c>
      <c r="D272" s="80">
        <v>395</v>
      </c>
      <c r="E272" s="80">
        <v>829</v>
      </c>
      <c r="F272" s="80">
        <v>1</v>
      </c>
      <c r="G272" s="81">
        <f>D272+E272+F272</f>
        <v>1225</v>
      </c>
      <c r="H272" s="80">
        <v>2</v>
      </c>
      <c r="I272" s="80">
        <v>21</v>
      </c>
      <c r="J272" s="81">
        <f>H272+I272</f>
        <v>23</v>
      </c>
      <c r="K272" s="80">
        <v>2614</v>
      </c>
      <c r="L272" s="80">
        <v>4430</v>
      </c>
      <c r="M272" s="81">
        <f>K272+L272</f>
        <v>7044</v>
      </c>
      <c r="N272" s="80">
        <v>170</v>
      </c>
      <c r="O272" s="80">
        <v>27</v>
      </c>
      <c r="P272" s="81">
        <f>N272+O272</f>
        <v>197</v>
      </c>
      <c r="Q272" s="81">
        <f>G272+J272+M272+P272</f>
        <v>8489</v>
      </c>
      <c r="R272" s="80">
        <v>198</v>
      </c>
      <c r="S272" s="81">
        <v>8687</v>
      </c>
      <c r="T272" s="34"/>
      <c r="U272" s="12"/>
    </row>
    <row r="273" spans="2:21" ht="13.5">
      <c r="B273" s="60" t="s">
        <v>109</v>
      </c>
      <c r="C273" s="13" t="s">
        <v>33</v>
      </c>
      <c r="D273" s="77">
        <v>54</v>
      </c>
      <c r="E273" s="77">
        <v>1</v>
      </c>
      <c r="F273" s="77" t="s">
        <v>127</v>
      </c>
      <c r="G273" s="78">
        <v>55</v>
      </c>
      <c r="H273" s="77">
        <v>8</v>
      </c>
      <c r="I273" s="77">
        <v>16</v>
      </c>
      <c r="J273" s="78">
        <f>H273+I273</f>
        <v>24</v>
      </c>
      <c r="K273" s="77">
        <v>5</v>
      </c>
      <c r="L273" s="77">
        <v>5</v>
      </c>
      <c r="M273" s="78">
        <f>K273+L273</f>
        <v>10</v>
      </c>
      <c r="N273" s="77">
        <v>17</v>
      </c>
      <c r="O273" s="77" t="s">
        <v>127</v>
      </c>
      <c r="P273" s="78">
        <v>17</v>
      </c>
      <c r="Q273" s="78">
        <f>G273+J273+M273+P273</f>
        <v>106</v>
      </c>
      <c r="R273" s="77" t="s">
        <v>127</v>
      </c>
      <c r="S273" s="78">
        <v>106</v>
      </c>
      <c r="T273" s="35"/>
      <c r="U273" s="11"/>
    </row>
    <row r="274" spans="2:21" ht="13.5">
      <c r="B274" s="3"/>
      <c r="C274" s="10" t="s">
        <v>0</v>
      </c>
      <c r="D274" s="79">
        <f aca="true" t="shared" si="86" ref="D274:S274">D272+D273</f>
        <v>449</v>
      </c>
      <c r="E274" s="79">
        <f t="shared" si="86"/>
        <v>830</v>
      </c>
      <c r="F274" s="79">
        <v>1</v>
      </c>
      <c r="G274" s="79">
        <f t="shared" si="86"/>
        <v>1280</v>
      </c>
      <c r="H274" s="79">
        <f t="shared" si="86"/>
        <v>10</v>
      </c>
      <c r="I274" s="79">
        <f t="shared" si="86"/>
        <v>37</v>
      </c>
      <c r="J274" s="79">
        <f t="shared" si="86"/>
        <v>47</v>
      </c>
      <c r="K274" s="79">
        <f t="shared" si="86"/>
        <v>2619</v>
      </c>
      <c r="L274" s="79">
        <f t="shared" si="86"/>
        <v>4435</v>
      </c>
      <c r="M274" s="79">
        <f t="shared" si="86"/>
        <v>7054</v>
      </c>
      <c r="N274" s="79">
        <f t="shared" si="86"/>
        <v>187</v>
      </c>
      <c r="O274" s="79">
        <v>27</v>
      </c>
      <c r="P274" s="79">
        <f t="shared" si="86"/>
        <v>214</v>
      </c>
      <c r="Q274" s="79">
        <f t="shared" si="86"/>
        <v>8595</v>
      </c>
      <c r="R274" s="79">
        <v>198</v>
      </c>
      <c r="S274" s="79">
        <f t="shared" si="86"/>
        <v>8793</v>
      </c>
      <c r="T274" s="36">
        <v>5048</v>
      </c>
      <c r="U274" s="17">
        <f>S274+T274</f>
        <v>13841</v>
      </c>
    </row>
    <row r="275" spans="2:21" ht="13.5">
      <c r="B275" s="5"/>
      <c r="C275" s="8" t="s">
        <v>32</v>
      </c>
      <c r="D275" s="80">
        <v>212</v>
      </c>
      <c r="E275" s="80">
        <v>468</v>
      </c>
      <c r="F275" s="80">
        <v>1</v>
      </c>
      <c r="G275" s="81">
        <f>D275+E275+F275</f>
        <v>681</v>
      </c>
      <c r="H275" s="80">
        <v>3</v>
      </c>
      <c r="I275" s="80">
        <v>10</v>
      </c>
      <c r="J275" s="81">
        <f>H275+I275</f>
        <v>13</v>
      </c>
      <c r="K275" s="80">
        <v>1928</v>
      </c>
      <c r="L275" s="80">
        <v>3144</v>
      </c>
      <c r="M275" s="81">
        <f>K275+L275</f>
        <v>5072</v>
      </c>
      <c r="N275" s="80">
        <v>107</v>
      </c>
      <c r="O275" s="80">
        <v>25</v>
      </c>
      <c r="P275" s="81">
        <f>N275+O275</f>
        <v>132</v>
      </c>
      <c r="Q275" s="81">
        <f>G275+J275+M275+P275</f>
        <v>5898</v>
      </c>
      <c r="R275" s="80">
        <v>157</v>
      </c>
      <c r="S275" s="81">
        <v>6055</v>
      </c>
      <c r="T275" s="34"/>
      <c r="U275" s="12"/>
    </row>
    <row r="276" spans="2:21" ht="13.5">
      <c r="B276" s="60" t="s">
        <v>110</v>
      </c>
      <c r="C276" s="13" t="s">
        <v>33</v>
      </c>
      <c r="D276" s="77">
        <v>179</v>
      </c>
      <c r="E276" s="77">
        <v>3</v>
      </c>
      <c r="F276" s="77">
        <v>32</v>
      </c>
      <c r="G276" s="78">
        <f>D276+E276+F276</f>
        <v>214</v>
      </c>
      <c r="H276" s="77">
        <v>2</v>
      </c>
      <c r="I276" s="77">
        <v>3</v>
      </c>
      <c r="J276" s="78">
        <f>H276+I276</f>
        <v>5</v>
      </c>
      <c r="K276" s="77">
        <v>4</v>
      </c>
      <c r="L276" s="77">
        <v>9</v>
      </c>
      <c r="M276" s="78">
        <f>K276+L276</f>
        <v>13</v>
      </c>
      <c r="N276" s="77">
        <v>18</v>
      </c>
      <c r="O276" s="77" t="s">
        <v>127</v>
      </c>
      <c r="P276" s="78">
        <v>18</v>
      </c>
      <c r="Q276" s="78">
        <f>G276+J276+M276+P276</f>
        <v>250</v>
      </c>
      <c r="R276" s="77" t="s">
        <v>127</v>
      </c>
      <c r="S276" s="78">
        <v>250</v>
      </c>
      <c r="T276" s="35"/>
      <c r="U276" s="11"/>
    </row>
    <row r="277" spans="2:21" ht="13.5">
      <c r="B277" s="3"/>
      <c r="C277" s="10" t="s">
        <v>0</v>
      </c>
      <c r="D277" s="79">
        <f aca="true" t="shared" si="87" ref="D277:S277">D275+D276</f>
        <v>391</v>
      </c>
      <c r="E277" s="79">
        <f t="shared" si="87"/>
        <v>471</v>
      </c>
      <c r="F277" s="79">
        <f t="shared" si="87"/>
        <v>33</v>
      </c>
      <c r="G277" s="79">
        <f t="shared" si="87"/>
        <v>895</v>
      </c>
      <c r="H277" s="79">
        <f t="shared" si="87"/>
        <v>5</v>
      </c>
      <c r="I277" s="79">
        <f t="shared" si="87"/>
        <v>13</v>
      </c>
      <c r="J277" s="79">
        <f t="shared" si="87"/>
        <v>18</v>
      </c>
      <c r="K277" s="79">
        <f t="shared" si="87"/>
        <v>1932</v>
      </c>
      <c r="L277" s="79">
        <f t="shared" si="87"/>
        <v>3153</v>
      </c>
      <c r="M277" s="79">
        <f t="shared" si="87"/>
        <v>5085</v>
      </c>
      <c r="N277" s="79">
        <f t="shared" si="87"/>
        <v>125</v>
      </c>
      <c r="O277" s="79">
        <v>25</v>
      </c>
      <c r="P277" s="79">
        <f t="shared" si="87"/>
        <v>150</v>
      </c>
      <c r="Q277" s="79">
        <f t="shared" si="87"/>
        <v>6148</v>
      </c>
      <c r="R277" s="79">
        <v>157</v>
      </c>
      <c r="S277" s="79">
        <f t="shared" si="87"/>
        <v>6305</v>
      </c>
      <c r="T277" s="36">
        <v>3029</v>
      </c>
      <c r="U277" s="17">
        <f>S277+T277</f>
        <v>9334</v>
      </c>
    </row>
    <row r="278" spans="2:21" ht="13.5">
      <c r="B278" s="5"/>
      <c r="C278" s="8" t="s">
        <v>32</v>
      </c>
      <c r="D278" s="80">
        <v>423</v>
      </c>
      <c r="E278" s="80">
        <v>628</v>
      </c>
      <c r="F278" s="80">
        <v>11</v>
      </c>
      <c r="G278" s="81">
        <f>D278+E278+F278</f>
        <v>1062</v>
      </c>
      <c r="H278" s="80">
        <v>1</v>
      </c>
      <c r="I278" s="80">
        <v>15</v>
      </c>
      <c r="J278" s="81">
        <f>H278+I278</f>
        <v>16</v>
      </c>
      <c r="K278" s="80">
        <v>2213</v>
      </c>
      <c r="L278" s="80">
        <v>3496</v>
      </c>
      <c r="M278" s="81">
        <f>K278+L278</f>
        <v>5709</v>
      </c>
      <c r="N278" s="80">
        <v>125</v>
      </c>
      <c r="O278" s="80">
        <v>42</v>
      </c>
      <c r="P278" s="81">
        <f>N278+O278</f>
        <v>167</v>
      </c>
      <c r="Q278" s="81">
        <f>G278+J278+M278+P278</f>
        <v>6954</v>
      </c>
      <c r="R278" s="80">
        <v>171</v>
      </c>
      <c r="S278" s="81">
        <v>7125</v>
      </c>
      <c r="T278" s="34"/>
      <c r="U278" s="12"/>
    </row>
    <row r="279" spans="2:21" ht="13.5">
      <c r="B279" s="60" t="s">
        <v>111</v>
      </c>
      <c r="C279" s="13" t="s">
        <v>33</v>
      </c>
      <c r="D279" s="77">
        <v>219</v>
      </c>
      <c r="E279" s="77">
        <v>4</v>
      </c>
      <c r="F279" s="77">
        <v>18</v>
      </c>
      <c r="G279" s="78">
        <f>D279+E279+F279</f>
        <v>241</v>
      </c>
      <c r="H279" s="77">
        <v>1</v>
      </c>
      <c r="I279" s="77">
        <v>5</v>
      </c>
      <c r="J279" s="78">
        <f>H279+I279</f>
        <v>6</v>
      </c>
      <c r="K279" s="77" t="s">
        <v>127</v>
      </c>
      <c r="L279" s="77" t="s">
        <v>127</v>
      </c>
      <c r="M279" s="78" t="s">
        <v>127</v>
      </c>
      <c r="N279" s="77">
        <v>9</v>
      </c>
      <c r="O279" s="77" t="s">
        <v>127</v>
      </c>
      <c r="P279" s="78">
        <v>9</v>
      </c>
      <c r="Q279" s="78">
        <v>256</v>
      </c>
      <c r="R279" s="77" t="s">
        <v>127</v>
      </c>
      <c r="S279" s="78">
        <v>256</v>
      </c>
      <c r="T279" s="35"/>
      <c r="U279" s="11"/>
    </row>
    <row r="280" spans="2:21" ht="13.5">
      <c r="B280" s="3"/>
      <c r="C280" s="10" t="s">
        <v>0</v>
      </c>
      <c r="D280" s="79">
        <f aca="true" t="shared" si="88" ref="D280:S280">D278+D279</f>
        <v>642</v>
      </c>
      <c r="E280" s="79">
        <f t="shared" si="88"/>
        <v>632</v>
      </c>
      <c r="F280" s="79">
        <f t="shared" si="88"/>
        <v>29</v>
      </c>
      <c r="G280" s="79">
        <f t="shared" si="88"/>
        <v>1303</v>
      </c>
      <c r="H280" s="79">
        <f t="shared" si="88"/>
        <v>2</v>
      </c>
      <c r="I280" s="79">
        <f t="shared" si="88"/>
        <v>20</v>
      </c>
      <c r="J280" s="79">
        <f t="shared" si="88"/>
        <v>22</v>
      </c>
      <c r="K280" s="79">
        <v>2213</v>
      </c>
      <c r="L280" s="79">
        <v>3496</v>
      </c>
      <c r="M280" s="79">
        <v>5709</v>
      </c>
      <c r="N280" s="79">
        <f t="shared" si="88"/>
        <v>134</v>
      </c>
      <c r="O280" s="79">
        <v>42</v>
      </c>
      <c r="P280" s="79">
        <f t="shared" si="88"/>
        <v>176</v>
      </c>
      <c r="Q280" s="79">
        <f t="shared" si="88"/>
        <v>7210</v>
      </c>
      <c r="R280" s="79">
        <v>171</v>
      </c>
      <c r="S280" s="79">
        <f t="shared" si="88"/>
        <v>7381</v>
      </c>
      <c r="T280" s="36">
        <v>3221</v>
      </c>
      <c r="U280" s="17">
        <f>S280+T280</f>
        <v>10602</v>
      </c>
    </row>
    <row r="281" spans="2:21" ht="13.5">
      <c r="B281" s="5"/>
      <c r="C281" s="8" t="s">
        <v>32</v>
      </c>
      <c r="D281" s="80">
        <v>600</v>
      </c>
      <c r="E281" s="80">
        <v>1234</v>
      </c>
      <c r="F281" s="80">
        <v>1</v>
      </c>
      <c r="G281" s="81">
        <f>D281+E281+F281</f>
        <v>1835</v>
      </c>
      <c r="H281" s="80">
        <v>11</v>
      </c>
      <c r="I281" s="80">
        <v>51</v>
      </c>
      <c r="J281" s="81">
        <f>H281+I281</f>
        <v>62</v>
      </c>
      <c r="K281" s="80">
        <v>7316</v>
      </c>
      <c r="L281" s="80">
        <v>11756</v>
      </c>
      <c r="M281" s="81">
        <f>K281+L281</f>
        <v>19072</v>
      </c>
      <c r="N281" s="80">
        <v>346</v>
      </c>
      <c r="O281" s="80">
        <v>18</v>
      </c>
      <c r="P281" s="81">
        <f>N281+O281</f>
        <v>364</v>
      </c>
      <c r="Q281" s="81">
        <f>G281+J281+M281+P281</f>
        <v>21333</v>
      </c>
      <c r="R281" s="80">
        <v>590</v>
      </c>
      <c r="S281" s="81">
        <v>21923</v>
      </c>
      <c r="T281" s="34"/>
      <c r="U281" s="12"/>
    </row>
    <row r="282" spans="2:21" ht="13.5">
      <c r="B282" s="60" t="s">
        <v>112</v>
      </c>
      <c r="C282" s="13" t="s">
        <v>33</v>
      </c>
      <c r="D282" s="77">
        <v>488</v>
      </c>
      <c r="E282" s="77">
        <v>29</v>
      </c>
      <c r="F282" s="77">
        <v>39</v>
      </c>
      <c r="G282" s="78">
        <f>D282+E282+F282</f>
        <v>556</v>
      </c>
      <c r="H282" s="77" t="s">
        <v>127</v>
      </c>
      <c r="I282" s="77" t="s">
        <v>127</v>
      </c>
      <c r="J282" s="78" t="s">
        <v>127</v>
      </c>
      <c r="K282" s="77" t="s">
        <v>127</v>
      </c>
      <c r="L282" s="77">
        <v>17</v>
      </c>
      <c r="M282" s="78">
        <v>17</v>
      </c>
      <c r="N282" s="77">
        <v>37</v>
      </c>
      <c r="O282" s="77" t="s">
        <v>127</v>
      </c>
      <c r="P282" s="78">
        <v>37</v>
      </c>
      <c r="Q282" s="78">
        <v>610</v>
      </c>
      <c r="R282" s="77" t="s">
        <v>127</v>
      </c>
      <c r="S282" s="78">
        <v>610</v>
      </c>
      <c r="T282" s="35"/>
      <c r="U282" s="11"/>
    </row>
    <row r="283" spans="2:21" ht="13.5">
      <c r="B283" s="3"/>
      <c r="C283" s="10" t="s">
        <v>0</v>
      </c>
      <c r="D283" s="79">
        <f aca="true" t="shared" si="89" ref="D283:S283">D281+D282</f>
        <v>1088</v>
      </c>
      <c r="E283" s="79">
        <f t="shared" si="89"/>
        <v>1263</v>
      </c>
      <c r="F283" s="79">
        <f t="shared" si="89"/>
        <v>40</v>
      </c>
      <c r="G283" s="79">
        <f t="shared" si="89"/>
        <v>2391</v>
      </c>
      <c r="H283" s="79">
        <v>11</v>
      </c>
      <c r="I283" s="79">
        <v>51</v>
      </c>
      <c r="J283" s="79">
        <v>62</v>
      </c>
      <c r="K283" s="79">
        <v>7316</v>
      </c>
      <c r="L283" s="79">
        <f t="shared" si="89"/>
        <v>11773</v>
      </c>
      <c r="M283" s="79">
        <f t="shared" si="89"/>
        <v>19089</v>
      </c>
      <c r="N283" s="79">
        <f t="shared" si="89"/>
        <v>383</v>
      </c>
      <c r="O283" s="79">
        <v>18</v>
      </c>
      <c r="P283" s="79">
        <f t="shared" si="89"/>
        <v>401</v>
      </c>
      <c r="Q283" s="79">
        <f t="shared" si="89"/>
        <v>21943</v>
      </c>
      <c r="R283" s="79">
        <v>590</v>
      </c>
      <c r="S283" s="79">
        <f t="shared" si="89"/>
        <v>22533</v>
      </c>
      <c r="T283" s="36">
        <v>9143</v>
      </c>
      <c r="U283" s="17">
        <f>S283+T283</f>
        <v>31676</v>
      </c>
    </row>
    <row r="284" spans="2:21" ht="13.5">
      <c r="B284" s="5"/>
      <c r="C284" s="8" t="s">
        <v>32</v>
      </c>
      <c r="D284" s="4">
        <v>475</v>
      </c>
      <c r="E284" s="4">
        <v>983</v>
      </c>
      <c r="F284" s="4">
        <v>8</v>
      </c>
      <c r="G284" s="7">
        <f>D284+E284+F284</f>
        <v>1466</v>
      </c>
      <c r="H284" s="4">
        <v>6</v>
      </c>
      <c r="I284" s="4">
        <v>21</v>
      </c>
      <c r="J284" s="7">
        <f>H284+I284</f>
        <v>27</v>
      </c>
      <c r="K284" s="4">
        <v>4907</v>
      </c>
      <c r="L284" s="4">
        <v>8395</v>
      </c>
      <c r="M284" s="7">
        <f>K284+L284</f>
        <v>13302</v>
      </c>
      <c r="N284" s="4">
        <v>239</v>
      </c>
      <c r="O284" s="4">
        <v>20</v>
      </c>
      <c r="P284" s="7">
        <f>N284+O284</f>
        <v>259</v>
      </c>
      <c r="Q284" s="7">
        <f>G284+J284+M284+P284</f>
        <v>15054</v>
      </c>
      <c r="R284" s="4">
        <v>442</v>
      </c>
      <c r="S284" s="7">
        <v>15496</v>
      </c>
      <c r="T284" s="34"/>
      <c r="U284" s="12"/>
    </row>
    <row r="285" spans="2:21" ht="13.5">
      <c r="B285" s="60" t="s">
        <v>113</v>
      </c>
      <c r="C285" s="13" t="s">
        <v>33</v>
      </c>
      <c r="D285" s="77">
        <v>254</v>
      </c>
      <c r="E285" s="77">
        <v>3</v>
      </c>
      <c r="F285" s="77">
        <v>11</v>
      </c>
      <c r="G285" s="78">
        <f>D285+E285+F285</f>
        <v>268</v>
      </c>
      <c r="H285" s="77">
        <v>9</v>
      </c>
      <c r="I285" s="77">
        <v>2</v>
      </c>
      <c r="J285" s="78">
        <f>H285+I285</f>
        <v>11</v>
      </c>
      <c r="K285" s="77" t="s">
        <v>127</v>
      </c>
      <c r="L285" s="77" t="s">
        <v>127</v>
      </c>
      <c r="M285" s="78" t="s">
        <v>127</v>
      </c>
      <c r="N285" s="77">
        <v>80</v>
      </c>
      <c r="O285" s="77" t="s">
        <v>127</v>
      </c>
      <c r="P285" s="78">
        <v>80</v>
      </c>
      <c r="Q285" s="78">
        <v>359</v>
      </c>
      <c r="R285" s="77" t="s">
        <v>127</v>
      </c>
      <c r="S285" s="78">
        <v>359</v>
      </c>
      <c r="T285" s="93"/>
      <c r="U285" s="11"/>
    </row>
    <row r="286" spans="2:21" ht="13.5">
      <c r="B286" s="3"/>
      <c r="C286" s="10" t="s">
        <v>0</v>
      </c>
      <c r="D286" s="79">
        <f aca="true" t="shared" si="90" ref="D286:S286">D284+D285</f>
        <v>729</v>
      </c>
      <c r="E286" s="79">
        <f t="shared" si="90"/>
        <v>986</v>
      </c>
      <c r="F286" s="79">
        <f t="shared" si="90"/>
        <v>19</v>
      </c>
      <c r="G286" s="79">
        <f t="shared" si="90"/>
        <v>1734</v>
      </c>
      <c r="H286" s="79">
        <f t="shared" si="90"/>
        <v>15</v>
      </c>
      <c r="I286" s="79">
        <f t="shared" si="90"/>
        <v>23</v>
      </c>
      <c r="J286" s="79">
        <f t="shared" si="90"/>
        <v>38</v>
      </c>
      <c r="K286" s="79">
        <v>4907</v>
      </c>
      <c r="L286" s="79">
        <v>8395</v>
      </c>
      <c r="M286" s="79">
        <v>13302</v>
      </c>
      <c r="N286" s="79">
        <f t="shared" si="90"/>
        <v>319</v>
      </c>
      <c r="O286" s="79">
        <v>20</v>
      </c>
      <c r="P286" s="79">
        <f t="shared" si="90"/>
        <v>339</v>
      </c>
      <c r="Q286" s="79">
        <f t="shared" si="90"/>
        <v>15413</v>
      </c>
      <c r="R286" s="79">
        <v>442</v>
      </c>
      <c r="S286" s="79">
        <f t="shared" si="90"/>
        <v>15855</v>
      </c>
      <c r="T286" s="94">
        <v>7341</v>
      </c>
      <c r="U286" s="17">
        <f>S286+T286</f>
        <v>23196</v>
      </c>
    </row>
    <row r="287" spans="2:21" ht="13.5">
      <c r="B287" s="5" t="s">
        <v>108</v>
      </c>
      <c r="C287" s="8" t="s">
        <v>32</v>
      </c>
      <c r="D287" s="80" t="s">
        <v>127</v>
      </c>
      <c r="E287" s="80" t="s">
        <v>127</v>
      </c>
      <c r="F287" s="80" t="s">
        <v>127</v>
      </c>
      <c r="G287" s="81" t="s">
        <v>127</v>
      </c>
      <c r="H287" s="80" t="s">
        <v>127</v>
      </c>
      <c r="I287" s="80" t="s">
        <v>127</v>
      </c>
      <c r="J287" s="81" t="s">
        <v>127</v>
      </c>
      <c r="K287" s="80">
        <v>1</v>
      </c>
      <c r="L287" s="80">
        <v>1</v>
      </c>
      <c r="M287" s="81">
        <f>K287+L287</f>
        <v>2</v>
      </c>
      <c r="N287" s="80" t="s">
        <v>127</v>
      </c>
      <c r="O287" s="80">
        <v>18</v>
      </c>
      <c r="P287" s="81">
        <v>18</v>
      </c>
      <c r="Q287" s="81">
        <v>20</v>
      </c>
      <c r="R287" s="80" t="s">
        <v>127</v>
      </c>
      <c r="S287" s="81">
        <v>20</v>
      </c>
      <c r="T287" s="91"/>
      <c r="U287" s="12"/>
    </row>
    <row r="288" spans="2:21" ht="13.5">
      <c r="B288" s="60" t="s">
        <v>44</v>
      </c>
      <c r="C288" s="13" t="s">
        <v>33</v>
      </c>
      <c r="D288" s="77" t="s">
        <v>127</v>
      </c>
      <c r="E288" s="77" t="s">
        <v>127</v>
      </c>
      <c r="F288" s="77" t="s">
        <v>127</v>
      </c>
      <c r="G288" s="78" t="s">
        <v>127</v>
      </c>
      <c r="H288" s="77" t="s">
        <v>127</v>
      </c>
      <c r="I288" s="77" t="s">
        <v>127</v>
      </c>
      <c r="J288" s="78" t="s">
        <v>127</v>
      </c>
      <c r="K288" s="77" t="s">
        <v>127</v>
      </c>
      <c r="L288" s="77" t="s">
        <v>127</v>
      </c>
      <c r="M288" s="78" t="s">
        <v>127</v>
      </c>
      <c r="N288" s="77" t="s">
        <v>127</v>
      </c>
      <c r="O288" s="77" t="s">
        <v>127</v>
      </c>
      <c r="P288" s="78" t="s">
        <v>127</v>
      </c>
      <c r="Q288" s="78" t="s">
        <v>127</v>
      </c>
      <c r="R288" s="77" t="s">
        <v>127</v>
      </c>
      <c r="S288" s="78" t="s">
        <v>127</v>
      </c>
      <c r="T288" s="93"/>
      <c r="U288" s="11"/>
    </row>
    <row r="289" spans="2:21" ht="13.5">
      <c r="B289" s="3"/>
      <c r="C289" s="10" t="s">
        <v>0</v>
      </c>
      <c r="D289" s="79" t="s">
        <v>127</v>
      </c>
      <c r="E289" s="79" t="s">
        <v>127</v>
      </c>
      <c r="F289" s="79" t="s">
        <v>127</v>
      </c>
      <c r="G289" s="79" t="s">
        <v>127</v>
      </c>
      <c r="H289" s="79" t="s">
        <v>127</v>
      </c>
      <c r="I289" s="79" t="s">
        <v>127</v>
      </c>
      <c r="J289" s="79" t="s">
        <v>127</v>
      </c>
      <c r="K289" s="79">
        <v>1</v>
      </c>
      <c r="L289" s="79">
        <v>1</v>
      </c>
      <c r="M289" s="79">
        <v>2</v>
      </c>
      <c r="N289" s="79" t="s">
        <v>127</v>
      </c>
      <c r="O289" s="79">
        <v>18</v>
      </c>
      <c r="P289" s="79">
        <v>18</v>
      </c>
      <c r="Q289" s="79">
        <v>20</v>
      </c>
      <c r="R289" s="79" t="s">
        <v>127</v>
      </c>
      <c r="S289" s="79">
        <v>20</v>
      </c>
      <c r="T289" s="94">
        <v>23</v>
      </c>
      <c r="U289" s="17">
        <f>S289+T289</f>
        <v>43</v>
      </c>
    </row>
    <row r="290" spans="2:21" ht="13.5">
      <c r="B290" s="5"/>
      <c r="C290" s="8" t="s">
        <v>32</v>
      </c>
      <c r="D290" s="4">
        <v>2105</v>
      </c>
      <c r="E290" s="4">
        <v>4142</v>
      </c>
      <c r="F290" s="4">
        <v>22</v>
      </c>
      <c r="G290" s="7">
        <f>D290+E290+F290</f>
        <v>6269</v>
      </c>
      <c r="H290" s="4">
        <v>23</v>
      </c>
      <c r="I290" s="4">
        <v>118</v>
      </c>
      <c r="J290" s="7">
        <f>H290+I290</f>
        <v>141</v>
      </c>
      <c r="K290" s="4">
        <v>18979</v>
      </c>
      <c r="L290" s="4">
        <v>31222</v>
      </c>
      <c r="M290" s="81">
        <f>K290+L290</f>
        <v>50201</v>
      </c>
      <c r="N290" s="80">
        <v>987</v>
      </c>
      <c r="O290" s="80">
        <v>150</v>
      </c>
      <c r="P290" s="81">
        <f>N290+O290</f>
        <v>1137</v>
      </c>
      <c r="Q290" s="81">
        <f>G290+J290+M290+P290</f>
        <v>57748</v>
      </c>
      <c r="R290" s="80">
        <v>1558</v>
      </c>
      <c r="S290" s="7">
        <v>59306</v>
      </c>
      <c r="T290" s="34"/>
      <c r="U290" s="12"/>
    </row>
    <row r="291" spans="2:21" ht="13.5">
      <c r="B291" s="60" t="s">
        <v>114</v>
      </c>
      <c r="C291" s="13" t="s">
        <v>33</v>
      </c>
      <c r="D291" s="11">
        <v>1194</v>
      </c>
      <c r="E291" s="11">
        <v>40</v>
      </c>
      <c r="F291" s="11">
        <v>100</v>
      </c>
      <c r="G291" s="14">
        <f>D291+E291+F291</f>
        <v>1334</v>
      </c>
      <c r="H291" s="11">
        <v>20</v>
      </c>
      <c r="I291" s="11">
        <v>26</v>
      </c>
      <c r="J291" s="14">
        <f>H291+I291</f>
        <v>46</v>
      </c>
      <c r="K291" s="11">
        <v>9</v>
      </c>
      <c r="L291" s="11">
        <v>31</v>
      </c>
      <c r="M291" s="78">
        <f>K291+L291</f>
        <v>40</v>
      </c>
      <c r="N291" s="77">
        <v>161</v>
      </c>
      <c r="O291" s="77" t="s">
        <v>127</v>
      </c>
      <c r="P291" s="78">
        <v>161</v>
      </c>
      <c r="Q291" s="78">
        <f>G291+J291+M291+P291</f>
        <v>1581</v>
      </c>
      <c r="R291" s="77" t="s">
        <v>127</v>
      </c>
      <c r="S291" s="14">
        <v>1581</v>
      </c>
      <c r="T291" s="35"/>
      <c r="U291" s="11"/>
    </row>
    <row r="292" spans="2:21" ht="13.5">
      <c r="B292" s="3"/>
      <c r="C292" s="10" t="s">
        <v>0</v>
      </c>
      <c r="D292" s="16">
        <f aca="true" t="shared" si="91" ref="D292:S292">D290+D291</f>
        <v>3299</v>
      </c>
      <c r="E292" s="16">
        <f t="shared" si="91"/>
        <v>4182</v>
      </c>
      <c r="F292" s="16">
        <f t="shared" si="91"/>
        <v>122</v>
      </c>
      <c r="G292" s="16">
        <f t="shared" si="91"/>
        <v>7603</v>
      </c>
      <c r="H292" s="16">
        <f t="shared" si="91"/>
        <v>43</v>
      </c>
      <c r="I292" s="16">
        <f t="shared" si="91"/>
        <v>144</v>
      </c>
      <c r="J292" s="16">
        <f t="shared" si="91"/>
        <v>187</v>
      </c>
      <c r="K292" s="16">
        <f t="shared" si="91"/>
        <v>18988</v>
      </c>
      <c r="L292" s="16">
        <f t="shared" si="91"/>
        <v>31253</v>
      </c>
      <c r="M292" s="79">
        <f t="shared" si="91"/>
        <v>50241</v>
      </c>
      <c r="N292" s="79">
        <v>1148</v>
      </c>
      <c r="O292" s="79">
        <v>150</v>
      </c>
      <c r="P292" s="79">
        <f t="shared" si="91"/>
        <v>1298</v>
      </c>
      <c r="Q292" s="79">
        <f t="shared" si="91"/>
        <v>59329</v>
      </c>
      <c r="R292" s="79">
        <v>1558</v>
      </c>
      <c r="S292" s="16">
        <f t="shared" si="91"/>
        <v>60887</v>
      </c>
      <c r="T292" s="36">
        <v>27805</v>
      </c>
      <c r="U292" s="17">
        <f>S292+T292</f>
        <v>88692</v>
      </c>
    </row>
    <row r="293" spans="2:21" ht="13.5">
      <c r="B293" s="61"/>
      <c r="C293" s="18" t="s">
        <v>32</v>
      </c>
      <c r="D293" s="85">
        <f aca="true" t="shared" si="92" ref="D293:S293">SUM(D74,D92,D113,D134,D152,D161,D191,D221,D239,D257,D266,D287)</f>
        <v>1</v>
      </c>
      <c r="E293" s="85">
        <f t="shared" si="92"/>
        <v>3</v>
      </c>
      <c r="F293" s="85" t="s">
        <v>127</v>
      </c>
      <c r="G293" s="85">
        <f t="shared" si="92"/>
        <v>4</v>
      </c>
      <c r="H293" s="85" t="s">
        <v>127</v>
      </c>
      <c r="I293" s="85" t="s">
        <v>127</v>
      </c>
      <c r="J293" s="85" t="s">
        <v>127</v>
      </c>
      <c r="K293" s="85">
        <f t="shared" si="92"/>
        <v>4</v>
      </c>
      <c r="L293" s="85">
        <f t="shared" si="92"/>
        <v>6</v>
      </c>
      <c r="M293" s="85">
        <f t="shared" si="92"/>
        <v>10</v>
      </c>
      <c r="N293" s="85">
        <f t="shared" si="92"/>
        <v>1</v>
      </c>
      <c r="O293" s="85">
        <f t="shared" si="92"/>
        <v>37</v>
      </c>
      <c r="P293" s="85">
        <f t="shared" si="92"/>
        <v>38</v>
      </c>
      <c r="Q293" s="85">
        <f t="shared" si="92"/>
        <v>52</v>
      </c>
      <c r="R293" s="85" t="s">
        <v>127</v>
      </c>
      <c r="S293" s="23">
        <f t="shared" si="92"/>
        <v>52</v>
      </c>
      <c r="T293" s="29"/>
      <c r="U293" s="12"/>
    </row>
    <row r="294" spans="2:23" ht="13.5">
      <c r="B294" s="62" t="s">
        <v>116</v>
      </c>
      <c r="C294" s="25" t="s">
        <v>33</v>
      </c>
      <c r="D294" s="86">
        <f>SUM(D75,D93,D114,D135,D153,D162,D192,D222,D240,D258,D267,D288)</f>
        <v>1</v>
      </c>
      <c r="E294" s="86" t="s">
        <v>127</v>
      </c>
      <c r="F294" s="86" t="s">
        <v>127</v>
      </c>
      <c r="G294" s="86">
        <f>SUM(G75,G93,G114,G135,G153,G162,G192,G222,G240,G258,G267,G288)</f>
        <v>1</v>
      </c>
      <c r="H294" s="86" t="s">
        <v>127</v>
      </c>
      <c r="I294" s="86" t="s">
        <v>127</v>
      </c>
      <c r="J294" s="86">
        <f>SUM(J75,J93,J114,J135,J153,J162,J192,J222,J240,J258,J267,J288)</f>
        <v>10</v>
      </c>
      <c r="K294" s="86" t="s">
        <v>127</v>
      </c>
      <c r="L294" s="86" t="s">
        <v>127</v>
      </c>
      <c r="M294" s="86" t="s">
        <v>127</v>
      </c>
      <c r="N294" s="86">
        <f>SUM(N75,N93,N114,N135,N153,N162,N192,N222,N240,N258,N267,N288)</f>
        <v>5</v>
      </c>
      <c r="O294" s="86" t="s">
        <v>127</v>
      </c>
      <c r="P294" s="86">
        <f>SUM(P75,P93,P114,P135,P153,P162,P192,P222,P240,P258,P267,P288)</f>
        <v>5</v>
      </c>
      <c r="Q294" s="86">
        <f>SUM(Q75,Q93,Q114,Q135,Q153,Q162,Q192,Q222,Q240,Q258,Q267,Q288)</f>
        <v>16</v>
      </c>
      <c r="R294" s="86" t="s">
        <v>127</v>
      </c>
      <c r="S294" s="26">
        <f>SUM(S75,S93,S114,S135,S153,S162,S192,S222,S240,S258,S267,S288)</f>
        <v>6</v>
      </c>
      <c r="T294" s="30"/>
      <c r="U294" s="11"/>
      <c r="W294" s="2"/>
    </row>
    <row r="295" spans="2:21" ht="13.5">
      <c r="B295" s="63"/>
      <c r="C295" s="20" t="s">
        <v>0</v>
      </c>
      <c r="D295" s="87">
        <f>D293+D294</f>
        <v>2</v>
      </c>
      <c r="E295" s="87">
        <v>3</v>
      </c>
      <c r="F295" s="87" t="s">
        <v>127</v>
      </c>
      <c r="G295" s="87">
        <f>G293+G294</f>
        <v>5</v>
      </c>
      <c r="H295" s="87" t="s">
        <v>127</v>
      </c>
      <c r="I295" s="87" t="s">
        <v>127</v>
      </c>
      <c r="J295" s="87">
        <v>10</v>
      </c>
      <c r="K295" s="87">
        <v>4</v>
      </c>
      <c r="L295" s="87">
        <v>6</v>
      </c>
      <c r="M295" s="87">
        <v>10</v>
      </c>
      <c r="N295" s="87">
        <f>N293+N294</f>
        <v>6</v>
      </c>
      <c r="O295" s="87">
        <v>37</v>
      </c>
      <c r="P295" s="87">
        <f>P293+P294</f>
        <v>43</v>
      </c>
      <c r="Q295" s="87">
        <f>Q293+Q294</f>
        <v>68</v>
      </c>
      <c r="R295" s="87" t="s">
        <v>127</v>
      </c>
      <c r="S295" s="27">
        <f>S293+S294</f>
        <v>58</v>
      </c>
      <c r="T295" s="31">
        <v>2600</v>
      </c>
      <c r="U295" s="28">
        <f>S295+T295</f>
        <v>2658</v>
      </c>
    </row>
    <row r="296" spans="2:21" ht="13.5">
      <c r="B296" s="64"/>
      <c r="C296" s="18" t="s">
        <v>32</v>
      </c>
      <c r="D296" s="29">
        <f aca="true" t="shared" si="93" ref="D296:S296">(D290+D269+D260+D242+D224+D194+D164+D155+D137+D116+D95+D77)</f>
        <v>19573</v>
      </c>
      <c r="E296" s="37">
        <f t="shared" si="93"/>
        <v>39680</v>
      </c>
      <c r="F296" s="29">
        <v>139</v>
      </c>
      <c r="G296" s="37">
        <f t="shared" si="93"/>
        <v>59392</v>
      </c>
      <c r="H296" s="29">
        <f t="shared" si="93"/>
        <v>235</v>
      </c>
      <c r="I296" s="37">
        <f t="shared" si="93"/>
        <v>1412</v>
      </c>
      <c r="J296" s="29">
        <f t="shared" si="93"/>
        <v>1647</v>
      </c>
      <c r="K296" s="37">
        <f t="shared" si="93"/>
        <v>127527</v>
      </c>
      <c r="L296" s="29">
        <f t="shared" si="93"/>
        <v>232724</v>
      </c>
      <c r="M296" s="100">
        <f t="shared" si="93"/>
        <v>360251</v>
      </c>
      <c r="N296" s="82">
        <f t="shared" si="93"/>
        <v>10164</v>
      </c>
      <c r="O296" s="100">
        <f t="shared" si="93"/>
        <v>2420</v>
      </c>
      <c r="P296" s="82">
        <f t="shared" si="93"/>
        <v>12584</v>
      </c>
      <c r="Q296" s="100">
        <f t="shared" si="93"/>
        <v>433874</v>
      </c>
      <c r="R296" s="82">
        <f t="shared" si="93"/>
        <v>11474</v>
      </c>
      <c r="S296" s="100">
        <f t="shared" si="93"/>
        <v>445348</v>
      </c>
      <c r="T296" s="85" t="s">
        <v>127</v>
      </c>
      <c r="U296" s="12"/>
    </row>
    <row r="297" spans="2:21" ht="13.5">
      <c r="B297" s="65" t="s">
        <v>118</v>
      </c>
      <c r="C297" s="25" t="s">
        <v>33</v>
      </c>
      <c r="D297" s="30">
        <f>(D291+D270+D261+D243+D225+D195+D165+D156+D138+D117+D96+D78)</f>
        <v>8589</v>
      </c>
      <c r="E297" s="38">
        <f>(E291+E270+E261+E243+E225+E195+E165+E156+E138+E117+E96+E78)</f>
        <v>344</v>
      </c>
      <c r="F297" s="30">
        <v>1053</v>
      </c>
      <c r="G297" s="38">
        <f>(G291+G270+G261+G243+G225+G195+G165+G156+G138+G117+G96+G78)</f>
        <v>9986</v>
      </c>
      <c r="H297" s="30">
        <v>309</v>
      </c>
      <c r="I297" s="38">
        <v>188</v>
      </c>
      <c r="J297" s="30">
        <v>497</v>
      </c>
      <c r="K297" s="38">
        <v>50</v>
      </c>
      <c r="L297" s="30">
        <f>(L291+L270+L261+L243+L225+L195+L165+L156+L138+L117+L96+L78)</f>
        <v>409</v>
      </c>
      <c r="M297" s="101">
        <f>(M291+M270+M261+M243+M225+M195+M165+M156+M138+M117+M96+M78)</f>
        <v>3973</v>
      </c>
      <c r="N297" s="83">
        <v>2321</v>
      </c>
      <c r="O297" s="101">
        <v>8</v>
      </c>
      <c r="P297" s="83">
        <v>2329</v>
      </c>
      <c r="Q297" s="101">
        <f>(Q291+Q270+Q261+Q243+Q225+Q195+Q165+Q156+Q138+Q117+Q96+Q78)</f>
        <v>16795</v>
      </c>
      <c r="R297" s="83">
        <v>3</v>
      </c>
      <c r="S297" s="101">
        <f>(S291+S270+S261+S243+S225+S195+S165+S156+S138+S117+S96+S78)</f>
        <v>13274</v>
      </c>
      <c r="T297" s="86" t="s">
        <v>127</v>
      </c>
      <c r="U297" s="11"/>
    </row>
    <row r="298" spans="2:21" ht="13.5">
      <c r="B298" s="66"/>
      <c r="C298" s="20" t="s">
        <v>0</v>
      </c>
      <c r="D298" s="31">
        <f aca="true" t="shared" si="94" ref="D298:S298">(D292+D271+D262+D244+D226+D196+D166+D157+D139+D118+D97+D79)</f>
        <v>28162</v>
      </c>
      <c r="E298" s="39">
        <f t="shared" si="94"/>
        <v>40024</v>
      </c>
      <c r="F298" s="31">
        <f t="shared" si="94"/>
        <v>1192</v>
      </c>
      <c r="G298" s="39">
        <f t="shared" si="94"/>
        <v>69378</v>
      </c>
      <c r="H298" s="31">
        <f t="shared" si="94"/>
        <v>544</v>
      </c>
      <c r="I298" s="39">
        <f t="shared" si="94"/>
        <v>1610</v>
      </c>
      <c r="J298" s="31">
        <v>2144</v>
      </c>
      <c r="K298" s="39">
        <f t="shared" si="94"/>
        <v>131091</v>
      </c>
      <c r="L298" s="31">
        <f t="shared" si="94"/>
        <v>233133</v>
      </c>
      <c r="M298" s="102">
        <f t="shared" si="94"/>
        <v>364224</v>
      </c>
      <c r="N298" s="84">
        <f t="shared" si="94"/>
        <v>12485</v>
      </c>
      <c r="O298" s="102">
        <f t="shared" si="94"/>
        <v>2428</v>
      </c>
      <c r="P298" s="84">
        <f t="shared" si="94"/>
        <v>14913</v>
      </c>
      <c r="Q298" s="102">
        <f t="shared" si="94"/>
        <v>450669</v>
      </c>
      <c r="R298" s="84">
        <f t="shared" si="94"/>
        <v>11477</v>
      </c>
      <c r="S298" s="102">
        <f t="shared" si="94"/>
        <v>458622</v>
      </c>
      <c r="T298" s="31">
        <f>SUM(T79,T97,T118,T139,T157,T166,T196,T226,T244,T262,T271,T292)</f>
        <v>229959</v>
      </c>
      <c r="U298" s="28">
        <f>S298+T298</f>
        <v>688581</v>
      </c>
    </row>
    <row r="299" spans="2:21" ht="13.5">
      <c r="B299" s="64"/>
      <c r="C299" s="18" t="s">
        <v>32</v>
      </c>
      <c r="D299" s="29">
        <f aca="true" t="shared" si="95" ref="D299:S299">(D44+D296)</f>
        <v>41780</v>
      </c>
      <c r="E299" s="37">
        <f t="shared" si="95"/>
        <v>100240</v>
      </c>
      <c r="F299" s="29">
        <f t="shared" si="95"/>
        <v>240</v>
      </c>
      <c r="G299" s="37">
        <f t="shared" si="95"/>
        <v>142260</v>
      </c>
      <c r="H299" s="29">
        <f t="shared" si="95"/>
        <v>500</v>
      </c>
      <c r="I299" s="37">
        <f t="shared" si="95"/>
        <v>2602</v>
      </c>
      <c r="J299" s="29">
        <f t="shared" si="95"/>
        <v>3102</v>
      </c>
      <c r="K299" s="37">
        <f t="shared" si="95"/>
        <v>335131</v>
      </c>
      <c r="L299" s="29">
        <f t="shared" si="95"/>
        <v>607276</v>
      </c>
      <c r="M299" s="100">
        <f t="shared" si="95"/>
        <v>942407</v>
      </c>
      <c r="N299" s="82">
        <f t="shared" si="95"/>
        <v>24368</v>
      </c>
      <c r="O299" s="100">
        <f t="shared" si="95"/>
        <v>4304</v>
      </c>
      <c r="P299" s="82">
        <f t="shared" si="95"/>
        <v>28672</v>
      </c>
      <c r="Q299" s="100">
        <f t="shared" si="95"/>
        <v>1116441</v>
      </c>
      <c r="R299" s="82">
        <f t="shared" si="95"/>
        <v>28351</v>
      </c>
      <c r="S299" s="100">
        <f t="shared" si="95"/>
        <v>1144792</v>
      </c>
      <c r="T299" s="82" t="s">
        <v>127</v>
      </c>
      <c r="U299" s="12"/>
    </row>
    <row r="300" spans="2:21" ht="13.5">
      <c r="B300" s="65" t="s">
        <v>117</v>
      </c>
      <c r="C300" s="25" t="s">
        <v>33</v>
      </c>
      <c r="D300" s="30">
        <f aca="true" t="shared" si="96" ref="D300:S300">(D45+D297)</f>
        <v>18192</v>
      </c>
      <c r="E300" s="38">
        <f t="shared" si="96"/>
        <v>812</v>
      </c>
      <c r="F300" s="30">
        <f t="shared" si="96"/>
        <v>1916</v>
      </c>
      <c r="G300" s="38">
        <f t="shared" si="96"/>
        <v>20920</v>
      </c>
      <c r="H300" s="30">
        <f t="shared" si="96"/>
        <v>861</v>
      </c>
      <c r="I300" s="38">
        <f t="shared" si="96"/>
        <v>374</v>
      </c>
      <c r="J300" s="30">
        <v>1235</v>
      </c>
      <c r="K300" s="38">
        <f t="shared" si="96"/>
        <v>113</v>
      </c>
      <c r="L300" s="30">
        <f t="shared" si="96"/>
        <v>2104</v>
      </c>
      <c r="M300" s="101">
        <f t="shared" si="96"/>
        <v>5731</v>
      </c>
      <c r="N300" s="83">
        <f t="shared" si="96"/>
        <v>4461</v>
      </c>
      <c r="O300" s="101">
        <f t="shared" si="96"/>
        <v>28</v>
      </c>
      <c r="P300" s="83">
        <f t="shared" si="96"/>
        <v>4489</v>
      </c>
      <c r="Q300" s="101">
        <v>28861</v>
      </c>
      <c r="R300" s="83">
        <v>3</v>
      </c>
      <c r="S300" s="101">
        <f t="shared" si="96"/>
        <v>28864</v>
      </c>
      <c r="T300" s="83" t="s">
        <v>127</v>
      </c>
      <c r="U300" s="11"/>
    </row>
    <row r="301" spans="2:21" ht="13.5">
      <c r="B301" s="63"/>
      <c r="C301" s="20" t="s">
        <v>0</v>
      </c>
      <c r="D301" s="31">
        <f aca="true" t="shared" si="97" ref="D301:S301">(D46+D298)</f>
        <v>59972</v>
      </c>
      <c r="E301" s="39">
        <f t="shared" si="97"/>
        <v>101052</v>
      </c>
      <c r="F301" s="31">
        <f t="shared" si="97"/>
        <v>2156</v>
      </c>
      <c r="G301" s="39">
        <f t="shared" si="97"/>
        <v>163180</v>
      </c>
      <c r="H301" s="31">
        <f t="shared" si="97"/>
        <v>1361</v>
      </c>
      <c r="I301" s="39">
        <f t="shared" si="97"/>
        <v>2986</v>
      </c>
      <c r="J301" s="31">
        <v>4337</v>
      </c>
      <c r="K301" s="39">
        <f t="shared" si="97"/>
        <v>338758</v>
      </c>
      <c r="L301" s="31">
        <f t="shared" si="97"/>
        <v>609380</v>
      </c>
      <c r="M301" s="102">
        <f t="shared" si="97"/>
        <v>948138</v>
      </c>
      <c r="N301" s="84">
        <f t="shared" si="97"/>
        <v>28829</v>
      </c>
      <c r="O301" s="102">
        <f t="shared" si="97"/>
        <v>4332</v>
      </c>
      <c r="P301" s="84">
        <f t="shared" si="97"/>
        <v>33161</v>
      </c>
      <c r="Q301" s="102">
        <v>1145302</v>
      </c>
      <c r="R301" s="84">
        <f t="shared" si="97"/>
        <v>28354</v>
      </c>
      <c r="S301" s="102">
        <f t="shared" si="97"/>
        <v>1173656</v>
      </c>
      <c r="T301" s="31">
        <f>(T46+T295+T298)</f>
        <v>516726</v>
      </c>
      <c r="U301" s="28">
        <f>S301+T301</f>
        <v>1690382</v>
      </c>
    </row>
    <row r="302" ht="13.5">
      <c r="B302" s="1" t="s">
        <v>119</v>
      </c>
    </row>
    <row r="305" ht="13.5">
      <c r="H305" s="2"/>
    </row>
  </sheetData>
  <mergeCells count="8">
    <mergeCell ref="B3:B4"/>
    <mergeCell ref="C3:C4"/>
    <mergeCell ref="D3:G3"/>
    <mergeCell ref="H3:J3"/>
    <mergeCell ref="S2:U2"/>
    <mergeCell ref="K3:M3"/>
    <mergeCell ref="N3:P3"/>
    <mergeCell ref="U3:U4"/>
  </mergeCells>
  <printOptions/>
  <pageMargins left="0.7874015748031497" right="0.15748031496062992" top="0.7874015748031497" bottom="0.7874015748031497" header="0.5118110236220472" footer="0.5118110236220472"/>
  <pageSetup horizontalDpi="600" verticalDpi="600" orientation="landscape" paperSize="9" scale="47" r:id="rId1"/>
  <rowBreaks count="3" manualBreakCount="3">
    <brk id="79" min="2" max="20" man="1"/>
    <brk id="157" min="2" max="20" man="1"/>
    <brk id="226" min="2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群馬陸運支局登録部門</dc:creator>
  <cp:keywords/>
  <dc:description/>
  <cp:lastModifiedBy>群馬県庁</cp:lastModifiedBy>
  <cp:lastPrinted>2005-09-12T08:32:26Z</cp:lastPrinted>
  <dcterms:created xsi:type="dcterms:W3CDTF">2001-08-21T23:56:43Z</dcterms:created>
  <dcterms:modified xsi:type="dcterms:W3CDTF">2005-09-12T08:34:13Z</dcterms:modified>
  <cp:category/>
  <cp:version/>
  <cp:contentType/>
  <cp:contentStatus/>
</cp:coreProperties>
</file>