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市町村別車種別１４年度" sheetId="1" r:id="rId1"/>
  </sheets>
  <definedNames>
    <definedName name="_xlnm.Print_Area" localSheetId="0">'市町村別車種別１４年度'!$C$5:$U$305</definedName>
    <definedName name="_xlnm.Print_Titles" localSheetId="0">'市町村別車種別１４年度'!$B:$B,'市町村別車種別１４年度'!$1:$4</definedName>
  </definedNames>
  <calcPr fullCalcOnLoad="1"/>
</workbook>
</file>

<file path=xl/sharedStrings.xml><?xml version="1.0" encoding="utf-8"?>
<sst xmlns="http://schemas.openxmlformats.org/spreadsheetml/2006/main" count="456" uniqueCount="127">
  <si>
    <t>計</t>
  </si>
  <si>
    <t>市町村</t>
  </si>
  <si>
    <t>業態</t>
  </si>
  <si>
    <t>普通車</t>
  </si>
  <si>
    <t>小型車</t>
  </si>
  <si>
    <t>被けん引車</t>
  </si>
  <si>
    <t>特種用途車</t>
  </si>
  <si>
    <t>大型特殊車</t>
  </si>
  <si>
    <t>自動車計</t>
  </si>
  <si>
    <t>二輪車</t>
  </si>
  <si>
    <t>自動車計</t>
  </si>
  <si>
    <t>車計</t>
  </si>
  <si>
    <t>総合計</t>
  </si>
  <si>
    <t>貨物用</t>
  </si>
  <si>
    <t>乗合用</t>
  </si>
  <si>
    <t>乗用</t>
  </si>
  <si>
    <t>特種（殊）用途車</t>
  </si>
  <si>
    <t>登録</t>
  </si>
  <si>
    <t>小型</t>
  </si>
  <si>
    <t>検査</t>
  </si>
  <si>
    <t>軽自動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</si>
  <si>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</si>
  <si>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</si>
  <si>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</si>
  <si>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</si>
  <si>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</si>
  <si>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</si>
  <si>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</si>
  <si>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</si>
  <si>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</si>
  <si>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</si>
  <si>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</si>
  <si>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市計</t>
  </si>
  <si>
    <t>自家用</t>
  </si>
  <si>
    <t>事業用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</si>
  <si>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</si>
  <si>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</si>
  <si>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</si>
  <si>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</si>
  <si>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</si>
  <si>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</si>
  <si>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</si>
  <si>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</si>
  <si>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</si>
  <si>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</si>
  <si>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不明</t>
  </si>
  <si>
    <t>勢多郡計</t>
  </si>
  <si>
    <t>群馬郡</t>
  </si>
  <si>
    <t>群馬町</t>
  </si>
  <si>
    <t>榛名町</t>
  </si>
  <si>
    <t>倉渕村</t>
  </si>
  <si>
    <t>箕郷町</t>
  </si>
  <si>
    <t>群馬郡計</t>
  </si>
  <si>
    <t>北群馬郡</t>
  </si>
  <si>
    <t>子持村</t>
  </si>
  <si>
    <t>伊香保町</t>
  </si>
  <si>
    <t>榛東村</t>
  </si>
  <si>
    <t>吉岡町</t>
  </si>
  <si>
    <t>北群馬郡</t>
  </si>
  <si>
    <t>北群馬郡計</t>
  </si>
  <si>
    <t>多野郡</t>
  </si>
  <si>
    <t>新町</t>
  </si>
  <si>
    <t>鬼石町</t>
  </si>
  <si>
    <t>吉井町</t>
  </si>
  <si>
    <t>万場町</t>
  </si>
  <si>
    <t>上野村</t>
  </si>
  <si>
    <t>多野郡計</t>
  </si>
  <si>
    <t>甘楽郡</t>
  </si>
  <si>
    <t>妙義町</t>
  </si>
  <si>
    <t>南牧村</t>
  </si>
  <si>
    <t>下仁田町</t>
  </si>
  <si>
    <t>甘楽町</t>
  </si>
  <si>
    <t>甘楽郡計</t>
  </si>
  <si>
    <t>碓氷郡</t>
  </si>
  <si>
    <t>松井田町</t>
  </si>
  <si>
    <t>碓氷郡計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</si>
  <si>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</si>
  <si>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</si>
  <si>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</si>
  <si>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</si>
  <si>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</si>
  <si>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</si>
  <si>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</si>
  <si>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</si>
  <si>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吾妻郡</t>
  </si>
  <si>
    <t>吾妻郡計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</si>
  <si>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</si>
  <si>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</si>
  <si>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</si>
  <si>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</si>
  <si>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</si>
  <si>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</si>
  <si>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</si>
  <si>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</si>
  <si>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</si>
  <si>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利根郡計</t>
  </si>
  <si>
    <t>佐波郡</t>
  </si>
  <si>
    <t>赤堀町</t>
  </si>
  <si>
    <t>境町</t>
  </si>
  <si>
    <t>玉村町</t>
  </si>
  <si>
    <t>佐波郡計</t>
  </si>
  <si>
    <t>新田郡</t>
  </si>
  <si>
    <t>尾島町</t>
  </si>
  <si>
    <t>新田町</t>
  </si>
  <si>
    <t>藪塚本町</t>
  </si>
  <si>
    <t>笠懸町</t>
  </si>
  <si>
    <t>新田郡計</t>
  </si>
  <si>
    <t>山田郡</t>
  </si>
  <si>
    <t>大間々町</t>
  </si>
  <si>
    <t>山田郡計</t>
  </si>
  <si>
    <t>邑楽郡</t>
  </si>
  <si>
    <t>板倉町</t>
  </si>
  <si>
    <t>明和町</t>
  </si>
  <si>
    <t>千代田町</t>
  </si>
  <si>
    <t>大泉町</t>
  </si>
  <si>
    <t>邑楽町</t>
  </si>
  <si>
    <t>邑楽郡計</t>
  </si>
  <si>
    <t>小野上村</t>
  </si>
  <si>
    <t>中里村</t>
  </si>
  <si>
    <t>不明計</t>
  </si>
  <si>
    <t>合　　　計</t>
  </si>
  <si>
    <t>郡　　計</t>
  </si>
  <si>
    <t>平成１3年度</t>
  </si>
  <si>
    <t>平成１５年３月３１日現在</t>
  </si>
  <si>
    <t>平成１4年度</t>
  </si>
  <si>
    <t>資料：関東運輸局群馬運輸支局</t>
  </si>
  <si>
    <t>１５－６ 市町村・車種別保有自動車台数 (平成１４年度末）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</si>
</sst>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#,##0_);[Red]\(#,##0\)"/>
    <numFmt numFmtId="179" formatCode="0.00_ "/>
    <numFmt numFmtId="180" formatCode="0.0000_ "/>
    <numFmt numFmtId="181" formatCode="#,##0.0000"/>
    <numFmt numFmtId="182" formatCode="#,##0_ "/>
    <numFmt numFmtId="183" formatCode="0.000_ "/>
  </numFmts>
  <fonts count="5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distributed"/>
    </xf>
    <xf numFmtId="3" fontId="0" fillId="0" borderId="2" xfId="0" applyNumberFormat="1" applyFill="1" applyBorder="1" applyAlignment="1" applyProtection="1">
      <alignment/>
      <protection hidden="1" locked="0"/>
    </xf>
    <xf numFmtId="3" fontId="0" fillId="0" borderId="3" xfId="0" applyNumberFormat="1" applyFill="1" applyBorder="1" applyAlignment="1" applyProtection="1">
      <alignment/>
      <protection hidden="1" locked="0"/>
    </xf>
    <xf numFmtId="0" fontId="0" fillId="0" borderId="3" xfId="0" applyFill="1" applyBorder="1" applyAlignment="1">
      <alignment horizontal="distributed"/>
    </xf>
    <xf numFmtId="0" fontId="0" fillId="0" borderId="3" xfId="0" applyFill="1" applyBorder="1" applyAlignment="1" applyProtection="1">
      <alignment/>
      <protection hidden="1" locked="0"/>
    </xf>
    <xf numFmtId="3" fontId="0" fillId="0" borderId="3" xfId="0" applyNumberFormat="1" applyFill="1" applyBorder="1" applyAlignment="1" applyProtection="1">
      <alignment/>
      <protection/>
    </xf>
    <xf numFmtId="0" fontId="0" fillId="0" borderId="3" xfId="0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 hidden="1" locked="0"/>
    </xf>
    <xf numFmtId="0" fontId="0" fillId="0" borderId="1" xfId="0" applyFill="1" applyBorder="1" applyAlignment="1" applyProtection="1">
      <alignment horizontal="distributed"/>
      <protection/>
    </xf>
    <xf numFmtId="3" fontId="0" fillId="0" borderId="4" xfId="0" applyNumberFormat="1" applyFill="1" applyBorder="1" applyAlignment="1" applyProtection="1">
      <alignment/>
      <protection hidden="1" locked="0"/>
    </xf>
    <xf numFmtId="0" fontId="0" fillId="0" borderId="4" xfId="0" applyFill="1" applyBorder="1" applyAlignment="1" applyProtection="1">
      <alignment/>
      <protection hidden="1" locked="0"/>
    </xf>
    <xf numFmtId="0" fontId="0" fillId="0" borderId="4" xfId="0" applyFill="1" applyBorder="1" applyAlignment="1" applyProtection="1">
      <alignment horizontal="distributed"/>
      <protection/>
    </xf>
    <xf numFmtId="3" fontId="0" fillId="0" borderId="4" xfId="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 hidden="1" locked="0"/>
    </xf>
    <xf numFmtId="3" fontId="0" fillId="0" borderId="1" xfId="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 hidden="1" locked="0"/>
    </xf>
    <xf numFmtId="3" fontId="0" fillId="0" borderId="5" xfId="0" applyNumberFormat="1" applyFill="1" applyBorder="1" applyAlignment="1" applyProtection="1">
      <alignment/>
      <protection hidden="1" locked="0"/>
    </xf>
    <xf numFmtId="3" fontId="0" fillId="0" borderId="6" xfId="0" applyNumberFormat="1" applyFill="1" applyBorder="1" applyAlignment="1" applyProtection="1">
      <alignment/>
      <protection hidden="1" locked="0"/>
    </xf>
    <xf numFmtId="3" fontId="0" fillId="0" borderId="7" xfId="0" applyNumberFormat="1" applyFill="1" applyBorder="1" applyAlignment="1" applyProtection="1">
      <alignment/>
      <protection hidden="1" locked="0"/>
    </xf>
    <xf numFmtId="3" fontId="0" fillId="0" borderId="8" xfId="0" applyNumberFormat="1" applyFill="1" applyBorder="1" applyAlignment="1" applyProtection="1">
      <alignment/>
      <protection hidden="1" locked="0"/>
    </xf>
    <xf numFmtId="3" fontId="0" fillId="0" borderId="9" xfId="0" applyNumberFormat="1" applyFill="1" applyBorder="1" applyAlignment="1" applyProtection="1">
      <alignment/>
      <protection/>
    </xf>
    <xf numFmtId="3" fontId="0" fillId="0" borderId="10" xfId="0" applyNumberFormat="1" applyFill="1" applyBorder="1" applyAlignment="1" applyProtection="1">
      <alignment/>
      <protection/>
    </xf>
    <xf numFmtId="3" fontId="0" fillId="0" borderId="3" xfId="0" applyNumberFormat="1" applyFill="1" applyBorder="1" applyAlignment="1">
      <alignment/>
    </xf>
    <xf numFmtId="3" fontId="0" fillId="0" borderId="4" xfId="0" applyNumberFormat="1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2" borderId="3" xfId="0" applyFill="1" applyBorder="1" applyAlignment="1" applyProtection="1">
      <alignment horizontal="distributed"/>
      <protection/>
    </xf>
    <xf numFmtId="0" fontId="0" fillId="2" borderId="5" xfId="0" applyFill="1" applyBorder="1" applyAlignment="1" applyProtection="1">
      <alignment horizontal="distributed"/>
      <protection/>
    </xf>
    <xf numFmtId="0" fontId="0" fillId="2" borderId="1" xfId="0" applyFill="1" applyBorder="1" applyAlignment="1" applyProtection="1">
      <alignment horizontal="distributed"/>
      <protection/>
    </xf>
    <xf numFmtId="0" fontId="0" fillId="2" borderId="9" xfId="0" applyFill="1" applyBorder="1" applyAlignment="1" applyProtection="1">
      <alignment horizontal="distributed"/>
      <protection/>
    </xf>
    <xf numFmtId="0" fontId="0" fillId="2" borderId="3" xfId="0" applyFill="1" applyBorder="1" applyAlignment="1" applyProtection="1">
      <alignment/>
      <protection hidden="1" locked="0"/>
    </xf>
    <xf numFmtId="3" fontId="0" fillId="2" borderId="3" xfId="0" applyNumberFormat="1" applyFill="1" applyBorder="1" applyAlignment="1" applyProtection="1">
      <alignment/>
      <protection/>
    </xf>
    <xf numFmtId="3" fontId="0" fillId="2" borderId="4" xfId="0" applyNumberFormat="1" applyFill="1" applyBorder="1" applyAlignment="1" applyProtection="1">
      <alignment/>
      <protection hidden="1" locked="0"/>
    </xf>
    <xf numFmtId="0" fontId="0" fillId="2" borderId="4" xfId="0" applyFill="1" applyBorder="1" applyAlignment="1" applyProtection="1">
      <alignment horizontal="distributed"/>
      <protection/>
    </xf>
    <xf numFmtId="3" fontId="0" fillId="2" borderId="4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 hidden="1" locked="0"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hidden="1" locked="0"/>
    </xf>
    <xf numFmtId="3" fontId="0" fillId="0" borderId="11" xfId="0" applyNumberFormat="1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3" fontId="0" fillId="0" borderId="0" xfId="0" applyNumberFormat="1" applyFill="1" applyBorder="1" applyAlignment="1" applyProtection="1">
      <alignment/>
      <protection hidden="1" locked="0"/>
    </xf>
    <xf numFmtId="3" fontId="0" fillId="0" borderId="11" xfId="0" applyNumberFormat="1" applyFill="1" applyBorder="1" applyAlignment="1" applyProtection="1">
      <alignment/>
      <protection hidden="1" locked="0"/>
    </xf>
    <xf numFmtId="3" fontId="0" fillId="2" borderId="12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11" xfId="0" applyNumberFormat="1" applyFill="1" applyBorder="1" applyAlignment="1">
      <alignment/>
    </xf>
    <xf numFmtId="3" fontId="0" fillId="0" borderId="3" xfId="0" applyNumberFormat="1" applyFont="1" applyFill="1" applyBorder="1" applyAlignment="1">
      <alignment/>
    </xf>
    <xf numFmtId="3" fontId="0" fillId="0" borderId="4" xfId="0" applyNumberFormat="1" applyFont="1" applyFill="1" applyBorder="1" applyAlignment="1">
      <alignment/>
    </xf>
    <xf numFmtId="3" fontId="0" fillId="0" borderId="1" xfId="0" applyNumberFormat="1" applyFont="1" applyFill="1" applyBorder="1" applyAlignment="1">
      <alignment/>
    </xf>
    <xf numFmtId="0" fontId="2" fillId="0" borderId="3" xfId="0" applyFont="1" applyFill="1" applyBorder="1" applyAlignment="1" applyProtection="1">
      <alignment horizontal="distributed" shrinkToFit="1"/>
      <protection/>
    </xf>
    <xf numFmtId="3" fontId="2" fillId="0" borderId="3" xfId="0" applyNumberFormat="1" applyFont="1" applyFill="1" applyBorder="1" applyAlignment="1" applyProtection="1">
      <alignment shrinkToFit="1"/>
      <protection locked="0"/>
    </xf>
    <xf numFmtId="3" fontId="2" fillId="0" borderId="0" xfId="0" applyNumberFormat="1" applyFont="1" applyFill="1" applyBorder="1" applyAlignment="1" applyProtection="1">
      <alignment shrinkToFit="1"/>
      <protection hidden="1" locked="0"/>
    </xf>
    <xf numFmtId="3" fontId="2" fillId="0" borderId="4" xfId="0" applyNumberFormat="1" applyFont="1" applyFill="1" applyBorder="1" applyAlignment="1" applyProtection="1">
      <alignment shrinkToFit="1"/>
      <protection hidden="1" locked="0"/>
    </xf>
    <xf numFmtId="0" fontId="2" fillId="0" borderId="0" xfId="0" applyFont="1" applyFill="1" applyAlignment="1">
      <alignment shrinkToFit="1"/>
    </xf>
    <xf numFmtId="0" fontId="2" fillId="0" borderId="4" xfId="0" applyFont="1" applyFill="1" applyBorder="1" applyAlignment="1" applyProtection="1">
      <alignment horizontal="distributed" shrinkToFit="1"/>
      <protection/>
    </xf>
    <xf numFmtId="3" fontId="2" fillId="0" borderId="4" xfId="0" applyNumberFormat="1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horizontal="distributed" shrinkToFit="1"/>
      <protection/>
    </xf>
    <xf numFmtId="3" fontId="2" fillId="0" borderId="1" xfId="0" applyNumberFormat="1" applyFont="1" applyFill="1" applyBorder="1" applyAlignment="1" applyProtection="1">
      <alignment shrinkToFit="1"/>
      <protection/>
    </xf>
    <xf numFmtId="3" fontId="2" fillId="0" borderId="11" xfId="0" applyNumberFormat="1" applyFont="1" applyFill="1" applyBorder="1" applyAlignment="1" applyProtection="1">
      <alignment shrinkToFit="1"/>
      <protection hidden="1" locked="0"/>
    </xf>
    <xf numFmtId="3" fontId="2" fillId="0" borderId="1" xfId="0" applyNumberFormat="1" applyFont="1" applyFill="1" applyBorder="1" applyAlignment="1" applyProtection="1">
      <alignment shrinkToFit="1"/>
      <protection hidden="1" locked="0"/>
    </xf>
    <xf numFmtId="0" fontId="0" fillId="0" borderId="0" xfId="0" applyFill="1" applyAlignment="1" applyProtection="1">
      <alignment horizontal="left"/>
      <protection/>
    </xf>
    <xf numFmtId="0" fontId="2" fillId="0" borderId="3" xfId="0" applyFont="1" applyFill="1" applyBorder="1" applyAlignment="1" applyProtection="1">
      <alignment horizontal="distributed" shrinkToFit="1"/>
      <protection hidden="1" locked="0"/>
    </xf>
    <xf numFmtId="0" fontId="2" fillId="0" borderId="1" xfId="0" applyFont="1" applyFill="1" applyBorder="1" applyAlignment="1" applyProtection="1">
      <alignment horizontal="distributed" shrinkToFit="1"/>
      <protection hidden="1" locked="0"/>
    </xf>
    <xf numFmtId="0" fontId="0" fillId="0" borderId="3" xfId="0" applyFill="1" applyBorder="1" applyAlignment="1" applyProtection="1">
      <alignment horizontal="distributed"/>
      <protection hidden="1" locked="0"/>
    </xf>
    <xf numFmtId="0" fontId="0" fillId="0" borderId="4" xfId="0" applyFill="1" applyBorder="1" applyAlignment="1" applyProtection="1">
      <alignment horizontal="distributed"/>
      <protection hidden="1" locked="0"/>
    </xf>
    <xf numFmtId="0" fontId="0" fillId="0" borderId="1" xfId="0" applyFill="1" applyBorder="1" applyAlignment="1" applyProtection="1">
      <alignment horizontal="distributed"/>
      <protection hidden="1" locked="0"/>
    </xf>
    <xf numFmtId="0" fontId="0" fillId="2" borderId="3" xfId="0" applyFill="1" applyBorder="1" applyAlignment="1" applyProtection="1">
      <alignment horizontal="distributed"/>
      <protection hidden="1" locked="0"/>
    </xf>
    <xf numFmtId="0" fontId="0" fillId="2" borderId="4" xfId="0" applyFill="1" applyBorder="1" applyAlignment="1" applyProtection="1">
      <alignment horizontal="distributed"/>
      <protection hidden="1" locked="0"/>
    </xf>
    <xf numFmtId="0" fontId="0" fillId="2" borderId="1" xfId="0" applyFill="1" applyBorder="1" applyAlignment="1" applyProtection="1">
      <alignment horizontal="distributed"/>
      <protection hidden="1" locked="0"/>
    </xf>
    <xf numFmtId="0" fontId="0" fillId="0" borderId="4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4" xfId="0" applyFill="1" applyBorder="1" applyAlignment="1">
      <alignment horizontal="distributed"/>
    </xf>
    <xf numFmtId="0" fontId="0" fillId="2" borderId="1" xfId="0" applyFill="1" applyBorder="1" applyAlignment="1">
      <alignment horizontal="distributed"/>
    </xf>
    <xf numFmtId="0" fontId="0" fillId="2" borderId="5" xfId="0" applyFill="1" applyBorder="1" applyAlignment="1">
      <alignment horizontal="distributed"/>
    </xf>
    <xf numFmtId="0" fontId="0" fillId="2" borderId="7" xfId="0" applyFill="1" applyBorder="1" applyAlignment="1">
      <alignment horizontal="distributed"/>
    </xf>
    <xf numFmtId="0" fontId="0" fillId="2" borderId="9" xfId="0" applyFill="1" applyBorder="1" applyAlignment="1">
      <alignment horizontal="distributed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4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3" fillId="0" borderId="4" xfId="0" applyFont="1" applyFill="1" applyBorder="1" applyAlignment="1" applyProtection="1">
      <alignment horizontal="distributed" vertical="center" shrinkToFit="1"/>
      <protection hidden="1" locked="0"/>
    </xf>
    <xf numFmtId="0" fontId="0" fillId="0" borderId="3" xfId="0" applyFill="1" applyBorder="1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2" borderId="13" xfId="0" applyFill="1" applyBorder="1" applyAlignment="1" applyProtection="1">
      <alignment horizontal="distributed"/>
      <protection/>
    </xf>
    <xf numFmtId="0" fontId="0" fillId="2" borderId="14" xfId="0" applyFill="1" applyBorder="1" applyAlignment="1" applyProtection="1">
      <alignment horizontal="distributed"/>
      <protection/>
    </xf>
    <xf numFmtId="0" fontId="0" fillId="2" borderId="15" xfId="0" applyFill="1" applyBorder="1" applyAlignment="1" applyProtection="1">
      <alignment horizontal="distributed"/>
      <protection/>
    </xf>
    <xf numFmtId="0" fontId="0" fillId="2" borderId="3" xfId="0" applyFill="1" applyBorder="1" applyAlignment="1" applyProtection="1">
      <alignment horizontal="center" vertical="distributed"/>
      <protection/>
    </xf>
    <xf numFmtId="0" fontId="0" fillId="2" borderId="1" xfId="0" applyFill="1" applyBorder="1" applyAlignment="1" applyProtection="1">
      <alignment horizontal="center" vertical="distributed"/>
      <protection/>
    </xf>
    <xf numFmtId="0" fontId="0" fillId="2" borderId="3" xfId="0" applyFill="1" applyBorder="1" applyAlignment="1" applyProtection="1">
      <alignment horizontal="distributed" vertical="distributed"/>
      <protection/>
    </xf>
    <xf numFmtId="0" fontId="0" fillId="2" borderId="1" xfId="0" applyFill="1" applyBorder="1" applyAlignment="1" applyProtection="1">
      <alignment horizontal="distributed" vertical="distributed"/>
      <protection/>
    </xf>
    <xf numFmtId="0" fontId="0" fillId="0" borderId="11" xfId="0" applyFill="1" applyBorder="1" applyAlignment="1" applyProtection="1">
      <alignment horizontal="right"/>
      <protection hidden="1" locked="0"/>
    </xf>
    <xf numFmtId="0" fontId="4" fillId="0" borderId="0" xfId="0" applyFont="1" applyFill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08"/>
  <sheetViews>
    <sheetView tabSelected="1" zoomScale="110" zoomScaleNormal="110" zoomScaleSheetLayoutView="10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59" sqref="J59"/>
    </sheetView>
  </sheetViews>
  <sheetFormatPr defaultColWidth="9.00390625" defaultRowHeight="13.5"/>
  <cols>
    <col min="1" max="1" width="2.625" style="1" customWidth="1"/>
    <col min="2" max="2" width="11.25390625" style="1" customWidth="1"/>
    <col min="3" max="3" width="9.00390625" style="1" customWidth="1"/>
    <col min="4" max="8" width="10.00390625" style="1" customWidth="1"/>
    <col min="9" max="13" width="9.00390625" style="1" customWidth="1"/>
    <col min="14" max="16" width="10.00390625" style="1" customWidth="1"/>
    <col min="17" max="17" width="9.625" style="1" bestFit="1" customWidth="1"/>
    <col min="18" max="18" width="9.125" style="1" bestFit="1" customWidth="1"/>
    <col min="19" max="19" width="9.625" style="1" bestFit="1" customWidth="1"/>
    <col min="20" max="20" width="9.125" style="1" customWidth="1"/>
    <col min="21" max="21" width="9.625" style="1" bestFit="1" customWidth="1"/>
    <col min="22" max="16384" width="9.00390625" style="1" customWidth="1"/>
  </cols>
  <sheetData>
    <row r="1" spans="2:21" ht="17.25" customHeight="1">
      <c r="B1" s="97" t="s">
        <v>126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2:21" ht="13.5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96" t="s">
        <v>123</v>
      </c>
      <c r="T2" s="96"/>
      <c r="U2" s="96"/>
    </row>
    <row r="3" spans="2:21" ht="13.5">
      <c r="B3" s="94" t="s">
        <v>1</v>
      </c>
      <c r="C3" s="94" t="s">
        <v>2</v>
      </c>
      <c r="D3" s="89" t="s">
        <v>13</v>
      </c>
      <c r="E3" s="90"/>
      <c r="F3" s="90"/>
      <c r="G3" s="91"/>
      <c r="H3" s="89" t="s">
        <v>14</v>
      </c>
      <c r="I3" s="90"/>
      <c r="J3" s="91"/>
      <c r="K3" s="89" t="s">
        <v>15</v>
      </c>
      <c r="L3" s="90"/>
      <c r="M3" s="91"/>
      <c r="N3" s="89" t="s">
        <v>16</v>
      </c>
      <c r="O3" s="90"/>
      <c r="P3" s="91"/>
      <c r="Q3" s="28" t="s">
        <v>17</v>
      </c>
      <c r="R3" s="28" t="s">
        <v>18</v>
      </c>
      <c r="S3" s="28" t="s">
        <v>19</v>
      </c>
      <c r="T3" s="29" t="s">
        <v>20</v>
      </c>
      <c r="U3" s="92" t="s">
        <v>12</v>
      </c>
    </row>
    <row r="4" spans="2:21" ht="13.5">
      <c r="B4" s="95"/>
      <c r="C4" s="95"/>
      <c r="D4" s="30" t="s">
        <v>3</v>
      </c>
      <c r="E4" s="30" t="s">
        <v>4</v>
      </c>
      <c r="F4" s="30" t="s">
        <v>5</v>
      </c>
      <c r="G4" s="30" t="s">
        <v>0</v>
      </c>
      <c r="H4" s="30" t="s">
        <v>3</v>
      </c>
      <c r="I4" s="30" t="s">
        <v>4</v>
      </c>
      <c r="J4" s="30" t="s">
        <v>0</v>
      </c>
      <c r="K4" s="30" t="s">
        <v>3</v>
      </c>
      <c r="L4" s="30" t="s">
        <v>4</v>
      </c>
      <c r="M4" s="30" t="s">
        <v>0</v>
      </c>
      <c r="N4" s="30" t="s">
        <v>6</v>
      </c>
      <c r="O4" s="30" t="s">
        <v>7</v>
      </c>
      <c r="P4" s="30" t="s">
        <v>0</v>
      </c>
      <c r="Q4" s="30" t="s">
        <v>8</v>
      </c>
      <c r="R4" s="30" t="s">
        <v>9</v>
      </c>
      <c r="S4" s="30" t="s">
        <v>10</v>
      </c>
      <c r="T4" s="31" t="s">
        <v>11</v>
      </c>
      <c r="U4" s="93"/>
    </row>
    <row r="5" spans="2:21" ht="13.5">
      <c r="B5" s="7"/>
      <c r="C5" s="9" t="s">
        <v>33</v>
      </c>
      <c r="D5" s="5">
        <v>42760</v>
      </c>
      <c r="E5" s="5">
        <v>109113</v>
      </c>
      <c r="F5" s="5">
        <v>256</v>
      </c>
      <c r="G5" s="8">
        <f>D5+E5+F5</f>
        <v>152129</v>
      </c>
      <c r="H5" s="5">
        <v>512</v>
      </c>
      <c r="I5" s="5">
        <v>2650</v>
      </c>
      <c r="J5" s="8">
        <f>H5+I5</f>
        <v>3162</v>
      </c>
      <c r="K5" s="5">
        <v>310418</v>
      </c>
      <c r="L5" s="5">
        <v>623964</v>
      </c>
      <c r="M5" s="8">
        <f>K5+L5</f>
        <v>934382</v>
      </c>
      <c r="N5" s="5">
        <v>26005</v>
      </c>
      <c r="O5" s="5">
        <v>4403</v>
      </c>
      <c r="P5" s="8">
        <f>N5+O5</f>
        <v>30408</v>
      </c>
      <c r="Q5" s="8">
        <f>G5+J5+M5+P5</f>
        <v>1120081</v>
      </c>
      <c r="R5" s="5">
        <v>27090</v>
      </c>
      <c r="S5" s="8">
        <f>Q5+R5</f>
        <v>1147171</v>
      </c>
      <c r="T5" s="42">
        <v>482689</v>
      </c>
      <c r="U5" s="12">
        <f aca="true" t="shared" si="0" ref="U5:U10">SUM(S5,T5)</f>
        <v>1629860</v>
      </c>
    </row>
    <row r="6" spans="2:21" ht="13.5">
      <c r="B6" s="13" t="s">
        <v>122</v>
      </c>
      <c r="C6" s="14" t="s">
        <v>34</v>
      </c>
      <c r="D6" s="12">
        <v>18035</v>
      </c>
      <c r="E6" s="12">
        <v>811</v>
      </c>
      <c r="F6" s="12">
        <v>1799</v>
      </c>
      <c r="G6" s="15">
        <f>D6+E6+F6</f>
        <v>20645</v>
      </c>
      <c r="H6" s="12">
        <v>853</v>
      </c>
      <c r="I6" s="12">
        <v>316</v>
      </c>
      <c r="J6" s="15">
        <f>H6+I6</f>
        <v>1169</v>
      </c>
      <c r="K6" s="12">
        <v>87</v>
      </c>
      <c r="L6" s="12">
        <v>2127</v>
      </c>
      <c r="M6" s="15">
        <f>K6+L6</f>
        <v>2214</v>
      </c>
      <c r="N6" s="12">
        <v>4091</v>
      </c>
      <c r="O6" s="12">
        <v>28</v>
      </c>
      <c r="P6" s="15">
        <f>N6+O6</f>
        <v>4119</v>
      </c>
      <c r="Q6" s="15">
        <f>G6+J6+M6+P6</f>
        <v>28147</v>
      </c>
      <c r="R6" s="12">
        <v>2</v>
      </c>
      <c r="S6" s="15">
        <f>Q6+R6</f>
        <v>28149</v>
      </c>
      <c r="T6" s="42">
        <v>2239</v>
      </c>
      <c r="U6" s="12">
        <f t="shared" si="0"/>
        <v>30388</v>
      </c>
    </row>
    <row r="7" spans="2:21" ht="13.5">
      <c r="B7" s="16"/>
      <c r="C7" s="11" t="s">
        <v>0</v>
      </c>
      <c r="D7" s="17">
        <f aca="true" t="shared" si="1" ref="D7:S7">D5+D6</f>
        <v>60795</v>
      </c>
      <c r="E7" s="17">
        <f t="shared" si="1"/>
        <v>109924</v>
      </c>
      <c r="F7" s="17">
        <f t="shared" si="1"/>
        <v>2055</v>
      </c>
      <c r="G7" s="17">
        <f t="shared" si="1"/>
        <v>172774</v>
      </c>
      <c r="H7" s="17">
        <f t="shared" si="1"/>
        <v>1365</v>
      </c>
      <c r="I7" s="17">
        <f t="shared" si="1"/>
        <v>2966</v>
      </c>
      <c r="J7" s="17">
        <f t="shared" si="1"/>
        <v>4331</v>
      </c>
      <c r="K7" s="17">
        <f t="shared" si="1"/>
        <v>310505</v>
      </c>
      <c r="L7" s="17">
        <f t="shared" si="1"/>
        <v>626091</v>
      </c>
      <c r="M7" s="17">
        <f t="shared" si="1"/>
        <v>936596</v>
      </c>
      <c r="N7" s="17">
        <f t="shared" si="1"/>
        <v>30096</v>
      </c>
      <c r="O7" s="17">
        <f t="shared" si="1"/>
        <v>4431</v>
      </c>
      <c r="P7" s="17">
        <f t="shared" si="1"/>
        <v>34527</v>
      </c>
      <c r="Q7" s="17">
        <f t="shared" si="1"/>
        <v>1148228</v>
      </c>
      <c r="R7" s="17">
        <f t="shared" si="1"/>
        <v>27092</v>
      </c>
      <c r="S7" s="17">
        <f t="shared" si="1"/>
        <v>1175320</v>
      </c>
      <c r="T7" s="43">
        <f>SUM(T5,T6)</f>
        <v>484928</v>
      </c>
      <c r="U7" s="18">
        <f t="shared" si="0"/>
        <v>1660248</v>
      </c>
    </row>
    <row r="8" spans="2:21" s="57" customFormat="1" ht="13.5">
      <c r="B8" s="65"/>
      <c r="C8" s="53" t="s">
        <v>33</v>
      </c>
      <c r="D8" s="54">
        <f aca="true" t="shared" si="2" ref="D8:S8">SUM(D44,D77,D95,D116,D140,D158,D167,D197,D227,D245,D263,D272,D293)</f>
        <v>42316</v>
      </c>
      <c r="E8" s="54">
        <f t="shared" si="2"/>
        <v>104290</v>
      </c>
      <c r="F8" s="54">
        <f t="shared" si="2"/>
        <v>257</v>
      </c>
      <c r="G8" s="54">
        <f t="shared" si="2"/>
        <v>146863</v>
      </c>
      <c r="H8" s="54">
        <f t="shared" si="2"/>
        <v>515</v>
      </c>
      <c r="I8" s="54">
        <f t="shared" si="2"/>
        <v>2622</v>
      </c>
      <c r="J8" s="54">
        <f t="shared" si="2"/>
        <v>3137</v>
      </c>
      <c r="K8" s="54">
        <f t="shared" si="2"/>
        <v>321570</v>
      </c>
      <c r="L8" s="54">
        <f t="shared" si="2"/>
        <v>618408</v>
      </c>
      <c r="M8" s="54">
        <f t="shared" si="2"/>
        <v>939978</v>
      </c>
      <c r="N8" s="54">
        <f t="shared" si="2"/>
        <v>25340</v>
      </c>
      <c r="O8" s="54">
        <f t="shared" si="2"/>
        <v>4353</v>
      </c>
      <c r="P8" s="54">
        <f t="shared" si="2"/>
        <v>29693</v>
      </c>
      <c r="Q8" s="54">
        <f t="shared" si="2"/>
        <v>1119671</v>
      </c>
      <c r="R8" s="54">
        <f t="shared" si="2"/>
        <v>27696</v>
      </c>
      <c r="S8" s="54">
        <f t="shared" si="2"/>
        <v>1147367</v>
      </c>
      <c r="T8" s="55">
        <v>497427</v>
      </c>
      <c r="U8" s="56">
        <f t="shared" si="0"/>
        <v>1644794</v>
      </c>
    </row>
    <row r="9" spans="2:21" s="57" customFormat="1" ht="13.5">
      <c r="B9" s="86" t="s">
        <v>124</v>
      </c>
      <c r="C9" s="58" t="s">
        <v>34</v>
      </c>
      <c r="D9" s="59">
        <f aca="true" t="shared" si="3" ref="D9:S9">SUM(D45,D78,D96,D117,D141,D159,D168,D198,D228,D246,D264,D273,D294)</f>
        <v>17984</v>
      </c>
      <c r="E9" s="59">
        <f t="shared" si="3"/>
        <v>801</v>
      </c>
      <c r="F9" s="59">
        <f t="shared" si="3"/>
        <v>1823</v>
      </c>
      <c r="G9" s="59">
        <f t="shared" si="3"/>
        <v>20608</v>
      </c>
      <c r="H9" s="59">
        <f t="shared" si="3"/>
        <v>855</v>
      </c>
      <c r="I9" s="59">
        <f t="shared" si="3"/>
        <v>356</v>
      </c>
      <c r="J9" s="59">
        <f t="shared" si="3"/>
        <v>1211</v>
      </c>
      <c r="K9" s="59">
        <f t="shared" si="3"/>
        <v>100</v>
      </c>
      <c r="L9" s="59">
        <f t="shared" si="3"/>
        <v>2102</v>
      </c>
      <c r="M9" s="59">
        <f t="shared" si="3"/>
        <v>2202</v>
      </c>
      <c r="N9" s="59">
        <f t="shared" si="3"/>
        <v>4217</v>
      </c>
      <c r="O9" s="59">
        <f t="shared" si="3"/>
        <v>28</v>
      </c>
      <c r="P9" s="59">
        <f t="shared" si="3"/>
        <v>4245</v>
      </c>
      <c r="Q9" s="59">
        <f t="shared" si="3"/>
        <v>28266</v>
      </c>
      <c r="R9" s="59">
        <f t="shared" si="3"/>
        <v>3</v>
      </c>
      <c r="S9" s="59">
        <f t="shared" si="3"/>
        <v>28269</v>
      </c>
      <c r="T9" s="55">
        <v>2474</v>
      </c>
      <c r="U9" s="56">
        <f t="shared" si="0"/>
        <v>30743</v>
      </c>
    </row>
    <row r="10" spans="2:21" s="57" customFormat="1" ht="13.5">
      <c r="B10" s="66"/>
      <c r="C10" s="60" t="s">
        <v>0</v>
      </c>
      <c r="D10" s="61">
        <f aca="true" t="shared" si="4" ref="D10:S10">SUM(D46,D79,D97,D118,D142,D160,D169,D199,D229,D247,D265,D274,D295)</f>
        <v>60300</v>
      </c>
      <c r="E10" s="61">
        <f t="shared" si="4"/>
        <v>105091</v>
      </c>
      <c r="F10" s="61">
        <f t="shared" si="4"/>
        <v>2080</v>
      </c>
      <c r="G10" s="61">
        <f t="shared" si="4"/>
        <v>167471</v>
      </c>
      <c r="H10" s="61">
        <f t="shared" si="4"/>
        <v>1370</v>
      </c>
      <c r="I10" s="61">
        <f t="shared" si="4"/>
        <v>2978</v>
      </c>
      <c r="J10" s="61">
        <f t="shared" si="4"/>
        <v>4348</v>
      </c>
      <c r="K10" s="61">
        <f t="shared" si="4"/>
        <v>321670</v>
      </c>
      <c r="L10" s="61">
        <f t="shared" si="4"/>
        <v>620510</v>
      </c>
      <c r="M10" s="61">
        <f t="shared" si="4"/>
        <v>942180</v>
      </c>
      <c r="N10" s="61">
        <f t="shared" si="4"/>
        <v>29557</v>
      </c>
      <c r="O10" s="61">
        <f t="shared" si="4"/>
        <v>4381</v>
      </c>
      <c r="P10" s="61">
        <f t="shared" si="4"/>
        <v>33938</v>
      </c>
      <c r="Q10" s="61">
        <f t="shared" si="4"/>
        <v>1147937</v>
      </c>
      <c r="R10" s="61">
        <f t="shared" si="4"/>
        <v>27699</v>
      </c>
      <c r="S10" s="61">
        <f t="shared" si="4"/>
        <v>1175636</v>
      </c>
      <c r="T10" s="62">
        <f>SUM(T8,T9)</f>
        <v>499901</v>
      </c>
      <c r="U10" s="63">
        <f t="shared" si="0"/>
        <v>1675537</v>
      </c>
    </row>
    <row r="11" spans="2:21" ht="13.5">
      <c r="B11" s="67"/>
      <c r="C11" s="9" t="s">
        <v>33</v>
      </c>
      <c r="D11" s="5">
        <v>5269</v>
      </c>
      <c r="E11" s="5">
        <v>16756</v>
      </c>
      <c r="F11" s="5">
        <v>17</v>
      </c>
      <c r="G11" s="8">
        <f>D11+E11+F11</f>
        <v>22042</v>
      </c>
      <c r="H11" s="5">
        <v>78</v>
      </c>
      <c r="I11" s="5">
        <v>236</v>
      </c>
      <c r="J11" s="8">
        <f>H11+I11</f>
        <v>314</v>
      </c>
      <c r="K11" s="5">
        <v>46312</v>
      </c>
      <c r="L11" s="5">
        <v>91578</v>
      </c>
      <c r="M11" s="8">
        <f>K11+L11</f>
        <v>137890</v>
      </c>
      <c r="N11" s="5">
        <v>3572</v>
      </c>
      <c r="O11" s="5">
        <v>517</v>
      </c>
      <c r="P11" s="8">
        <f>N11+O11</f>
        <v>4089</v>
      </c>
      <c r="Q11" s="8">
        <f>G11+J11+M11+P11</f>
        <v>164335</v>
      </c>
      <c r="R11" s="5">
        <v>3711</v>
      </c>
      <c r="S11" s="8">
        <f>Q11+R11</f>
        <v>168046</v>
      </c>
      <c r="T11" s="44"/>
      <c r="U11" s="13"/>
    </row>
    <row r="12" spans="2:21" ht="13.5">
      <c r="B12" s="68" t="s">
        <v>21</v>
      </c>
      <c r="C12" s="14" t="s">
        <v>34</v>
      </c>
      <c r="D12" s="12">
        <v>2307</v>
      </c>
      <c r="E12" s="12">
        <v>125</v>
      </c>
      <c r="F12" s="12">
        <v>260</v>
      </c>
      <c r="G12" s="15">
        <f>D12+E12+F12</f>
        <v>2692</v>
      </c>
      <c r="H12" s="12">
        <v>139</v>
      </c>
      <c r="I12" s="12">
        <v>43</v>
      </c>
      <c r="J12" s="15">
        <f>H12+I12</f>
        <v>182</v>
      </c>
      <c r="K12" s="12">
        <v>15</v>
      </c>
      <c r="L12" s="12">
        <v>516</v>
      </c>
      <c r="M12" s="15">
        <f>K12+L12</f>
        <v>531</v>
      </c>
      <c r="N12" s="12">
        <v>589</v>
      </c>
      <c r="O12" s="12">
        <v>15</v>
      </c>
      <c r="P12" s="15">
        <f>N12+O12</f>
        <v>604</v>
      </c>
      <c r="Q12" s="15">
        <f>G12+J12+M12+P12</f>
        <v>4009</v>
      </c>
      <c r="R12" s="12">
        <v>0</v>
      </c>
      <c r="S12" s="15">
        <f>Q12+R12</f>
        <v>4009</v>
      </c>
      <c r="T12" s="45"/>
      <c r="U12" s="12"/>
    </row>
    <row r="13" spans="2:21" ht="13.5">
      <c r="B13" s="69"/>
      <c r="C13" s="11" t="s">
        <v>0</v>
      </c>
      <c r="D13" s="17">
        <f aca="true" t="shared" si="5" ref="D13:S13">D11+D12</f>
        <v>7576</v>
      </c>
      <c r="E13" s="17">
        <f t="shared" si="5"/>
        <v>16881</v>
      </c>
      <c r="F13" s="17">
        <f t="shared" si="5"/>
        <v>277</v>
      </c>
      <c r="G13" s="17">
        <f t="shared" si="5"/>
        <v>24734</v>
      </c>
      <c r="H13" s="17">
        <f t="shared" si="5"/>
        <v>217</v>
      </c>
      <c r="I13" s="17">
        <f t="shared" si="5"/>
        <v>279</v>
      </c>
      <c r="J13" s="17">
        <f t="shared" si="5"/>
        <v>496</v>
      </c>
      <c r="K13" s="17">
        <f t="shared" si="5"/>
        <v>46327</v>
      </c>
      <c r="L13" s="17">
        <f t="shared" si="5"/>
        <v>92094</v>
      </c>
      <c r="M13" s="17">
        <f t="shared" si="5"/>
        <v>138421</v>
      </c>
      <c r="N13" s="17">
        <f t="shared" si="5"/>
        <v>4161</v>
      </c>
      <c r="O13" s="17">
        <f t="shared" si="5"/>
        <v>532</v>
      </c>
      <c r="P13" s="17">
        <f t="shared" si="5"/>
        <v>4693</v>
      </c>
      <c r="Q13" s="17">
        <f t="shared" si="5"/>
        <v>168344</v>
      </c>
      <c r="R13" s="17">
        <f t="shared" si="5"/>
        <v>3711</v>
      </c>
      <c r="S13" s="17">
        <f t="shared" si="5"/>
        <v>172055</v>
      </c>
      <c r="T13" s="46">
        <v>55775</v>
      </c>
      <c r="U13" s="18">
        <f>S13+T13</f>
        <v>227830</v>
      </c>
    </row>
    <row r="14" spans="2:21" ht="13.5">
      <c r="B14" s="67"/>
      <c r="C14" s="9" t="s">
        <v>33</v>
      </c>
      <c r="D14" s="5">
        <v>4057</v>
      </c>
      <c r="E14" s="5">
        <v>14426</v>
      </c>
      <c r="F14" s="5">
        <v>19</v>
      </c>
      <c r="G14" s="8">
        <f>D14+E14+F14</f>
        <v>18502</v>
      </c>
      <c r="H14" s="5">
        <v>54</v>
      </c>
      <c r="I14" s="5">
        <v>212</v>
      </c>
      <c r="J14" s="8">
        <f>H14+I14</f>
        <v>266</v>
      </c>
      <c r="K14" s="5">
        <v>40476</v>
      </c>
      <c r="L14" s="5">
        <v>75252</v>
      </c>
      <c r="M14" s="8">
        <f>K14+L14</f>
        <v>115728</v>
      </c>
      <c r="N14" s="5">
        <v>2864</v>
      </c>
      <c r="O14" s="5">
        <v>273</v>
      </c>
      <c r="P14" s="8">
        <f>N14+O14</f>
        <v>3137</v>
      </c>
      <c r="Q14" s="8">
        <f>G14+J14+M14+P14</f>
        <v>137633</v>
      </c>
      <c r="R14" s="5">
        <v>3136</v>
      </c>
      <c r="S14" s="8">
        <f>Q14+R14</f>
        <v>140769</v>
      </c>
      <c r="T14" s="44"/>
      <c r="U14" s="13"/>
    </row>
    <row r="15" spans="2:21" ht="13.5">
      <c r="B15" s="68" t="s">
        <v>22</v>
      </c>
      <c r="C15" s="14" t="s">
        <v>34</v>
      </c>
      <c r="D15" s="12">
        <v>2066</v>
      </c>
      <c r="E15" s="12">
        <v>145</v>
      </c>
      <c r="F15" s="12">
        <v>113</v>
      </c>
      <c r="G15" s="15">
        <f>D15+E15+F15</f>
        <v>2324</v>
      </c>
      <c r="H15" s="12">
        <v>61</v>
      </c>
      <c r="I15" s="12">
        <v>53</v>
      </c>
      <c r="J15" s="15">
        <f>H15+I15</f>
        <v>114</v>
      </c>
      <c r="K15" s="12">
        <v>10</v>
      </c>
      <c r="L15" s="12">
        <v>496</v>
      </c>
      <c r="M15" s="15">
        <f>K15+L15</f>
        <v>506</v>
      </c>
      <c r="N15" s="12">
        <v>397</v>
      </c>
      <c r="O15" s="12">
        <v>5</v>
      </c>
      <c r="P15" s="15">
        <f>N15+O15</f>
        <v>402</v>
      </c>
      <c r="Q15" s="15">
        <f>G15+J15+M15+P15</f>
        <v>3346</v>
      </c>
      <c r="R15" s="12">
        <v>0</v>
      </c>
      <c r="S15" s="15">
        <f>Q15+R15</f>
        <v>3346</v>
      </c>
      <c r="T15" s="45"/>
      <c r="U15" s="12"/>
    </row>
    <row r="16" spans="2:21" ht="13.5">
      <c r="B16" s="69"/>
      <c r="C16" s="11" t="s">
        <v>0</v>
      </c>
      <c r="D16" s="17">
        <f aca="true" t="shared" si="6" ref="D16:S16">D14+D15</f>
        <v>6123</v>
      </c>
      <c r="E16" s="17">
        <f t="shared" si="6"/>
        <v>14571</v>
      </c>
      <c r="F16" s="17">
        <f t="shared" si="6"/>
        <v>132</v>
      </c>
      <c r="G16" s="17">
        <f t="shared" si="6"/>
        <v>20826</v>
      </c>
      <c r="H16" s="17">
        <f t="shared" si="6"/>
        <v>115</v>
      </c>
      <c r="I16" s="17">
        <f t="shared" si="6"/>
        <v>265</v>
      </c>
      <c r="J16" s="17">
        <f t="shared" si="6"/>
        <v>380</v>
      </c>
      <c r="K16" s="17">
        <f t="shared" si="6"/>
        <v>40486</v>
      </c>
      <c r="L16" s="17">
        <f t="shared" si="6"/>
        <v>75748</v>
      </c>
      <c r="M16" s="17">
        <f t="shared" si="6"/>
        <v>116234</v>
      </c>
      <c r="N16" s="17">
        <f t="shared" si="6"/>
        <v>3261</v>
      </c>
      <c r="O16" s="17">
        <f t="shared" si="6"/>
        <v>278</v>
      </c>
      <c r="P16" s="17">
        <f t="shared" si="6"/>
        <v>3539</v>
      </c>
      <c r="Q16" s="17">
        <f t="shared" si="6"/>
        <v>140979</v>
      </c>
      <c r="R16" s="17">
        <f t="shared" si="6"/>
        <v>3136</v>
      </c>
      <c r="S16" s="17">
        <f t="shared" si="6"/>
        <v>144115</v>
      </c>
      <c r="T16" s="46">
        <v>44331</v>
      </c>
      <c r="U16" s="18">
        <f>S16+T16</f>
        <v>188446</v>
      </c>
    </row>
    <row r="17" spans="2:21" ht="13.5">
      <c r="B17" s="67"/>
      <c r="C17" s="9" t="s">
        <v>33</v>
      </c>
      <c r="D17" s="5">
        <v>1358</v>
      </c>
      <c r="E17" s="5">
        <v>4655</v>
      </c>
      <c r="F17" s="19">
        <v>6</v>
      </c>
      <c r="G17" s="8">
        <f>D17+E17+F17</f>
        <v>6019</v>
      </c>
      <c r="H17" s="20">
        <v>20</v>
      </c>
      <c r="I17" s="5">
        <v>83</v>
      </c>
      <c r="J17" s="8">
        <f>H17+I17</f>
        <v>103</v>
      </c>
      <c r="K17" s="5">
        <v>16500</v>
      </c>
      <c r="L17" s="5">
        <v>32322</v>
      </c>
      <c r="M17" s="8">
        <f>K17+L17</f>
        <v>48822</v>
      </c>
      <c r="N17" s="5">
        <v>928</v>
      </c>
      <c r="O17" s="5">
        <v>49</v>
      </c>
      <c r="P17" s="8">
        <f>N17+O17</f>
        <v>977</v>
      </c>
      <c r="Q17" s="8">
        <f>G17+J17+M17+P17</f>
        <v>55921</v>
      </c>
      <c r="R17" s="5">
        <v>1332</v>
      </c>
      <c r="S17" s="8">
        <f>Q17+R17</f>
        <v>57253</v>
      </c>
      <c r="T17" s="44"/>
      <c r="U17" s="13"/>
    </row>
    <row r="18" spans="2:21" ht="13.5">
      <c r="B18" s="68" t="s">
        <v>23</v>
      </c>
      <c r="C18" s="14" t="s">
        <v>34</v>
      </c>
      <c r="D18" s="12">
        <v>359</v>
      </c>
      <c r="E18" s="12">
        <v>15</v>
      </c>
      <c r="F18" s="21">
        <v>3</v>
      </c>
      <c r="G18" s="15">
        <f>D18+E18+F18</f>
        <v>377</v>
      </c>
      <c r="H18" s="22">
        <v>26</v>
      </c>
      <c r="I18" s="12">
        <v>9</v>
      </c>
      <c r="J18" s="15">
        <f>H18+I18</f>
        <v>35</v>
      </c>
      <c r="K18" s="12">
        <v>1</v>
      </c>
      <c r="L18" s="12">
        <v>101</v>
      </c>
      <c r="M18" s="15">
        <f>K18+L18</f>
        <v>102</v>
      </c>
      <c r="N18" s="12">
        <v>97</v>
      </c>
      <c r="O18" s="12">
        <v>0</v>
      </c>
      <c r="P18" s="15">
        <f>N18+O18</f>
        <v>97</v>
      </c>
      <c r="Q18" s="15">
        <f>G18+J18+M18+P18</f>
        <v>611</v>
      </c>
      <c r="R18" s="12">
        <v>0</v>
      </c>
      <c r="S18" s="15">
        <f>Q18+R18</f>
        <v>611</v>
      </c>
      <c r="T18" s="45"/>
      <c r="U18" s="12"/>
    </row>
    <row r="19" spans="2:21" ht="13.5">
      <c r="B19" s="69"/>
      <c r="C19" s="11" t="s">
        <v>0</v>
      </c>
      <c r="D19" s="17">
        <f aca="true" t="shared" si="7" ref="D19:S19">D17+D18</f>
        <v>1717</v>
      </c>
      <c r="E19" s="17">
        <f t="shared" si="7"/>
        <v>4670</v>
      </c>
      <c r="F19" s="23">
        <f t="shared" si="7"/>
        <v>9</v>
      </c>
      <c r="G19" s="17">
        <f t="shared" si="7"/>
        <v>6396</v>
      </c>
      <c r="H19" s="24">
        <f t="shared" si="7"/>
        <v>46</v>
      </c>
      <c r="I19" s="17">
        <f t="shared" si="7"/>
        <v>92</v>
      </c>
      <c r="J19" s="17">
        <f t="shared" si="7"/>
        <v>138</v>
      </c>
      <c r="K19" s="17">
        <f t="shared" si="7"/>
        <v>16501</v>
      </c>
      <c r="L19" s="17">
        <f t="shared" si="7"/>
        <v>32423</v>
      </c>
      <c r="M19" s="17">
        <f t="shared" si="7"/>
        <v>48924</v>
      </c>
      <c r="N19" s="17">
        <f t="shared" si="7"/>
        <v>1025</v>
      </c>
      <c r="O19" s="17">
        <f t="shared" si="7"/>
        <v>49</v>
      </c>
      <c r="P19" s="17">
        <f t="shared" si="7"/>
        <v>1074</v>
      </c>
      <c r="Q19" s="17">
        <f t="shared" si="7"/>
        <v>56532</v>
      </c>
      <c r="R19" s="17">
        <f t="shared" si="7"/>
        <v>1332</v>
      </c>
      <c r="S19" s="17">
        <f t="shared" si="7"/>
        <v>57864</v>
      </c>
      <c r="T19" s="46">
        <v>24745</v>
      </c>
      <c r="U19" s="18">
        <f>S19+T19</f>
        <v>82609</v>
      </c>
    </row>
    <row r="20" spans="2:21" ht="13.5">
      <c r="B20" s="67"/>
      <c r="C20" s="9" t="s">
        <v>33</v>
      </c>
      <c r="D20" s="5">
        <v>2648</v>
      </c>
      <c r="E20" s="5">
        <v>5512</v>
      </c>
      <c r="F20" s="5">
        <v>8</v>
      </c>
      <c r="G20" s="8">
        <f>D20+E20+F20</f>
        <v>8168</v>
      </c>
      <c r="H20" s="5">
        <v>26</v>
      </c>
      <c r="I20" s="5">
        <v>102</v>
      </c>
      <c r="J20" s="8">
        <f>H20+I20</f>
        <v>128</v>
      </c>
      <c r="K20" s="5">
        <v>20602</v>
      </c>
      <c r="L20" s="5">
        <v>39536</v>
      </c>
      <c r="M20" s="8">
        <f>K20+L20</f>
        <v>60138</v>
      </c>
      <c r="N20" s="5">
        <v>1502</v>
      </c>
      <c r="O20" s="5">
        <v>169</v>
      </c>
      <c r="P20" s="8">
        <f>N20+O20</f>
        <v>1671</v>
      </c>
      <c r="Q20" s="8">
        <f>G20+J20+M20+P20</f>
        <v>70105</v>
      </c>
      <c r="R20" s="5">
        <v>1533</v>
      </c>
      <c r="S20" s="8">
        <f>Q20+R20</f>
        <v>71638</v>
      </c>
      <c r="T20" s="44"/>
      <c r="U20" s="18"/>
    </row>
    <row r="21" spans="2:21" ht="13.5">
      <c r="B21" s="68" t="s">
        <v>24</v>
      </c>
      <c r="C21" s="14" t="s">
        <v>34</v>
      </c>
      <c r="D21" s="12">
        <v>819</v>
      </c>
      <c r="E21" s="12">
        <v>33</v>
      </c>
      <c r="F21" s="12">
        <v>40</v>
      </c>
      <c r="G21" s="15">
        <f>D21+E21+F21</f>
        <v>892</v>
      </c>
      <c r="H21" s="12">
        <v>85</v>
      </c>
      <c r="I21" s="12">
        <v>17</v>
      </c>
      <c r="J21" s="15">
        <f>H21+I21</f>
        <v>102</v>
      </c>
      <c r="K21" s="12">
        <v>0</v>
      </c>
      <c r="L21" s="12">
        <v>99</v>
      </c>
      <c r="M21" s="15">
        <f>K21+L21</f>
        <v>99</v>
      </c>
      <c r="N21" s="12">
        <v>236</v>
      </c>
      <c r="O21" s="12">
        <v>0</v>
      </c>
      <c r="P21" s="15">
        <f>N21+O21</f>
        <v>236</v>
      </c>
      <c r="Q21" s="15">
        <f>G21+J21+M21+P21</f>
        <v>1329</v>
      </c>
      <c r="R21" s="12">
        <v>0</v>
      </c>
      <c r="S21" s="15">
        <f>Q21+R21</f>
        <v>1329</v>
      </c>
      <c r="T21" s="45"/>
      <c r="U21" s="18"/>
    </row>
    <row r="22" spans="2:21" ht="13.5">
      <c r="B22" s="68"/>
      <c r="C22" s="11" t="s">
        <v>0</v>
      </c>
      <c r="D22" s="17">
        <f aca="true" t="shared" si="8" ref="D22:S22">D20+D21</f>
        <v>3467</v>
      </c>
      <c r="E22" s="17">
        <f t="shared" si="8"/>
        <v>5545</v>
      </c>
      <c r="F22" s="17">
        <f t="shared" si="8"/>
        <v>48</v>
      </c>
      <c r="G22" s="17">
        <f t="shared" si="8"/>
        <v>9060</v>
      </c>
      <c r="H22" s="17">
        <f t="shared" si="8"/>
        <v>111</v>
      </c>
      <c r="I22" s="17">
        <f t="shared" si="8"/>
        <v>119</v>
      </c>
      <c r="J22" s="17">
        <f t="shared" si="8"/>
        <v>230</v>
      </c>
      <c r="K22" s="17">
        <f t="shared" si="8"/>
        <v>20602</v>
      </c>
      <c r="L22" s="17">
        <f t="shared" si="8"/>
        <v>39635</v>
      </c>
      <c r="M22" s="17">
        <f t="shared" si="8"/>
        <v>60237</v>
      </c>
      <c r="N22" s="17">
        <f t="shared" si="8"/>
        <v>1738</v>
      </c>
      <c r="O22" s="17">
        <f t="shared" si="8"/>
        <v>169</v>
      </c>
      <c r="P22" s="17">
        <f t="shared" si="8"/>
        <v>1907</v>
      </c>
      <c r="Q22" s="17">
        <f t="shared" si="8"/>
        <v>71434</v>
      </c>
      <c r="R22" s="17">
        <f t="shared" si="8"/>
        <v>1533</v>
      </c>
      <c r="S22" s="17">
        <f t="shared" si="8"/>
        <v>72967</v>
      </c>
      <c r="T22" s="46">
        <v>27218</v>
      </c>
      <c r="U22" s="18">
        <f>S22+T22</f>
        <v>100185</v>
      </c>
    </row>
    <row r="23" spans="2:21" ht="13.5">
      <c r="B23" s="67"/>
      <c r="C23" s="9" t="s">
        <v>33</v>
      </c>
      <c r="D23" s="5">
        <v>2806</v>
      </c>
      <c r="E23" s="5">
        <v>6715</v>
      </c>
      <c r="F23" s="5">
        <v>15</v>
      </c>
      <c r="G23" s="8">
        <f>D23+E23+F23</f>
        <v>9536</v>
      </c>
      <c r="H23" s="5">
        <v>39</v>
      </c>
      <c r="I23" s="5">
        <v>154</v>
      </c>
      <c r="J23" s="8">
        <f>H23+I23</f>
        <v>193</v>
      </c>
      <c r="K23" s="5">
        <v>25115</v>
      </c>
      <c r="L23" s="5">
        <v>46549</v>
      </c>
      <c r="M23" s="8">
        <f>K23+L23</f>
        <v>71664</v>
      </c>
      <c r="N23" s="5">
        <v>1705</v>
      </c>
      <c r="O23" s="5">
        <v>249</v>
      </c>
      <c r="P23" s="8">
        <f>N23+O23</f>
        <v>1954</v>
      </c>
      <c r="Q23" s="8">
        <f>G23+J23+M23+P23</f>
        <v>83347</v>
      </c>
      <c r="R23" s="5">
        <v>1948</v>
      </c>
      <c r="S23" s="8">
        <f>Q23+R23</f>
        <v>85295</v>
      </c>
      <c r="T23" s="44"/>
      <c r="U23" s="18"/>
    </row>
    <row r="24" spans="2:21" ht="13.5">
      <c r="B24" s="68" t="s">
        <v>25</v>
      </c>
      <c r="C24" s="14" t="s">
        <v>34</v>
      </c>
      <c r="D24" s="12">
        <v>1639</v>
      </c>
      <c r="E24" s="12">
        <v>53</v>
      </c>
      <c r="F24" s="12">
        <v>259</v>
      </c>
      <c r="G24" s="15">
        <f>D24+E24+F24</f>
        <v>1951</v>
      </c>
      <c r="H24" s="12">
        <v>47</v>
      </c>
      <c r="I24" s="12">
        <v>11</v>
      </c>
      <c r="J24" s="15">
        <f>H24+I24</f>
        <v>58</v>
      </c>
      <c r="K24" s="12">
        <v>7</v>
      </c>
      <c r="L24" s="12">
        <v>156</v>
      </c>
      <c r="M24" s="15">
        <f>K24+L24</f>
        <v>163</v>
      </c>
      <c r="N24" s="12">
        <v>169</v>
      </c>
      <c r="O24" s="12">
        <v>0</v>
      </c>
      <c r="P24" s="15">
        <f>N24+O24</f>
        <v>169</v>
      </c>
      <c r="Q24" s="15">
        <f>G24+J24+M24+P24</f>
        <v>2341</v>
      </c>
      <c r="R24" s="12">
        <v>0</v>
      </c>
      <c r="S24" s="15">
        <f>Q24+R24</f>
        <v>2341</v>
      </c>
      <c r="T24" s="45"/>
      <c r="U24" s="18"/>
    </row>
    <row r="25" spans="2:21" ht="13.5">
      <c r="B25" s="69"/>
      <c r="C25" s="11" t="s">
        <v>0</v>
      </c>
      <c r="D25" s="17">
        <f aca="true" t="shared" si="9" ref="D25:S25">D23+D24</f>
        <v>4445</v>
      </c>
      <c r="E25" s="17">
        <f t="shared" si="9"/>
        <v>6768</v>
      </c>
      <c r="F25" s="17">
        <f t="shared" si="9"/>
        <v>274</v>
      </c>
      <c r="G25" s="17">
        <f t="shared" si="9"/>
        <v>11487</v>
      </c>
      <c r="H25" s="17">
        <f t="shared" si="9"/>
        <v>86</v>
      </c>
      <c r="I25" s="17">
        <f t="shared" si="9"/>
        <v>165</v>
      </c>
      <c r="J25" s="17">
        <f t="shared" si="9"/>
        <v>251</v>
      </c>
      <c r="K25" s="17">
        <f t="shared" si="9"/>
        <v>25122</v>
      </c>
      <c r="L25" s="17">
        <f t="shared" si="9"/>
        <v>46705</v>
      </c>
      <c r="M25" s="17">
        <f t="shared" si="9"/>
        <v>71827</v>
      </c>
      <c r="N25" s="17">
        <f t="shared" si="9"/>
        <v>1874</v>
      </c>
      <c r="O25" s="17">
        <f t="shared" si="9"/>
        <v>249</v>
      </c>
      <c r="P25" s="17">
        <f t="shared" si="9"/>
        <v>2123</v>
      </c>
      <c r="Q25" s="17">
        <f t="shared" si="9"/>
        <v>85688</v>
      </c>
      <c r="R25" s="17">
        <f t="shared" si="9"/>
        <v>1948</v>
      </c>
      <c r="S25" s="17">
        <f t="shared" si="9"/>
        <v>87636</v>
      </c>
      <c r="T25" s="46">
        <v>34341</v>
      </c>
      <c r="U25" s="18">
        <f>S25+T25</f>
        <v>121977</v>
      </c>
    </row>
    <row r="26" spans="2:21" ht="13.5">
      <c r="B26" s="67"/>
      <c r="C26" s="9" t="s">
        <v>33</v>
      </c>
      <c r="D26" s="5">
        <v>1040</v>
      </c>
      <c r="E26" s="5">
        <v>2324</v>
      </c>
      <c r="F26" s="5">
        <v>2</v>
      </c>
      <c r="G26" s="8">
        <f>D26+E26+F26</f>
        <v>3366</v>
      </c>
      <c r="H26" s="5">
        <v>5</v>
      </c>
      <c r="I26" s="5">
        <v>60</v>
      </c>
      <c r="J26" s="8">
        <f>H26+I26</f>
        <v>65</v>
      </c>
      <c r="K26" s="5">
        <v>5759</v>
      </c>
      <c r="L26" s="5">
        <v>12163</v>
      </c>
      <c r="M26" s="8">
        <f>K26+L26</f>
        <v>17922</v>
      </c>
      <c r="N26" s="5">
        <v>731</v>
      </c>
      <c r="O26" s="5">
        <v>230</v>
      </c>
      <c r="P26" s="8">
        <f>N26+O26</f>
        <v>961</v>
      </c>
      <c r="Q26" s="8">
        <f>G26+J26+M26+P26</f>
        <v>22314</v>
      </c>
      <c r="R26" s="5">
        <v>640</v>
      </c>
      <c r="S26" s="8">
        <f>Q26+R26</f>
        <v>22954</v>
      </c>
      <c r="T26" s="44"/>
      <c r="U26" s="18"/>
    </row>
    <row r="27" spans="2:21" ht="13.5">
      <c r="B27" s="68" t="s">
        <v>26</v>
      </c>
      <c r="C27" s="14" t="s">
        <v>34</v>
      </c>
      <c r="D27" s="12">
        <v>208</v>
      </c>
      <c r="E27" s="12">
        <v>21</v>
      </c>
      <c r="F27" s="12">
        <v>5</v>
      </c>
      <c r="G27" s="15">
        <f>D27+E27+F27</f>
        <v>234</v>
      </c>
      <c r="H27" s="12">
        <v>45</v>
      </c>
      <c r="I27" s="12">
        <v>13</v>
      </c>
      <c r="J27" s="15">
        <f>H27+I27</f>
        <v>58</v>
      </c>
      <c r="K27" s="12">
        <v>4</v>
      </c>
      <c r="L27" s="12">
        <v>44</v>
      </c>
      <c r="M27" s="15">
        <f>K27+L27</f>
        <v>48</v>
      </c>
      <c r="N27" s="12">
        <v>31</v>
      </c>
      <c r="O27" s="12">
        <v>0</v>
      </c>
      <c r="P27" s="15">
        <f>N27+O27</f>
        <v>31</v>
      </c>
      <c r="Q27" s="15">
        <f>G27+J27+M27+P27</f>
        <v>371</v>
      </c>
      <c r="R27" s="12">
        <v>0</v>
      </c>
      <c r="S27" s="15">
        <f>Q27+R27</f>
        <v>371</v>
      </c>
      <c r="T27" s="45"/>
      <c r="U27" s="18"/>
    </row>
    <row r="28" spans="2:21" ht="13.5">
      <c r="B28" s="69"/>
      <c r="C28" s="11" t="s">
        <v>0</v>
      </c>
      <c r="D28" s="17">
        <f aca="true" t="shared" si="10" ref="D28:S28">D26+D27</f>
        <v>1248</v>
      </c>
      <c r="E28" s="17">
        <f t="shared" si="10"/>
        <v>2345</v>
      </c>
      <c r="F28" s="17">
        <f t="shared" si="10"/>
        <v>7</v>
      </c>
      <c r="G28" s="17">
        <f t="shared" si="10"/>
        <v>3600</v>
      </c>
      <c r="H28" s="17">
        <f t="shared" si="10"/>
        <v>50</v>
      </c>
      <c r="I28" s="17">
        <f t="shared" si="10"/>
        <v>73</v>
      </c>
      <c r="J28" s="17">
        <f t="shared" si="10"/>
        <v>123</v>
      </c>
      <c r="K28" s="17">
        <f t="shared" si="10"/>
        <v>5763</v>
      </c>
      <c r="L28" s="17">
        <f t="shared" si="10"/>
        <v>12207</v>
      </c>
      <c r="M28" s="17">
        <f t="shared" si="10"/>
        <v>17970</v>
      </c>
      <c r="N28" s="17">
        <f t="shared" si="10"/>
        <v>762</v>
      </c>
      <c r="O28" s="17">
        <f t="shared" si="10"/>
        <v>230</v>
      </c>
      <c r="P28" s="17">
        <f t="shared" si="10"/>
        <v>992</v>
      </c>
      <c r="Q28" s="17">
        <f t="shared" si="10"/>
        <v>22685</v>
      </c>
      <c r="R28" s="17">
        <f t="shared" si="10"/>
        <v>640</v>
      </c>
      <c r="S28" s="17">
        <f t="shared" si="10"/>
        <v>23325</v>
      </c>
      <c r="T28" s="46">
        <v>14660</v>
      </c>
      <c r="U28" s="18">
        <f>S28+T28</f>
        <v>37985</v>
      </c>
    </row>
    <row r="29" spans="2:21" ht="13.5">
      <c r="B29" s="67"/>
      <c r="C29" s="9" t="s">
        <v>33</v>
      </c>
      <c r="D29" s="5">
        <v>1275</v>
      </c>
      <c r="E29" s="5">
        <v>3323</v>
      </c>
      <c r="F29" s="5">
        <v>18</v>
      </c>
      <c r="G29" s="8">
        <f>D29+E29+F29</f>
        <v>4616</v>
      </c>
      <c r="H29" s="5">
        <v>9</v>
      </c>
      <c r="I29" s="5">
        <v>60</v>
      </c>
      <c r="J29" s="8">
        <f>H29+I29</f>
        <v>69</v>
      </c>
      <c r="K29" s="5">
        <v>12356</v>
      </c>
      <c r="L29" s="5">
        <v>22624</v>
      </c>
      <c r="M29" s="8">
        <f>K29+L29</f>
        <v>34980</v>
      </c>
      <c r="N29" s="5">
        <v>810</v>
      </c>
      <c r="O29" s="5">
        <v>82</v>
      </c>
      <c r="P29" s="8">
        <f>N29+O29</f>
        <v>892</v>
      </c>
      <c r="Q29" s="8">
        <f>G29+J29+M29+P29</f>
        <v>40557</v>
      </c>
      <c r="R29" s="5">
        <v>1000</v>
      </c>
      <c r="S29" s="8">
        <f>Q29+R29</f>
        <v>41557</v>
      </c>
      <c r="T29" s="44"/>
      <c r="U29" s="18"/>
    </row>
    <row r="30" spans="2:21" ht="13.5">
      <c r="B30" s="68" t="s">
        <v>27</v>
      </c>
      <c r="C30" s="14" t="s">
        <v>34</v>
      </c>
      <c r="D30" s="12">
        <v>632</v>
      </c>
      <c r="E30" s="12">
        <v>27</v>
      </c>
      <c r="F30" s="12">
        <v>26</v>
      </c>
      <c r="G30" s="15">
        <f>D30+E30+F30</f>
        <v>685</v>
      </c>
      <c r="H30" s="12">
        <v>51</v>
      </c>
      <c r="I30" s="12">
        <v>9</v>
      </c>
      <c r="J30" s="15">
        <f>H30+I30</f>
        <v>60</v>
      </c>
      <c r="K30" s="12">
        <v>1</v>
      </c>
      <c r="L30" s="12">
        <v>93</v>
      </c>
      <c r="M30" s="15">
        <f>K30+L30</f>
        <v>94</v>
      </c>
      <c r="N30" s="12">
        <v>181</v>
      </c>
      <c r="O30" s="12">
        <v>0</v>
      </c>
      <c r="P30" s="15">
        <f>N30+O30</f>
        <v>181</v>
      </c>
      <c r="Q30" s="15">
        <f>G30+J30+M30+P30</f>
        <v>1020</v>
      </c>
      <c r="R30" s="12">
        <v>0</v>
      </c>
      <c r="S30" s="15">
        <f>Q30+R30</f>
        <v>1020</v>
      </c>
      <c r="T30" s="45"/>
      <c r="U30" s="18"/>
    </row>
    <row r="31" spans="2:21" ht="13.5">
      <c r="B31" s="69"/>
      <c r="C31" s="11" t="s">
        <v>0</v>
      </c>
      <c r="D31" s="17">
        <f aca="true" t="shared" si="11" ref="D31:S31">D29+D30</f>
        <v>1907</v>
      </c>
      <c r="E31" s="17">
        <f t="shared" si="11"/>
        <v>3350</v>
      </c>
      <c r="F31" s="17">
        <f t="shared" si="11"/>
        <v>44</v>
      </c>
      <c r="G31" s="17">
        <f t="shared" si="11"/>
        <v>5301</v>
      </c>
      <c r="H31" s="17">
        <f t="shared" si="11"/>
        <v>60</v>
      </c>
      <c r="I31" s="17">
        <f t="shared" si="11"/>
        <v>69</v>
      </c>
      <c r="J31" s="17">
        <f t="shared" si="11"/>
        <v>129</v>
      </c>
      <c r="K31" s="17">
        <f t="shared" si="11"/>
        <v>12357</v>
      </c>
      <c r="L31" s="17">
        <f t="shared" si="11"/>
        <v>22717</v>
      </c>
      <c r="M31" s="17">
        <f t="shared" si="11"/>
        <v>35074</v>
      </c>
      <c r="N31" s="17">
        <f t="shared" si="11"/>
        <v>991</v>
      </c>
      <c r="O31" s="17">
        <f t="shared" si="11"/>
        <v>82</v>
      </c>
      <c r="P31" s="17">
        <f t="shared" si="11"/>
        <v>1073</v>
      </c>
      <c r="Q31" s="17">
        <f t="shared" si="11"/>
        <v>41577</v>
      </c>
      <c r="R31" s="17">
        <f t="shared" si="11"/>
        <v>1000</v>
      </c>
      <c r="S31" s="17">
        <f t="shared" si="11"/>
        <v>42577</v>
      </c>
      <c r="T31" s="46">
        <v>17296</v>
      </c>
      <c r="U31" s="18">
        <f>S31+T31</f>
        <v>59873</v>
      </c>
    </row>
    <row r="32" spans="2:21" ht="13.5">
      <c r="B32" s="67"/>
      <c r="C32" s="9" t="s">
        <v>33</v>
      </c>
      <c r="D32" s="5">
        <v>863</v>
      </c>
      <c r="E32" s="5">
        <v>2194</v>
      </c>
      <c r="F32" s="5">
        <v>1</v>
      </c>
      <c r="G32" s="8">
        <f>D32+E32+F32</f>
        <v>3058</v>
      </c>
      <c r="H32" s="5">
        <v>9</v>
      </c>
      <c r="I32" s="5">
        <v>74</v>
      </c>
      <c r="J32" s="8">
        <f>H32+I32</f>
        <v>83</v>
      </c>
      <c r="K32" s="5">
        <v>6906</v>
      </c>
      <c r="L32" s="5">
        <v>14222</v>
      </c>
      <c r="M32" s="8">
        <f>K32+L32</f>
        <v>21128</v>
      </c>
      <c r="N32" s="5">
        <v>759</v>
      </c>
      <c r="O32" s="5">
        <v>80</v>
      </c>
      <c r="P32" s="8">
        <f>N32+O32</f>
        <v>839</v>
      </c>
      <c r="Q32" s="8">
        <f>G32+J32+M32+P32</f>
        <v>25108</v>
      </c>
      <c r="R32" s="5">
        <v>661</v>
      </c>
      <c r="S32" s="8">
        <f>Q32+R32</f>
        <v>25769</v>
      </c>
      <c r="T32" s="44"/>
      <c r="U32" s="18"/>
    </row>
    <row r="33" spans="2:21" ht="13.5">
      <c r="B33" s="68" t="s">
        <v>28</v>
      </c>
      <c r="C33" s="14" t="s">
        <v>34</v>
      </c>
      <c r="D33" s="12">
        <v>413</v>
      </c>
      <c r="E33" s="12">
        <v>12</v>
      </c>
      <c r="F33" s="12">
        <v>25</v>
      </c>
      <c r="G33" s="15">
        <f>D33+E33+F33</f>
        <v>450</v>
      </c>
      <c r="H33" s="12">
        <v>76</v>
      </c>
      <c r="I33" s="12">
        <v>8</v>
      </c>
      <c r="J33" s="15">
        <f>H33+I33</f>
        <v>84</v>
      </c>
      <c r="K33" s="12">
        <v>8</v>
      </c>
      <c r="L33" s="12">
        <v>77</v>
      </c>
      <c r="M33" s="15">
        <f>K33+L33</f>
        <v>85</v>
      </c>
      <c r="N33" s="12">
        <v>178</v>
      </c>
      <c r="O33" s="12">
        <v>0</v>
      </c>
      <c r="P33" s="15">
        <f>N33+O33</f>
        <v>178</v>
      </c>
      <c r="Q33" s="15">
        <f>G33+J33+M33+P33</f>
        <v>797</v>
      </c>
      <c r="R33" s="12">
        <v>0</v>
      </c>
      <c r="S33" s="15">
        <f>Q33+R33</f>
        <v>797</v>
      </c>
      <c r="T33" s="45"/>
      <c r="U33" s="18"/>
    </row>
    <row r="34" spans="2:21" ht="13.5">
      <c r="B34" s="69"/>
      <c r="C34" s="11" t="s">
        <v>0</v>
      </c>
      <c r="D34" s="17">
        <f aca="true" t="shared" si="12" ref="D34:S34">D32+D33</f>
        <v>1276</v>
      </c>
      <c r="E34" s="17">
        <f t="shared" si="12"/>
        <v>2206</v>
      </c>
      <c r="F34" s="17">
        <f t="shared" si="12"/>
        <v>26</v>
      </c>
      <c r="G34" s="17">
        <f t="shared" si="12"/>
        <v>3508</v>
      </c>
      <c r="H34" s="17">
        <f t="shared" si="12"/>
        <v>85</v>
      </c>
      <c r="I34" s="17">
        <f t="shared" si="12"/>
        <v>82</v>
      </c>
      <c r="J34" s="17">
        <f t="shared" si="12"/>
        <v>167</v>
      </c>
      <c r="K34" s="17">
        <f t="shared" si="12"/>
        <v>6914</v>
      </c>
      <c r="L34" s="17">
        <f t="shared" si="12"/>
        <v>14299</v>
      </c>
      <c r="M34" s="17">
        <f t="shared" si="12"/>
        <v>21213</v>
      </c>
      <c r="N34" s="17">
        <f t="shared" si="12"/>
        <v>937</v>
      </c>
      <c r="O34" s="17">
        <f t="shared" si="12"/>
        <v>80</v>
      </c>
      <c r="P34" s="17">
        <f t="shared" si="12"/>
        <v>1017</v>
      </c>
      <c r="Q34" s="17">
        <f t="shared" si="12"/>
        <v>25905</v>
      </c>
      <c r="R34" s="17">
        <f t="shared" si="12"/>
        <v>661</v>
      </c>
      <c r="S34" s="17">
        <f t="shared" si="12"/>
        <v>26566</v>
      </c>
      <c r="T34" s="46">
        <v>12437</v>
      </c>
      <c r="U34" s="18">
        <f>S34+T34</f>
        <v>39003</v>
      </c>
    </row>
    <row r="35" spans="2:21" ht="13.5">
      <c r="B35" s="67"/>
      <c r="C35" s="9" t="s">
        <v>33</v>
      </c>
      <c r="D35" s="5">
        <v>1539</v>
      </c>
      <c r="E35" s="5">
        <v>2821</v>
      </c>
      <c r="F35" s="5">
        <v>8</v>
      </c>
      <c r="G35" s="8">
        <f>D35+E35+F35</f>
        <v>4368</v>
      </c>
      <c r="H35" s="5">
        <v>6</v>
      </c>
      <c r="I35" s="5">
        <v>88</v>
      </c>
      <c r="J35" s="8">
        <f>H35+I35</f>
        <v>94</v>
      </c>
      <c r="K35" s="5">
        <v>10285</v>
      </c>
      <c r="L35" s="5">
        <v>19290</v>
      </c>
      <c r="M35" s="8">
        <f>K35+L35</f>
        <v>29575</v>
      </c>
      <c r="N35" s="5">
        <v>794</v>
      </c>
      <c r="O35" s="5">
        <v>120</v>
      </c>
      <c r="P35" s="8">
        <f>N35+O35</f>
        <v>914</v>
      </c>
      <c r="Q35" s="8">
        <f>G35+J35+M35+P35</f>
        <v>34951</v>
      </c>
      <c r="R35" s="5">
        <v>919</v>
      </c>
      <c r="S35" s="8">
        <f>Q35+R35</f>
        <v>35870</v>
      </c>
      <c r="T35" s="44"/>
      <c r="U35" s="18"/>
    </row>
    <row r="36" spans="2:21" ht="13.5">
      <c r="B36" s="68" t="s">
        <v>29</v>
      </c>
      <c r="C36" s="14" t="s">
        <v>34</v>
      </c>
      <c r="D36" s="12">
        <v>530</v>
      </c>
      <c r="E36" s="12">
        <v>26</v>
      </c>
      <c r="F36" s="12">
        <v>21</v>
      </c>
      <c r="G36" s="15">
        <f>D36+E36+F36</f>
        <v>577</v>
      </c>
      <c r="H36" s="12">
        <v>13</v>
      </c>
      <c r="I36" s="12">
        <v>0</v>
      </c>
      <c r="J36" s="15">
        <f>H36+I36</f>
        <v>13</v>
      </c>
      <c r="K36" s="12">
        <v>0</v>
      </c>
      <c r="L36" s="12">
        <v>40</v>
      </c>
      <c r="M36" s="15">
        <f>K36+L36</f>
        <v>40</v>
      </c>
      <c r="N36" s="12">
        <v>84</v>
      </c>
      <c r="O36" s="12">
        <v>0</v>
      </c>
      <c r="P36" s="15">
        <f>N36+O36</f>
        <v>84</v>
      </c>
      <c r="Q36" s="15">
        <f>G36+J36+M36+P36</f>
        <v>714</v>
      </c>
      <c r="R36" s="12">
        <v>0</v>
      </c>
      <c r="S36" s="15">
        <f>Q36+R36</f>
        <v>714</v>
      </c>
      <c r="T36" s="45"/>
      <c r="U36" s="18"/>
    </row>
    <row r="37" spans="2:21" ht="13.5">
      <c r="B37" s="69"/>
      <c r="C37" s="11" t="s">
        <v>0</v>
      </c>
      <c r="D37" s="17">
        <f aca="true" t="shared" si="13" ref="D37:S37">D35+D36</f>
        <v>2069</v>
      </c>
      <c r="E37" s="17">
        <f t="shared" si="13"/>
        <v>2847</v>
      </c>
      <c r="F37" s="17">
        <f t="shared" si="13"/>
        <v>29</v>
      </c>
      <c r="G37" s="17">
        <f t="shared" si="13"/>
        <v>4945</v>
      </c>
      <c r="H37" s="17">
        <f t="shared" si="13"/>
        <v>19</v>
      </c>
      <c r="I37" s="17">
        <f t="shared" si="13"/>
        <v>88</v>
      </c>
      <c r="J37" s="17">
        <f t="shared" si="13"/>
        <v>107</v>
      </c>
      <c r="K37" s="17">
        <f t="shared" si="13"/>
        <v>10285</v>
      </c>
      <c r="L37" s="17">
        <f t="shared" si="13"/>
        <v>19330</v>
      </c>
      <c r="M37" s="17">
        <f t="shared" si="13"/>
        <v>29615</v>
      </c>
      <c r="N37" s="17">
        <f t="shared" si="13"/>
        <v>878</v>
      </c>
      <c r="O37" s="17">
        <f t="shared" si="13"/>
        <v>120</v>
      </c>
      <c r="P37" s="17">
        <f t="shared" si="13"/>
        <v>998</v>
      </c>
      <c r="Q37" s="17">
        <f t="shared" si="13"/>
        <v>35665</v>
      </c>
      <c r="R37" s="17">
        <f t="shared" si="13"/>
        <v>919</v>
      </c>
      <c r="S37" s="17">
        <f t="shared" si="13"/>
        <v>36584</v>
      </c>
      <c r="T37" s="46">
        <v>16205</v>
      </c>
      <c r="U37" s="18">
        <f>S37+T37</f>
        <v>52789</v>
      </c>
    </row>
    <row r="38" spans="2:21" ht="13.5">
      <c r="B38" s="67"/>
      <c r="C38" s="9" t="s">
        <v>33</v>
      </c>
      <c r="D38" s="5">
        <v>914</v>
      </c>
      <c r="E38" s="5">
        <v>2422</v>
      </c>
      <c r="F38" s="5">
        <v>2</v>
      </c>
      <c r="G38" s="8">
        <f>D38+E38+F38</f>
        <v>3338</v>
      </c>
      <c r="H38" s="5">
        <v>14</v>
      </c>
      <c r="I38" s="5">
        <v>66</v>
      </c>
      <c r="J38" s="8">
        <f>H38+I38</f>
        <v>80</v>
      </c>
      <c r="K38" s="5">
        <v>7671</v>
      </c>
      <c r="L38" s="5">
        <v>13921</v>
      </c>
      <c r="M38" s="8">
        <f>K38+L38</f>
        <v>21592</v>
      </c>
      <c r="N38" s="5">
        <v>629</v>
      </c>
      <c r="O38" s="5">
        <v>75</v>
      </c>
      <c r="P38" s="8">
        <f>N38+O38</f>
        <v>704</v>
      </c>
      <c r="Q38" s="8">
        <f>G38+J38+M38+P38</f>
        <v>25714</v>
      </c>
      <c r="R38" s="5">
        <v>758</v>
      </c>
      <c r="S38" s="8">
        <f>Q38+R38</f>
        <v>26472</v>
      </c>
      <c r="T38" s="44"/>
      <c r="U38" s="18"/>
    </row>
    <row r="39" spans="2:21" ht="13.5">
      <c r="B39" s="68" t="s">
        <v>30</v>
      </c>
      <c r="C39" s="14" t="s">
        <v>34</v>
      </c>
      <c r="D39" s="12">
        <v>130</v>
      </c>
      <c r="E39" s="12">
        <v>6</v>
      </c>
      <c r="F39" s="12">
        <v>45</v>
      </c>
      <c r="G39" s="15">
        <f>D39+E39+F39</f>
        <v>181</v>
      </c>
      <c r="H39" s="12">
        <v>8</v>
      </c>
      <c r="I39" s="12">
        <v>15</v>
      </c>
      <c r="J39" s="15">
        <f>H39+I39</f>
        <v>23</v>
      </c>
      <c r="K39" s="12">
        <v>8</v>
      </c>
      <c r="L39" s="12">
        <v>46</v>
      </c>
      <c r="M39" s="15">
        <f>K39+L39</f>
        <v>54</v>
      </c>
      <c r="N39" s="12">
        <v>46</v>
      </c>
      <c r="O39" s="12">
        <v>0</v>
      </c>
      <c r="P39" s="15">
        <f>N39+O39</f>
        <v>46</v>
      </c>
      <c r="Q39" s="15">
        <f>G39+J39+M39+P39</f>
        <v>304</v>
      </c>
      <c r="R39" s="12">
        <v>0</v>
      </c>
      <c r="S39" s="15">
        <f>Q39+R39</f>
        <v>304</v>
      </c>
      <c r="T39" s="45"/>
      <c r="U39" s="18"/>
    </row>
    <row r="40" spans="2:21" ht="13.5">
      <c r="B40" s="69"/>
      <c r="C40" s="11" t="s">
        <v>0</v>
      </c>
      <c r="D40" s="17">
        <f aca="true" t="shared" si="14" ref="D40:S40">D38+D39</f>
        <v>1044</v>
      </c>
      <c r="E40" s="17">
        <f t="shared" si="14"/>
        <v>2428</v>
      </c>
      <c r="F40" s="17">
        <f t="shared" si="14"/>
        <v>47</v>
      </c>
      <c r="G40" s="17">
        <f t="shared" si="14"/>
        <v>3519</v>
      </c>
      <c r="H40" s="17">
        <f t="shared" si="14"/>
        <v>22</v>
      </c>
      <c r="I40" s="17">
        <f t="shared" si="14"/>
        <v>81</v>
      </c>
      <c r="J40" s="17">
        <f t="shared" si="14"/>
        <v>103</v>
      </c>
      <c r="K40" s="17">
        <f t="shared" si="14"/>
        <v>7679</v>
      </c>
      <c r="L40" s="17">
        <f t="shared" si="14"/>
        <v>13967</v>
      </c>
      <c r="M40" s="17">
        <f t="shared" si="14"/>
        <v>21646</v>
      </c>
      <c r="N40" s="17">
        <f t="shared" si="14"/>
        <v>675</v>
      </c>
      <c r="O40" s="17">
        <f t="shared" si="14"/>
        <v>75</v>
      </c>
      <c r="P40" s="17">
        <f t="shared" si="14"/>
        <v>750</v>
      </c>
      <c r="Q40" s="17">
        <f t="shared" si="14"/>
        <v>26018</v>
      </c>
      <c r="R40" s="17">
        <f t="shared" si="14"/>
        <v>758</v>
      </c>
      <c r="S40" s="17">
        <f t="shared" si="14"/>
        <v>26776</v>
      </c>
      <c r="T40" s="46">
        <v>14169</v>
      </c>
      <c r="U40" s="18">
        <f>S40+T40</f>
        <v>40945</v>
      </c>
    </row>
    <row r="41" spans="2:21" ht="13.5">
      <c r="B41" s="67"/>
      <c r="C41" s="9" t="s">
        <v>33</v>
      </c>
      <c r="D41" s="5">
        <v>814</v>
      </c>
      <c r="E41" s="5">
        <v>1911</v>
      </c>
      <c r="F41" s="5">
        <v>10</v>
      </c>
      <c r="G41" s="8">
        <f>D41+E41+F41</f>
        <v>2735</v>
      </c>
      <c r="H41" s="5">
        <v>6</v>
      </c>
      <c r="I41" s="5">
        <v>53</v>
      </c>
      <c r="J41" s="8">
        <f>H41+I41</f>
        <v>59</v>
      </c>
      <c r="K41" s="5">
        <v>7480</v>
      </c>
      <c r="L41" s="5">
        <v>14221</v>
      </c>
      <c r="M41" s="8">
        <f>K41+L41</f>
        <v>21701</v>
      </c>
      <c r="N41" s="5">
        <v>533</v>
      </c>
      <c r="O41" s="5">
        <v>70</v>
      </c>
      <c r="P41" s="8">
        <f>N41+O41</f>
        <v>603</v>
      </c>
      <c r="Q41" s="8">
        <f>G41+J41+M41+P41</f>
        <v>25098</v>
      </c>
      <c r="R41" s="5">
        <v>841</v>
      </c>
      <c r="S41" s="8">
        <f>Q41+R41</f>
        <v>25939</v>
      </c>
      <c r="T41" s="44"/>
      <c r="U41" s="18"/>
    </row>
    <row r="42" spans="2:21" ht="13.5">
      <c r="B42" s="68" t="s">
        <v>31</v>
      </c>
      <c r="C42" s="14" t="s">
        <v>34</v>
      </c>
      <c r="D42" s="12">
        <v>362</v>
      </c>
      <c r="E42" s="12">
        <v>11</v>
      </c>
      <c r="F42" s="12">
        <v>24</v>
      </c>
      <c r="G42" s="15">
        <f>D42+E42+F42</f>
        <v>397</v>
      </c>
      <c r="H42" s="12">
        <v>8</v>
      </c>
      <c r="I42" s="12">
        <v>4</v>
      </c>
      <c r="J42" s="15">
        <f>H42+I42</f>
        <v>12</v>
      </c>
      <c r="K42" s="12">
        <v>3</v>
      </c>
      <c r="L42" s="12">
        <v>44</v>
      </c>
      <c r="M42" s="15">
        <f>K42+L42</f>
        <v>47</v>
      </c>
      <c r="N42" s="12">
        <v>107</v>
      </c>
      <c r="O42" s="12">
        <v>0</v>
      </c>
      <c r="P42" s="15">
        <f>N42+O42</f>
        <v>107</v>
      </c>
      <c r="Q42" s="15">
        <f>G42+J42+M42+P42</f>
        <v>563</v>
      </c>
      <c r="R42" s="12">
        <v>0</v>
      </c>
      <c r="S42" s="15">
        <f>Q42+R42</f>
        <v>563</v>
      </c>
      <c r="T42" s="45"/>
      <c r="U42" s="18"/>
    </row>
    <row r="43" spans="2:21" ht="13.5">
      <c r="B43" s="69"/>
      <c r="C43" s="11" t="s">
        <v>0</v>
      </c>
      <c r="D43" s="17">
        <f aca="true" t="shared" si="15" ref="D43:S43">D41+D42</f>
        <v>1176</v>
      </c>
      <c r="E43" s="17">
        <f t="shared" si="15"/>
        <v>1922</v>
      </c>
      <c r="F43" s="17">
        <f t="shared" si="15"/>
        <v>34</v>
      </c>
      <c r="G43" s="17">
        <f t="shared" si="15"/>
        <v>3132</v>
      </c>
      <c r="H43" s="17">
        <f t="shared" si="15"/>
        <v>14</v>
      </c>
      <c r="I43" s="17">
        <f t="shared" si="15"/>
        <v>57</v>
      </c>
      <c r="J43" s="17">
        <f t="shared" si="15"/>
        <v>71</v>
      </c>
      <c r="K43" s="17">
        <f t="shared" si="15"/>
        <v>7483</v>
      </c>
      <c r="L43" s="17">
        <f t="shared" si="15"/>
        <v>14265</v>
      </c>
      <c r="M43" s="17">
        <f t="shared" si="15"/>
        <v>21748</v>
      </c>
      <c r="N43" s="17">
        <f t="shared" si="15"/>
        <v>640</v>
      </c>
      <c r="O43" s="17">
        <f t="shared" si="15"/>
        <v>70</v>
      </c>
      <c r="P43" s="17">
        <f t="shared" si="15"/>
        <v>710</v>
      </c>
      <c r="Q43" s="17">
        <f t="shared" si="15"/>
        <v>25661</v>
      </c>
      <c r="R43" s="17">
        <f t="shared" si="15"/>
        <v>841</v>
      </c>
      <c r="S43" s="17">
        <f t="shared" si="15"/>
        <v>26502</v>
      </c>
      <c r="T43" s="46">
        <v>13428</v>
      </c>
      <c r="U43" s="18">
        <f>S43+T43</f>
        <v>39930</v>
      </c>
    </row>
    <row r="44" spans="2:21" ht="13.5">
      <c r="B44" s="70"/>
      <c r="C44" s="28" t="s">
        <v>33</v>
      </c>
      <c r="D44" s="33">
        <f aca="true" t="shared" si="16" ref="D44:S44">SUM(D11,D14,D17,D20,D23,D26,D29,D32,D35,D38,D41)</f>
        <v>22583</v>
      </c>
      <c r="E44" s="33">
        <f t="shared" si="16"/>
        <v>63059</v>
      </c>
      <c r="F44" s="33">
        <f t="shared" si="16"/>
        <v>106</v>
      </c>
      <c r="G44" s="33">
        <f t="shared" si="16"/>
        <v>85748</v>
      </c>
      <c r="H44" s="33">
        <f t="shared" si="16"/>
        <v>266</v>
      </c>
      <c r="I44" s="33">
        <f t="shared" si="16"/>
        <v>1188</v>
      </c>
      <c r="J44" s="33">
        <f t="shared" si="16"/>
        <v>1454</v>
      </c>
      <c r="K44" s="33">
        <f t="shared" si="16"/>
        <v>199462</v>
      </c>
      <c r="L44" s="33">
        <f t="shared" si="16"/>
        <v>381678</v>
      </c>
      <c r="M44" s="33">
        <f t="shared" si="16"/>
        <v>581140</v>
      </c>
      <c r="N44" s="33">
        <f t="shared" si="16"/>
        <v>14827</v>
      </c>
      <c r="O44" s="33">
        <f t="shared" si="16"/>
        <v>1914</v>
      </c>
      <c r="P44" s="33">
        <f t="shared" si="16"/>
        <v>16741</v>
      </c>
      <c r="Q44" s="33">
        <f t="shared" si="16"/>
        <v>685083</v>
      </c>
      <c r="R44" s="33">
        <f t="shared" si="16"/>
        <v>16479</v>
      </c>
      <c r="S44" s="33">
        <f t="shared" si="16"/>
        <v>701562</v>
      </c>
      <c r="T44" s="32"/>
      <c r="U44" s="38"/>
    </row>
    <row r="45" spans="2:21" ht="13.5">
      <c r="B45" s="71" t="s">
        <v>32</v>
      </c>
      <c r="C45" s="35" t="s">
        <v>34</v>
      </c>
      <c r="D45" s="36">
        <f aca="true" t="shared" si="17" ref="D45:S45">SUM(D12,D15,D18,D21,D24,D27,D30,D33,D36,D39,D42)</f>
        <v>9465</v>
      </c>
      <c r="E45" s="36">
        <f t="shared" si="17"/>
        <v>474</v>
      </c>
      <c r="F45" s="36">
        <f t="shared" si="17"/>
        <v>821</v>
      </c>
      <c r="G45" s="36">
        <f t="shared" si="17"/>
        <v>10760</v>
      </c>
      <c r="H45" s="36">
        <f t="shared" si="17"/>
        <v>559</v>
      </c>
      <c r="I45" s="36">
        <f t="shared" si="17"/>
        <v>182</v>
      </c>
      <c r="J45" s="36">
        <f t="shared" si="17"/>
        <v>741</v>
      </c>
      <c r="K45" s="36">
        <f t="shared" si="17"/>
        <v>57</v>
      </c>
      <c r="L45" s="36">
        <f t="shared" si="17"/>
        <v>1712</v>
      </c>
      <c r="M45" s="36">
        <f t="shared" si="17"/>
        <v>1769</v>
      </c>
      <c r="N45" s="36">
        <f t="shared" si="17"/>
        <v>2115</v>
      </c>
      <c r="O45" s="36">
        <f t="shared" si="17"/>
        <v>20</v>
      </c>
      <c r="P45" s="36">
        <f t="shared" si="17"/>
        <v>2135</v>
      </c>
      <c r="Q45" s="36">
        <f t="shared" si="17"/>
        <v>15405</v>
      </c>
      <c r="R45" s="36">
        <f t="shared" si="17"/>
        <v>0</v>
      </c>
      <c r="S45" s="36">
        <f t="shared" si="17"/>
        <v>15405</v>
      </c>
      <c r="T45" s="34"/>
      <c r="U45" s="38"/>
    </row>
    <row r="46" spans="2:21" ht="13.5">
      <c r="B46" s="72"/>
      <c r="C46" s="30" t="s">
        <v>0</v>
      </c>
      <c r="D46" s="37">
        <f aca="true" t="shared" si="18" ref="D46:S46">SUM(D13,D16,D19,D22,D25,D28,D31,D34,D37,D40,D43)</f>
        <v>32048</v>
      </c>
      <c r="E46" s="37">
        <f t="shared" si="18"/>
        <v>63533</v>
      </c>
      <c r="F46" s="37">
        <f t="shared" si="18"/>
        <v>927</v>
      </c>
      <c r="G46" s="37">
        <f t="shared" si="18"/>
        <v>96508</v>
      </c>
      <c r="H46" s="37">
        <f t="shared" si="18"/>
        <v>825</v>
      </c>
      <c r="I46" s="37">
        <f t="shared" si="18"/>
        <v>1370</v>
      </c>
      <c r="J46" s="37">
        <f t="shared" si="18"/>
        <v>2195</v>
      </c>
      <c r="K46" s="37">
        <f t="shared" si="18"/>
        <v>199519</v>
      </c>
      <c r="L46" s="37">
        <f t="shared" si="18"/>
        <v>383390</v>
      </c>
      <c r="M46" s="37">
        <f t="shared" si="18"/>
        <v>582909</v>
      </c>
      <c r="N46" s="37">
        <f t="shared" si="18"/>
        <v>16942</v>
      </c>
      <c r="O46" s="37">
        <f t="shared" si="18"/>
        <v>1934</v>
      </c>
      <c r="P46" s="37">
        <f t="shared" si="18"/>
        <v>18876</v>
      </c>
      <c r="Q46" s="37">
        <f t="shared" si="18"/>
        <v>700488</v>
      </c>
      <c r="R46" s="37">
        <f t="shared" si="18"/>
        <v>16479</v>
      </c>
      <c r="S46" s="37">
        <f t="shared" si="18"/>
        <v>716967</v>
      </c>
      <c r="T46" s="38">
        <f>SUM(T13:T43)</f>
        <v>274605</v>
      </c>
      <c r="U46" s="38">
        <f>S46+T46</f>
        <v>991572</v>
      </c>
    </row>
    <row r="47" spans="2:21" ht="13.5">
      <c r="B47" s="87" t="s">
        <v>35</v>
      </c>
      <c r="C47" s="9" t="s">
        <v>33</v>
      </c>
      <c r="D47" s="5">
        <v>272</v>
      </c>
      <c r="E47" s="5">
        <v>655</v>
      </c>
      <c r="F47" s="5">
        <v>12</v>
      </c>
      <c r="G47" s="8">
        <f>D47+E47+F47</f>
        <v>939</v>
      </c>
      <c r="H47" s="5">
        <v>4</v>
      </c>
      <c r="I47" s="5">
        <v>14</v>
      </c>
      <c r="J47" s="8">
        <f>H47+I47</f>
        <v>18</v>
      </c>
      <c r="K47" s="5">
        <v>1558</v>
      </c>
      <c r="L47" s="5">
        <v>3392</v>
      </c>
      <c r="M47" s="8">
        <f>K47+L47</f>
        <v>4950</v>
      </c>
      <c r="N47" s="5">
        <v>143</v>
      </c>
      <c r="O47" s="5">
        <v>24</v>
      </c>
      <c r="P47" s="8">
        <f>N47+O47</f>
        <v>167</v>
      </c>
      <c r="Q47" s="8">
        <f>G47+J47+M47+P47</f>
        <v>6074</v>
      </c>
      <c r="R47" s="5">
        <v>150</v>
      </c>
      <c r="S47" s="8">
        <f>Q47+R47</f>
        <v>6224</v>
      </c>
      <c r="T47" s="25"/>
      <c r="U47" s="18"/>
    </row>
    <row r="48" spans="2:21" ht="13.5">
      <c r="B48" s="73" t="s">
        <v>36</v>
      </c>
      <c r="C48" s="14" t="s">
        <v>34</v>
      </c>
      <c r="D48" s="12">
        <v>40</v>
      </c>
      <c r="E48" s="12">
        <v>0</v>
      </c>
      <c r="F48" s="12">
        <v>16</v>
      </c>
      <c r="G48" s="15">
        <f>D48+E48+F48</f>
        <v>56</v>
      </c>
      <c r="H48" s="12">
        <v>0</v>
      </c>
      <c r="I48" s="12">
        <v>0</v>
      </c>
      <c r="J48" s="15">
        <f>H48+I48</f>
        <v>0</v>
      </c>
      <c r="K48" s="12">
        <v>0</v>
      </c>
      <c r="L48" s="12">
        <v>0</v>
      </c>
      <c r="M48" s="15">
        <f>K48+L48</f>
        <v>0</v>
      </c>
      <c r="N48" s="12">
        <v>5</v>
      </c>
      <c r="O48" s="12">
        <v>0</v>
      </c>
      <c r="P48" s="15">
        <f>N48+O48</f>
        <v>5</v>
      </c>
      <c r="Q48" s="15">
        <f>G48+J48+M48+P48</f>
        <v>61</v>
      </c>
      <c r="R48" s="12">
        <v>0</v>
      </c>
      <c r="S48" s="15">
        <f>Q48+R48</f>
        <v>61</v>
      </c>
      <c r="T48" s="26"/>
      <c r="U48" s="18"/>
    </row>
    <row r="49" spans="2:21" ht="13.5">
      <c r="B49" s="3"/>
      <c r="C49" s="11" t="s">
        <v>0</v>
      </c>
      <c r="D49" s="17">
        <f aca="true" t="shared" si="19" ref="D49:S49">D47+D48</f>
        <v>312</v>
      </c>
      <c r="E49" s="17">
        <f t="shared" si="19"/>
        <v>655</v>
      </c>
      <c r="F49" s="17">
        <f t="shared" si="19"/>
        <v>28</v>
      </c>
      <c r="G49" s="17">
        <f t="shared" si="19"/>
        <v>995</v>
      </c>
      <c r="H49" s="17">
        <f t="shared" si="19"/>
        <v>4</v>
      </c>
      <c r="I49" s="17">
        <f t="shared" si="19"/>
        <v>14</v>
      </c>
      <c r="J49" s="17">
        <f t="shared" si="19"/>
        <v>18</v>
      </c>
      <c r="K49" s="17">
        <f t="shared" si="19"/>
        <v>1558</v>
      </c>
      <c r="L49" s="17">
        <f t="shared" si="19"/>
        <v>3392</v>
      </c>
      <c r="M49" s="17">
        <f t="shared" si="19"/>
        <v>4950</v>
      </c>
      <c r="N49" s="17">
        <f t="shared" si="19"/>
        <v>148</v>
      </c>
      <c r="O49" s="17">
        <f t="shared" si="19"/>
        <v>24</v>
      </c>
      <c r="P49" s="17">
        <f t="shared" si="19"/>
        <v>172</v>
      </c>
      <c r="Q49" s="17">
        <f t="shared" si="19"/>
        <v>6135</v>
      </c>
      <c r="R49" s="17">
        <f t="shared" si="19"/>
        <v>150</v>
      </c>
      <c r="S49" s="17">
        <f t="shared" si="19"/>
        <v>6285</v>
      </c>
      <c r="T49" s="26">
        <v>3289</v>
      </c>
      <c r="U49" s="18">
        <f>S49+T49</f>
        <v>9574</v>
      </c>
    </row>
    <row r="50" spans="2:21" ht="13.5">
      <c r="B50" s="6"/>
      <c r="C50" s="9" t="s">
        <v>33</v>
      </c>
      <c r="D50" s="5">
        <v>577</v>
      </c>
      <c r="E50" s="5">
        <v>1082</v>
      </c>
      <c r="F50" s="5">
        <v>18</v>
      </c>
      <c r="G50" s="8">
        <f>D50+E50+F50</f>
        <v>1677</v>
      </c>
      <c r="H50" s="5">
        <v>1</v>
      </c>
      <c r="I50" s="5">
        <v>25</v>
      </c>
      <c r="J50" s="8">
        <f>H50+I50</f>
        <v>26</v>
      </c>
      <c r="K50" s="5">
        <v>1865</v>
      </c>
      <c r="L50" s="5">
        <v>4047</v>
      </c>
      <c r="M50" s="8">
        <f>K50+L50</f>
        <v>5912</v>
      </c>
      <c r="N50" s="5">
        <v>223</v>
      </c>
      <c r="O50" s="5">
        <v>60</v>
      </c>
      <c r="P50" s="8">
        <f>N50+O50</f>
        <v>283</v>
      </c>
      <c r="Q50" s="8">
        <f>G50+J50+M50+P50</f>
        <v>7898</v>
      </c>
      <c r="R50" s="5">
        <v>208</v>
      </c>
      <c r="S50" s="8">
        <f>Q50+R50</f>
        <v>8106</v>
      </c>
      <c r="T50" s="25"/>
      <c r="U50" s="18"/>
    </row>
    <row r="51" spans="2:21" ht="13.5">
      <c r="B51" s="73" t="s">
        <v>37</v>
      </c>
      <c r="C51" s="14" t="s">
        <v>34</v>
      </c>
      <c r="D51" s="12">
        <v>77</v>
      </c>
      <c r="E51" s="12">
        <v>2</v>
      </c>
      <c r="F51" s="12">
        <v>73</v>
      </c>
      <c r="G51" s="15">
        <f>D51+E51+F51</f>
        <v>152</v>
      </c>
      <c r="H51" s="12">
        <v>0</v>
      </c>
      <c r="I51" s="12">
        <v>0</v>
      </c>
      <c r="J51" s="15">
        <f>H51+I51</f>
        <v>0</v>
      </c>
      <c r="K51" s="12">
        <v>0</v>
      </c>
      <c r="L51" s="12">
        <v>0</v>
      </c>
      <c r="M51" s="15">
        <f>K51+L51</f>
        <v>0</v>
      </c>
      <c r="N51" s="12">
        <v>3</v>
      </c>
      <c r="O51" s="12">
        <v>1</v>
      </c>
      <c r="P51" s="15">
        <f>N51+O51</f>
        <v>4</v>
      </c>
      <c r="Q51" s="15">
        <f>G51+J51+M51+P51</f>
        <v>156</v>
      </c>
      <c r="R51" s="12">
        <v>0</v>
      </c>
      <c r="S51" s="15">
        <f>Q51+R51</f>
        <v>156</v>
      </c>
      <c r="T51" s="26"/>
      <c r="U51" s="18"/>
    </row>
    <row r="52" spans="2:21" ht="13.5">
      <c r="B52" s="3"/>
      <c r="C52" s="11" t="s">
        <v>0</v>
      </c>
      <c r="D52" s="17">
        <f aca="true" t="shared" si="20" ref="D52:S52">D50+D51</f>
        <v>654</v>
      </c>
      <c r="E52" s="17">
        <f t="shared" si="20"/>
        <v>1084</v>
      </c>
      <c r="F52" s="17">
        <f t="shared" si="20"/>
        <v>91</v>
      </c>
      <c r="G52" s="17">
        <f t="shared" si="20"/>
        <v>1829</v>
      </c>
      <c r="H52" s="17">
        <f t="shared" si="20"/>
        <v>1</v>
      </c>
      <c r="I52" s="17">
        <f t="shared" si="20"/>
        <v>25</v>
      </c>
      <c r="J52" s="17">
        <f t="shared" si="20"/>
        <v>26</v>
      </c>
      <c r="K52" s="17">
        <f t="shared" si="20"/>
        <v>1865</v>
      </c>
      <c r="L52" s="17">
        <f t="shared" si="20"/>
        <v>4047</v>
      </c>
      <c r="M52" s="17">
        <f t="shared" si="20"/>
        <v>5912</v>
      </c>
      <c r="N52" s="17">
        <f t="shared" si="20"/>
        <v>226</v>
      </c>
      <c r="O52" s="17">
        <f t="shared" si="20"/>
        <v>61</v>
      </c>
      <c r="P52" s="17">
        <f t="shared" si="20"/>
        <v>287</v>
      </c>
      <c r="Q52" s="17">
        <f t="shared" si="20"/>
        <v>8054</v>
      </c>
      <c r="R52" s="17">
        <f t="shared" si="20"/>
        <v>208</v>
      </c>
      <c r="S52" s="17">
        <f t="shared" si="20"/>
        <v>8262</v>
      </c>
      <c r="T52" s="26">
        <v>4371</v>
      </c>
      <c r="U52" s="18">
        <f>S52+T52</f>
        <v>12633</v>
      </c>
    </row>
    <row r="53" spans="2:21" ht="13.5">
      <c r="B53" s="6"/>
      <c r="C53" s="9" t="s">
        <v>33</v>
      </c>
      <c r="D53" s="5">
        <v>1103</v>
      </c>
      <c r="E53" s="5">
        <v>1602</v>
      </c>
      <c r="F53" s="5">
        <v>8</v>
      </c>
      <c r="G53" s="8">
        <f>D53+E53+F53</f>
        <v>2713</v>
      </c>
      <c r="H53" s="5">
        <v>4</v>
      </c>
      <c r="I53" s="5">
        <v>25</v>
      </c>
      <c r="J53" s="8">
        <f>H53+I53</f>
        <v>29</v>
      </c>
      <c r="K53" s="5">
        <v>3718</v>
      </c>
      <c r="L53" s="5">
        <v>7383</v>
      </c>
      <c r="M53" s="8">
        <f>K53+L53</f>
        <v>11101</v>
      </c>
      <c r="N53" s="5">
        <v>430</v>
      </c>
      <c r="O53" s="5">
        <v>184</v>
      </c>
      <c r="P53" s="8">
        <f>N53+O53</f>
        <v>614</v>
      </c>
      <c r="Q53" s="8">
        <f>G53+J53+M53+P53</f>
        <v>14457</v>
      </c>
      <c r="R53" s="5">
        <v>340</v>
      </c>
      <c r="S53" s="8">
        <f>Q53+R53</f>
        <v>14797</v>
      </c>
      <c r="T53" s="25"/>
      <c r="U53" s="18"/>
    </row>
    <row r="54" spans="2:21" ht="13.5">
      <c r="B54" s="73" t="s">
        <v>38</v>
      </c>
      <c r="C54" s="14" t="s">
        <v>34</v>
      </c>
      <c r="D54" s="12">
        <v>105</v>
      </c>
      <c r="E54" s="12">
        <v>1</v>
      </c>
      <c r="F54" s="12">
        <v>5</v>
      </c>
      <c r="G54" s="15">
        <f>D54+E54+F54</f>
        <v>111</v>
      </c>
      <c r="H54" s="12">
        <v>0</v>
      </c>
      <c r="I54" s="12">
        <v>0</v>
      </c>
      <c r="J54" s="15">
        <f>H54+I54</f>
        <v>0</v>
      </c>
      <c r="K54" s="12">
        <v>0</v>
      </c>
      <c r="L54" s="12">
        <v>0</v>
      </c>
      <c r="M54" s="15">
        <f>K54+L54</f>
        <v>0</v>
      </c>
      <c r="N54" s="12">
        <v>7</v>
      </c>
      <c r="O54" s="12">
        <v>0</v>
      </c>
      <c r="P54" s="15">
        <f>N54+O54</f>
        <v>7</v>
      </c>
      <c r="Q54" s="15">
        <f>G54+J54+M54+P54</f>
        <v>118</v>
      </c>
      <c r="R54" s="12">
        <v>0</v>
      </c>
      <c r="S54" s="15">
        <f>Q54+R54</f>
        <v>118</v>
      </c>
      <c r="T54" s="26"/>
      <c r="U54" s="18"/>
    </row>
    <row r="55" spans="2:21" ht="13.5">
      <c r="B55" s="3"/>
      <c r="C55" s="11" t="s">
        <v>0</v>
      </c>
      <c r="D55" s="17">
        <f aca="true" t="shared" si="21" ref="D55:S55">D53+D54</f>
        <v>1208</v>
      </c>
      <c r="E55" s="17">
        <f t="shared" si="21"/>
        <v>1603</v>
      </c>
      <c r="F55" s="17">
        <f t="shared" si="21"/>
        <v>13</v>
      </c>
      <c r="G55" s="17">
        <f t="shared" si="21"/>
        <v>2824</v>
      </c>
      <c r="H55" s="17">
        <f t="shared" si="21"/>
        <v>4</v>
      </c>
      <c r="I55" s="17">
        <f t="shared" si="21"/>
        <v>25</v>
      </c>
      <c r="J55" s="17">
        <f t="shared" si="21"/>
        <v>29</v>
      </c>
      <c r="K55" s="17">
        <f t="shared" si="21"/>
        <v>3718</v>
      </c>
      <c r="L55" s="17">
        <f t="shared" si="21"/>
        <v>7383</v>
      </c>
      <c r="M55" s="17">
        <f t="shared" si="21"/>
        <v>11101</v>
      </c>
      <c r="N55" s="17">
        <f t="shared" si="21"/>
        <v>437</v>
      </c>
      <c r="O55" s="17">
        <f t="shared" si="21"/>
        <v>184</v>
      </c>
      <c r="P55" s="17">
        <f t="shared" si="21"/>
        <v>621</v>
      </c>
      <c r="Q55" s="17">
        <f t="shared" si="21"/>
        <v>14575</v>
      </c>
      <c r="R55" s="17">
        <f t="shared" si="21"/>
        <v>340</v>
      </c>
      <c r="S55" s="17">
        <f t="shared" si="21"/>
        <v>14915</v>
      </c>
      <c r="T55" s="27">
        <v>6321</v>
      </c>
      <c r="U55" s="18">
        <f>S55+T55</f>
        <v>21236</v>
      </c>
    </row>
    <row r="56" spans="2:21" ht="13.5">
      <c r="B56" s="6"/>
      <c r="C56" s="9" t="s">
        <v>33</v>
      </c>
      <c r="D56" s="5">
        <v>380</v>
      </c>
      <c r="E56" s="5">
        <v>707</v>
      </c>
      <c r="F56" s="5">
        <v>2</v>
      </c>
      <c r="G56" s="8">
        <f>D56+E56+F56</f>
        <v>1089</v>
      </c>
      <c r="H56" s="5">
        <v>3</v>
      </c>
      <c r="I56" s="5">
        <v>16</v>
      </c>
      <c r="J56" s="8">
        <f>H56+I56</f>
        <v>19</v>
      </c>
      <c r="K56" s="5">
        <v>2403</v>
      </c>
      <c r="L56" s="5">
        <v>4779</v>
      </c>
      <c r="M56" s="8">
        <f>K56+L56</f>
        <v>7182</v>
      </c>
      <c r="N56" s="5">
        <v>203</v>
      </c>
      <c r="O56" s="5">
        <v>65</v>
      </c>
      <c r="P56" s="8">
        <f>N56+O56</f>
        <v>268</v>
      </c>
      <c r="Q56" s="8">
        <f>G56+J56+M56+P56</f>
        <v>8558</v>
      </c>
      <c r="R56" s="5">
        <v>286</v>
      </c>
      <c r="S56" s="8">
        <f>Q56+R56</f>
        <v>8844</v>
      </c>
      <c r="T56" s="25"/>
      <c r="U56" s="18"/>
    </row>
    <row r="57" spans="2:21" ht="13.5">
      <c r="B57" s="73" t="s">
        <v>39</v>
      </c>
      <c r="C57" s="14" t="s">
        <v>34</v>
      </c>
      <c r="D57" s="12">
        <v>184</v>
      </c>
      <c r="E57" s="12">
        <v>9</v>
      </c>
      <c r="F57" s="12">
        <v>31</v>
      </c>
      <c r="G57" s="15">
        <f>D57+E57+F57</f>
        <v>224</v>
      </c>
      <c r="H57" s="12">
        <v>0</v>
      </c>
      <c r="I57" s="12">
        <v>1</v>
      </c>
      <c r="J57" s="15">
        <f>H57+I57</f>
        <v>1</v>
      </c>
      <c r="K57" s="12">
        <v>4</v>
      </c>
      <c r="L57" s="12">
        <v>10</v>
      </c>
      <c r="M57" s="15">
        <f>K57+L57</f>
        <v>14</v>
      </c>
      <c r="N57" s="12">
        <v>14</v>
      </c>
      <c r="O57" s="12">
        <v>0</v>
      </c>
      <c r="P57" s="15">
        <f>N57+O57</f>
        <v>14</v>
      </c>
      <c r="Q57" s="15">
        <f>G57+J57+M57+P57</f>
        <v>253</v>
      </c>
      <c r="R57" s="12">
        <v>0</v>
      </c>
      <c r="S57" s="15">
        <f>Q57+R57</f>
        <v>253</v>
      </c>
      <c r="T57" s="26"/>
      <c r="U57" s="18"/>
    </row>
    <row r="58" spans="2:21" ht="13.5">
      <c r="B58" s="3"/>
      <c r="C58" s="11" t="s">
        <v>0</v>
      </c>
      <c r="D58" s="17">
        <f aca="true" t="shared" si="22" ref="D58:S58">D56+D57</f>
        <v>564</v>
      </c>
      <c r="E58" s="17">
        <f t="shared" si="22"/>
        <v>716</v>
      </c>
      <c r="F58" s="17">
        <f t="shared" si="22"/>
        <v>33</v>
      </c>
      <c r="G58" s="17">
        <f t="shared" si="22"/>
        <v>1313</v>
      </c>
      <c r="H58" s="17">
        <f t="shared" si="22"/>
        <v>3</v>
      </c>
      <c r="I58" s="17">
        <f t="shared" si="22"/>
        <v>17</v>
      </c>
      <c r="J58" s="17">
        <f t="shared" si="22"/>
        <v>20</v>
      </c>
      <c r="K58" s="17">
        <f t="shared" si="22"/>
        <v>2407</v>
      </c>
      <c r="L58" s="17">
        <f t="shared" si="22"/>
        <v>4789</v>
      </c>
      <c r="M58" s="17">
        <f t="shared" si="22"/>
        <v>7196</v>
      </c>
      <c r="N58" s="17">
        <f t="shared" si="22"/>
        <v>217</v>
      </c>
      <c r="O58" s="17">
        <f t="shared" si="22"/>
        <v>65</v>
      </c>
      <c r="P58" s="17">
        <f t="shared" si="22"/>
        <v>282</v>
      </c>
      <c r="Q58" s="17">
        <f t="shared" si="22"/>
        <v>8811</v>
      </c>
      <c r="R58" s="17">
        <f t="shared" si="22"/>
        <v>286</v>
      </c>
      <c r="S58" s="17">
        <f t="shared" si="22"/>
        <v>9097</v>
      </c>
      <c r="T58" s="27">
        <v>4439</v>
      </c>
      <c r="U58" s="18">
        <f>S58+T58</f>
        <v>13536</v>
      </c>
    </row>
    <row r="59" spans="2:21" ht="13.5">
      <c r="B59" s="6"/>
      <c r="C59" s="9" t="s">
        <v>33</v>
      </c>
      <c r="D59" s="5">
        <v>385</v>
      </c>
      <c r="E59" s="5">
        <v>776</v>
      </c>
      <c r="F59" s="5">
        <v>10</v>
      </c>
      <c r="G59" s="8">
        <f>D59+E59+F59</f>
        <v>1171</v>
      </c>
      <c r="H59" s="5">
        <v>1</v>
      </c>
      <c r="I59" s="5">
        <v>18</v>
      </c>
      <c r="J59" s="8">
        <f>H59+I59</f>
        <v>19</v>
      </c>
      <c r="K59" s="5">
        <v>1421</v>
      </c>
      <c r="L59" s="5">
        <v>3144</v>
      </c>
      <c r="M59" s="8">
        <f>K59+L59</f>
        <v>4565</v>
      </c>
      <c r="N59" s="5">
        <v>169</v>
      </c>
      <c r="O59" s="5">
        <v>59</v>
      </c>
      <c r="P59" s="8">
        <f>N59+O59</f>
        <v>228</v>
      </c>
      <c r="Q59" s="8">
        <f>G59+J59+M59+P59</f>
        <v>5983</v>
      </c>
      <c r="R59" s="5">
        <v>132</v>
      </c>
      <c r="S59" s="8">
        <f>Q59+R59</f>
        <v>6115</v>
      </c>
      <c r="T59" s="25"/>
      <c r="U59" s="18"/>
    </row>
    <row r="60" spans="2:21" ht="13.5">
      <c r="B60" s="73" t="s">
        <v>40</v>
      </c>
      <c r="C60" s="14" t="s">
        <v>34</v>
      </c>
      <c r="D60" s="12">
        <v>44</v>
      </c>
      <c r="E60" s="12">
        <v>1</v>
      </c>
      <c r="F60" s="12">
        <v>6</v>
      </c>
      <c r="G60" s="15">
        <f>D60+E60+F60</f>
        <v>51</v>
      </c>
      <c r="H60" s="12">
        <v>0</v>
      </c>
      <c r="I60" s="12">
        <v>0</v>
      </c>
      <c r="J60" s="15">
        <f>H60+I60</f>
        <v>0</v>
      </c>
      <c r="K60" s="12">
        <v>0</v>
      </c>
      <c r="L60" s="12">
        <v>0</v>
      </c>
      <c r="M60" s="15">
        <f>K60+L60</f>
        <v>0</v>
      </c>
      <c r="N60" s="12">
        <v>1</v>
      </c>
      <c r="O60" s="12">
        <v>0</v>
      </c>
      <c r="P60" s="15">
        <f>N60+O60</f>
        <v>1</v>
      </c>
      <c r="Q60" s="15">
        <f>G60+J60+M60+P60</f>
        <v>52</v>
      </c>
      <c r="R60" s="12">
        <v>0</v>
      </c>
      <c r="S60" s="15">
        <f>Q60+R60</f>
        <v>52</v>
      </c>
      <c r="T60" s="26"/>
      <c r="U60" s="18"/>
    </row>
    <row r="61" spans="2:21" ht="13.5">
      <c r="B61" s="3"/>
      <c r="C61" s="11" t="s">
        <v>0</v>
      </c>
      <c r="D61" s="17">
        <f aca="true" t="shared" si="23" ref="D61:S61">D59+D60</f>
        <v>429</v>
      </c>
      <c r="E61" s="17">
        <f t="shared" si="23"/>
        <v>777</v>
      </c>
      <c r="F61" s="17">
        <f t="shared" si="23"/>
        <v>16</v>
      </c>
      <c r="G61" s="17">
        <f t="shared" si="23"/>
        <v>1222</v>
      </c>
      <c r="H61" s="17">
        <f t="shared" si="23"/>
        <v>1</v>
      </c>
      <c r="I61" s="17">
        <f t="shared" si="23"/>
        <v>18</v>
      </c>
      <c r="J61" s="17">
        <f t="shared" si="23"/>
        <v>19</v>
      </c>
      <c r="K61" s="17">
        <f t="shared" si="23"/>
        <v>1421</v>
      </c>
      <c r="L61" s="17">
        <f t="shared" si="23"/>
        <v>3144</v>
      </c>
      <c r="M61" s="17">
        <f t="shared" si="23"/>
        <v>4565</v>
      </c>
      <c r="N61" s="17">
        <f t="shared" si="23"/>
        <v>170</v>
      </c>
      <c r="O61" s="17">
        <f t="shared" si="23"/>
        <v>59</v>
      </c>
      <c r="P61" s="17">
        <f t="shared" si="23"/>
        <v>229</v>
      </c>
      <c r="Q61" s="17">
        <f t="shared" si="23"/>
        <v>6035</v>
      </c>
      <c r="R61" s="17">
        <f t="shared" si="23"/>
        <v>132</v>
      </c>
      <c r="S61" s="17">
        <f t="shared" si="23"/>
        <v>6167</v>
      </c>
      <c r="T61" s="27">
        <v>3153</v>
      </c>
      <c r="U61" s="18">
        <f>S61+T61</f>
        <v>9320</v>
      </c>
    </row>
    <row r="62" spans="2:21" ht="13.5">
      <c r="B62" s="6"/>
      <c r="C62" s="9" t="s">
        <v>33</v>
      </c>
      <c r="D62" s="5">
        <v>284</v>
      </c>
      <c r="E62" s="5">
        <v>667</v>
      </c>
      <c r="F62" s="5">
        <v>0</v>
      </c>
      <c r="G62" s="8">
        <f>D62+E62+F62</f>
        <v>951</v>
      </c>
      <c r="H62" s="5">
        <v>0</v>
      </c>
      <c r="I62" s="5">
        <v>17</v>
      </c>
      <c r="J62" s="8">
        <f>H62+I62</f>
        <v>17</v>
      </c>
      <c r="K62" s="5">
        <v>1825</v>
      </c>
      <c r="L62" s="5">
        <v>4028</v>
      </c>
      <c r="M62" s="8">
        <f>K62+L62</f>
        <v>5853</v>
      </c>
      <c r="N62" s="5">
        <v>141</v>
      </c>
      <c r="O62" s="5">
        <v>31</v>
      </c>
      <c r="P62" s="8">
        <f>N62+O62</f>
        <v>172</v>
      </c>
      <c r="Q62" s="8">
        <f>G62+J62+M62+P62</f>
        <v>6993</v>
      </c>
      <c r="R62" s="5">
        <v>181</v>
      </c>
      <c r="S62" s="8">
        <f>Q62+R62</f>
        <v>7174</v>
      </c>
      <c r="T62" s="25"/>
      <c r="U62" s="18"/>
    </row>
    <row r="63" spans="2:21" ht="13.5">
      <c r="B63" s="73" t="s">
        <v>41</v>
      </c>
      <c r="C63" s="14" t="s">
        <v>34</v>
      </c>
      <c r="D63" s="12">
        <v>96</v>
      </c>
      <c r="E63" s="12">
        <v>2</v>
      </c>
      <c r="F63" s="12">
        <v>1</v>
      </c>
      <c r="G63" s="15">
        <f>D63+E63+F63</f>
        <v>99</v>
      </c>
      <c r="H63" s="12">
        <v>0</v>
      </c>
      <c r="I63" s="12">
        <v>0</v>
      </c>
      <c r="J63" s="15">
        <f>H63+I63</f>
        <v>0</v>
      </c>
      <c r="K63" s="12">
        <v>0</v>
      </c>
      <c r="L63" s="12">
        <v>0</v>
      </c>
      <c r="M63" s="15">
        <f>K63+L63</f>
        <v>0</v>
      </c>
      <c r="N63" s="12">
        <v>21</v>
      </c>
      <c r="O63" s="12">
        <v>0</v>
      </c>
      <c r="P63" s="15">
        <f>N63+O63</f>
        <v>21</v>
      </c>
      <c r="Q63" s="15">
        <f>G63+J63+M63+P63</f>
        <v>120</v>
      </c>
      <c r="R63" s="12">
        <v>0</v>
      </c>
      <c r="S63" s="15">
        <f>Q63+R63</f>
        <v>120</v>
      </c>
      <c r="T63" s="26"/>
      <c r="U63" s="18"/>
    </row>
    <row r="64" spans="2:21" ht="13.5">
      <c r="B64" s="3"/>
      <c r="C64" s="11" t="s">
        <v>0</v>
      </c>
      <c r="D64" s="17">
        <f aca="true" t="shared" si="24" ref="D64:S64">D62+D63</f>
        <v>380</v>
      </c>
      <c r="E64" s="17">
        <f t="shared" si="24"/>
        <v>669</v>
      </c>
      <c r="F64" s="17">
        <f t="shared" si="24"/>
        <v>1</v>
      </c>
      <c r="G64" s="17">
        <f t="shared" si="24"/>
        <v>1050</v>
      </c>
      <c r="H64" s="17">
        <f t="shared" si="24"/>
        <v>0</v>
      </c>
      <c r="I64" s="17">
        <f t="shared" si="24"/>
        <v>17</v>
      </c>
      <c r="J64" s="17">
        <f t="shared" si="24"/>
        <v>17</v>
      </c>
      <c r="K64" s="17">
        <f t="shared" si="24"/>
        <v>1825</v>
      </c>
      <c r="L64" s="17">
        <f t="shared" si="24"/>
        <v>4028</v>
      </c>
      <c r="M64" s="17">
        <f t="shared" si="24"/>
        <v>5853</v>
      </c>
      <c r="N64" s="17">
        <f t="shared" si="24"/>
        <v>162</v>
      </c>
      <c r="O64" s="17">
        <f t="shared" si="24"/>
        <v>31</v>
      </c>
      <c r="P64" s="17">
        <f t="shared" si="24"/>
        <v>193</v>
      </c>
      <c r="Q64" s="17">
        <f t="shared" si="24"/>
        <v>7113</v>
      </c>
      <c r="R64" s="17">
        <f t="shared" si="24"/>
        <v>181</v>
      </c>
      <c r="S64" s="17">
        <f t="shared" si="24"/>
        <v>7294</v>
      </c>
      <c r="T64" s="26">
        <v>3370</v>
      </c>
      <c r="U64" s="18">
        <f>S64+T64</f>
        <v>10664</v>
      </c>
    </row>
    <row r="65" spans="2:21" ht="13.5">
      <c r="B65" s="6"/>
      <c r="C65" s="9" t="s">
        <v>33</v>
      </c>
      <c r="D65" s="5">
        <v>478</v>
      </c>
      <c r="E65" s="5">
        <v>981</v>
      </c>
      <c r="F65" s="5">
        <v>0</v>
      </c>
      <c r="G65" s="8">
        <f>D65+E65+F65</f>
        <v>1459</v>
      </c>
      <c r="H65" s="5">
        <v>6</v>
      </c>
      <c r="I65" s="5">
        <v>20</v>
      </c>
      <c r="J65" s="8">
        <f>H65+I65</f>
        <v>26</v>
      </c>
      <c r="K65" s="5">
        <v>2779</v>
      </c>
      <c r="L65" s="5">
        <v>5578</v>
      </c>
      <c r="M65" s="8">
        <f>K65+L65</f>
        <v>8357</v>
      </c>
      <c r="N65" s="5">
        <v>157</v>
      </c>
      <c r="O65" s="5">
        <v>38</v>
      </c>
      <c r="P65" s="8">
        <f>N65+O65</f>
        <v>195</v>
      </c>
      <c r="Q65" s="8">
        <f>G65+J65+M65+P65</f>
        <v>10037</v>
      </c>
      <c r="R65" s="5">
        <v>256</v>
      </c>
      <c r="S65" s="8">
        <f>Q65+R65</f>
        <v>10293</v>
      </c>
      <c r="T65" s="25"/>
      <c r="U65" s="18"/>
    </row>
    <row r="66" spans="2:21" ht="13.5">
      <c r="B66" s="73" t="s">
        <v>42</v>
      </c>
      <c r="C66" s="14" t="s">
        <v>34</v>
      </c>
      <c r="D66" s="12">
        <v>203</v>
      </c>
      <c r="E66" s="12">
        <v>4</v>
      </c>
      <c r="F66" s="12">
        <v>8</v>
      </c>
      <c r="G66" s="15">
        <f>D66+E66+F66</f>
        <v>215</v>
      </c>
      <c r="H66" s="12">
        <v>0</v>
      </c>
      <c r="I66" s="12">
        <v>0</v>
      </c>
      <c r="J66" s="15">
        <f>H66+I66</f>
        <v>0</v>
      </c>
      <c r="K66" s="12">
        <v>0</v>
      </c>
      <c r="L66" s="12">
        <v>0</v>
      </c>
      <c r="M66" s="15">
        <f>K66+L66</f>
        <v>0</v>
      </c>
      <c r="N66" s="12">
        <v>24</v>
      </c>
      <c r="O66" s="12">
        <v>0</v>
      </c>
      <c r="P66" s="15">
        <f>N66+O66</f>
        <v>24</v>
      </c>
      <c r="Q66" s="15">
        <f>G66+J66+M66+P66</f>
        <v>239</v>
      </c>
      <c r="R66" s="12">
        <v>0</v>
      </c>
      <c r="S66" s="15">
        <f>Q66+R66</f>
        <v>239</v>
      </c>
      <c r="T66" s="26"/>
      <c r="U66" s="18"/>
    </row>
    <row r="67" spans="2:21" ht="13.5">
      <c r="B67" s="3"/>
      <c r="C67" s="11" t="s">
        <v>0</v>
      </c>
      <c r="D67" s="17">
        <f aca="true" t="shared" si="25" ref="D67:S67">D65+D66</f>
        <v>681</v>
      </c>
      <c r="E67" s="17">
        <f t="shared" si="25"/>
        <v>985</v>
      </c>
      <c r="F67" s="17">
        <f t="shared" si="25"/>
        <v>8</v>
      </c>
      <c r="G67" s="17">
        <f t="shared" si="25"/>
        <v>1674</v>
      </c>
      <c r="H67" s="17">
        <f t="shared" si="25"/>
        <v>6</v>
      </c>
      <c r="I67" s="17">
        <f t="shared" si="25"/>
        <v>20</v>
      </c>
      <c r="J67" s="17">
        <f t="shared" si="25"/>
        <v>26</v>
      </c>
      <c r="K67" s="17">
        <f t="shared" si="25"/>
        <v>2779</v>
      </c>
      <c r="L67" s="17">
        <f t="shared" si="25"/>
        <v>5578</v>
      </c>
      <c r="M67" s="17">
        <f t="shared" si="25"/>
        <v>8357</v>
      </c>
      <c r="N67" s="17">
        <f t="shared" si="25"/>
        <v>181</v>
      </c>
      <c r="O67" s="17">
        <f t="shared" si="25"/>
        <v>38</v>
      </c>
      <c r="P67" s="17">
        <f t="shared" si="25"/>
        <v>219</v>
      </c>
      <c r="Q67" s="17">
        <f t="shared" si="25"/>
        <v>10276</v>
      </c>
      <c r="R67" s="17">
        <f t="shared" si="25"/>
        <v>256</v>
      </c>
      <c r="S67" s="17">
        <f t="shared" si="25"/>
        <v>10532</v>
      </c>
      <c r="T67" s="26">
        <v>4799</v>
      </c>
      <c r="U67" s="18">
        <f>S67+T67</f>
        <v>15331</v>
      </c>
    </row>
    <row r="68" spans="2:21" ht="13.5">
      <c r="B68" s="6"/>
      <c r="C68" s="9" t="s">
        <v>33</v>
      </c>
      <c r="D68" s="5">
        <v>88</v>
      </c>
      <c r="E68" s="5">
        <v>170</v>
      </c>
      <c r="F68" s="5">
        <v>1</v>
      </c>
      <c r="G68" s="8">
        <f>D68+E68+F68</f>
        <v>259</v>
      </c>
      <c r="H68" s="5">
        <v>2</v>
      </c>
      <c r="I68" s="5">
        <v>8</v>
      </c>
      <c r="J68" s="8">
        <f>H68+I68</f>
        <v>10</v>
      </c>
      <c r="K68" s="5">
        <v>358</v>
      </c>
      <c r="L68" s="5">
        <v>819</v>
      </c>
      <c r="M68" s="8">
        <f>K68+L68</f>
        <v>1177</v>
      </c>
      <c r="N68" s="5">
        <v>38</v>
      </c>
      <c r="O68" s="5">
        <v>22</v>
      </c>
      <c r="P68" s="8">
        <f>N68+O68</f>
        <v>60</v>
      </c>
      <c r="Q68" s="8">
        <f>G68+J68+M68+P68</f>
        <v>1506</v>
      </c>
      <c r="R68" s="5">
        <v>43</v>
      </c>
      <c r="S68" s="8">
        <f>Q68+R68</f>
        <v>1549</v>
      </c>
      <c r="T68" s="25"/>
      <c r="U68" s="18"/>
    </row>
    <row r="69" spans="2:21" ht="13.5">
      <c r="B69" s="73" t="s">
        <v>43</v>
      </c>
      <c r="C69" s="14" t="s">
        <v>34</v>
      </c>
      <c r="D69" s="12">
        <v>0</v>
      </c>
      <c r="E69" s="12">
        <v>0</v>
      </c>
      <c r="F69" s="12">
        <v>0</v>
      </c>
      <c r="G69" s="15">
        <f>D69+E69+F69</f>
        <v>0</v>
      </c>
      <c r="H69" s="12">
        <v>2</v>
      </c>
      <c r="I69" s="12">
        <v>0</v>
      </c>
      <c r="J69" s="15">
        <f>H69+I69</f>
        <v>2</v>
      </c>
      <c r="K69" s="12">
        <v>0</v>
      </c>
      <c r="L69" s="12">
        <v>0</v>
      </c>
      <c r="M69" s="15">
        <f>K69+L69</f>
        <v>0</v>
      </c>
      <c r="N69" s="12">
        <v>0</v>
      </c>
      <c r="O69" s="12">
        <v>0</v>
      </c>
      <c r="P69" s="15">
        <f>N69+O69</f>
        <v>0</v>
      </c>
      <c r="Q69" s="15">
        <f>G69+J69+M69+P69</f>
        <v>2</v>
      </c>
      <c r="R69" s="12">
        <v>0</v>
      </c>
      <c r="S69" s="15">
        <f>Q69+R69</f>
        <v>2</v>
      </c>
      <c r="T69" s="26"/>
      <c r="U69" s="18"/>
    </row>
    <row r="70" spans="2:21" ht="13.5">
      <c r="B70" s="3"/>
      <c r="C70" s="11" t="s">
        <v>0</v>
      </c>
      <c r="D70" s="17">
        <f aca="true" t="shared" si="26" ref="D70:S70">D68+D69</f>
        <v>88</v>
      </c>
      <c r="E70" s="17">
        <f t="shared" si="26"/>
        <v>170</v>
      </c>
      <c r="F70" s="17">
        <f t="shared" si="26"/>
        <v>1</v>
      </c>
      <c r="G70" s="17">
        <f t="shared" si="26"/>
        <v>259</v>
      </c>
      <c r="H70" s="17">
        <f t="shared" si="26"/>
        <v>4</v>
      </c>
      <c r="I70" s="17">
        <f t="shared" si="26"/>
        <v>8</v>
      </c>
      <c r="J70" s="17">
        <f t="shared" si="26"/>
        <v>12</v>
      </c>
      <c r="K70" s="17">
        <f t="shared" si="26"/>
        <v>358</v>
      </c>
      <c r="L70" s="17">
        <f t="shared" si="26"/>
        <v>819</v>
      </c>
      <c r="M70" s="17">
        <f t="shared" si="26"/>
        <v>1177</v>
      </c>
      <c r="N70" s="17">
        <f t="shared" si="26"/>
        <v>38</v>
      </c>
      <c r="O70" s="17">
        <f t="shared" si="26"/>
        <v>22</v>
      </c>
      <c r="P70" s="17">
        <f t="shared" si="26"/>
        <v>60</v>
      </c>
      <c r="Q70" s="17">
        <f t="shared" si="26"/>
        <v>1508</v>
      </c>
      <c r="R70" s="17">
        <f t="shared" si="26"/>
        <v>43</v>
      </c>
      <c r="S70" s="17">
        <f t="shared" si="26"/>
        <v>1551</v>
      </c>
      <c r="T70" s="27">
        <v>932</v>
      </c>
      <c r="U70" s="18">
        <f>S70+T70</f>
        <v>2483</v>
      </c>
    </row>
    <row r="71" spans="2:21" ht="13.5">
      <c r="B71" s="6"/>
      <c r="C71" s="9" t="s">
        <v>33</v>
      </c>
      <c r="D71" s="5">
        <v>130</v>
      </c>
      <c r="E71" s="5">
        <v>197</v>
      </c>
      <c r="F71" s="5">
        <v>0</v>
      </c>
      <c r="G71" s="8">
        <f>D71+E71+F71</f>
        <v>327</v>
      </c>
      <c r="H71" s="5">
        <v>6</v>
      </c>
      <c r="I71" s="5">
        <v>11</v>
      </c>
      <c r="J71" s="8">
        <f>H71+I71</f>
        <v>17</v>
      </c>
      <c r="K71" s="5">
        <v>534</v>
      </c>
      <c r="L71" s="5">
        <v>1018</v>
      </c>
      <c r="M71" s="8">
        <f>K71+L71</f>
        <v>1552</v>
      </c>
      <c r="N71" s="5">
        <v>50</v>
      </c>
      <c r="O71" s="5">
        <v>38</v>
      </c>
      <c r="P71" s="8">
        <f>N71+O71</f>
        <v>88</v>
      </c>
      <c r="Q71" s="8">
        <f>G71+J71+M71+P71</f>
        <v>1984</v>
      </c>
      <c r="R71" s="5">
        <v>48</v>
      </c>
      <c r="S71" s="8">
        <f>Q71+R71</f>
        <v>2032</v>
      </c>
      <c r="T71" s="25"/>
      <c r="U71" s="18"/>
    </row>
    <row r="72" spans="2:21" ht="13.5">
      <c r="B72" s="73" t="s">
        <v>44</v>
      </c>
      <c r="C72" s="14" t="s">
        <v>34</v>
      </c>
      <c r="D72" s="12">
        <v>11</v>
      </c>
      <c r="E72" s="12">
        <v>1</v>
      </c>
      <c r="F72" s="12">
        <v>0</v>
      </c>
      <c r="G72" s="15">
        <f>D72+E72+F72</f>
        <v>12</v>
      </c>
      <c r="H72" s="12">
        <v>0</v>
      </c>
      <c r="I72" s="12">
        <v>0</v>
      </c>
      <c r="J72" s="15">
        <f>H72+I72</f>
        <v>0</v>
      </c>
      <c r="K72" s="12">
        <v>0</v>
      </c>
      <c r="L72" s="12">
        <v>0</v>
      </c>
      <c r="M72" s="15">
        <f>K72+L72</f>
        <v>0</v>
      </c>
      <c r="N72" s="12">
        <v>0</v>
      </c>
      <c r="O72" s="12">
        <v>0</v>
      </c>
      <c r="P72" s="15">
        <f>N72+O72</f>
        <v>0</v>
      </c>
      <c r="Q72" s="15">
        <f>G72+J72+M72+P72</f>
        <v>12</v>
      </c>
      <c r="R72" s="12">
        <v>0</v>
      </c>
      <c r="S72" s="15">
        <f>Q72+R72</f>
        <v>12</v>
      </c>
      <c r="T72" s="26"/>
      <c r="U72" s="18"/>
    </row>
    <row r="73" spans="2:21" ht="13.5">
      <c r="B73" s="3"/>
      <c r="C73" s="11" t="s">
        <v>0</v>
      </c>
      <c r="D73" s="17">
        <f aca="true" t="shared" si="27" ref="D73:S73">D71+D72</f>
        <v>141</v>
      </c>
      <c r="E73" s="17">
        <f t="shared" si="27"/>
        <v>198</v>
      </c>
      <c r="F73" s="17">
        <f t="shared" si="27"/>
        <v>0</v>
      </c>
      <c r="G73" s="17">
        <f t="shared" si="27"/>
        <v>339</v>
      </c>
      <c r="H73" s="17">
        <f t="shared" si="27"/>
        <v>6</v>
      </c>
      <c r="I73" s="17">
        <f t="shared" si="27"/>
        <v>11</v>
      </c>
      <c r="J73" s="17">
        <f t="shared" si="27"/>
        <v>17</v>
      </c>
      <c r="K73" s="17">
        <f t="shared" si="27"/>
        <v>534</v>
      </c>
      <c r="L73" s="17">
        <f t="shared" si="27"/>
        <v>1018</v>
      </c>
      <c r="M73" s="17">
        <f t="shared" si="27"/>
        <v>1552</v>
      </c>
      <c r="N73" s="17">
        <f t="shared" si="27"/>
        <v>50</v>
      </c>
      <c r="O73" s="17">
        <f t="shared" si="27"/>
        <v>38</v>
      </c>
      <c r="P73" s="17">
        <f t="shared" si="27"/>
        <v>88</v>
      </c>
      <c r="Q73" s="17">
        <f t="shared" si="27"/>
        <v>1996</v>
      </c>
      <c r="R73" s="17">
        <f t="shared" si="27"/>
        <v>48</v>
      </c>
      <c r="S73" s="17">
        <f t="shared" si="27"/>
        <v>2044</v>
      </c>
      <c r="T73" s="27">
        <v>960</v>
      </c>
      <c r="U73" s="18">
        <f>S73+T73</f>
        <v>3004</v>
      </c>
    </row>
    <row r="74" spans="2:21" ht="13.5">
      <c r="B74" s="6" t="s">
        <v>35</v>
      </c>
      <c r="C74" s="9" t="s">
        <v>33</v>
      </c>
      <c r="D74" s="5">
        <v>0</v>
      </c>
      <c r="E74" s="5">
        <v>0</v>
      </c>
      <c r="F74" s="5">
        <v>0</v>
      </c>
      <c r="G74" s="8">
        <f>D74+E74+F74</f>
        <v>0</v>
      </c>
      <c r="H74" s="5">
        <v>0</v>
      </c>
      <c r="I74" s="5">
        <v>0</v>
      </c>
      <c r="J74" s="8">
        <f>H74+I74</f>
        <v>0</v>
      </c>
      <c r="K74" s="5">
        <v>0</v>
      </c>
      <c r="L74" s="5">
        <v>0</v>
      </c>
      <c r="M74" s="8">
        <f>K74+L74</f>
        <v>0</v>
      </c>
      <c r="N74" s="5">
        <v>0</v>
      </c>
      <c r="O74" s="5">
        <v>6</v>
      </c>
      <c r="P74" s="8">
        <f>N74+O74</f>
        <v>6</v>
      </c>
      <c r="Q74" s="8">
        <f>G74+J74+M74+P74</f>
        <v>6</v>
      </c>
      <c r="R74" s="5">
        <v>0</v>
      </c>
      <c r="S74" s="8">
        <f>Q74+R74</f>
        <v>6</v>
      </c>
      <c r="T74" s="25"/>
      <c r="U74" s="18"/>
    </row>
    <row r="75" spans="2:21" ht="13.5">
      <c r="B75" s="73" t="s">
        <v>45</v>
      </c>
      <c r="C75" s="14" t="s">
        <v>34</v>
      </c>
      <c r="D75" s="12">
        <v>0</v>
      </c>
      <c r="E75" s="12">
        <v>0</v>
      </c>
      <c r="F75" s="12">
        <v>0</v>
      </c>
      <c r="G75" s="15">
        <f>D75+E75+F75</f>
        <v>0</v>
      </c>
      <c r="H75" s="12">
        <v>0</v>
      </c>
      <c r="I75" s="12">
        <v>0</v>
      </c>
      <c r="J75" s="15">
        <f>H75+I75</f>
        <v>0</v>
      </c>
      <c r="K75" s="12">
        <v>0</v>
      </c>
      <c r="L75" s="12">
        <v>0</v>
      </c>
      <c r="M75" s="15">
        <f>K75+L75</f>
        <v>0</v>
      </c>
      <c r="N75" s="12">
        <v>0</v>
      </c>
      <c r="O75" s="12">
        <v>0</v>
      </c>
      <c r="P75" s="15">
        <f>N75+O75</f>
        <v>0</v>
      </c>
      <c r="Q75" s="15">
        <f>G75+J75+M75+P75</f>
        <v>0</v>
      </c>
      <c r="R75" s="12">
        <v>0</v>
      </c>
      <c r="S75" s="15">
        <f>Q75+R75</f>
        <v>0</v>
      </c>
      <c r="T75" s="26"/>
      <c r="U75" s="18"/>
    </row>
    <row r="76" spans="2:21" ht="13.5">
      <c r="B76" s="3"/>
      <c r="C76" s="11" t="s">
        <v>0</v>
      </c>
      <c r="D76" s="17">
        <f aca="true" t="shared" si="28" ref="D76:S76">D74+D75</f>
        <v>0</v>
      </c>
      <c r="E76" s="17">
        <f t="shared" si="28"/>
        <v>0</v>
      </c>
      <c r="F76" s="17">
        <f t="shared" si="28"/>
        <v>0</v>
      </c>
      <c r="G76" s="17">
        <f t="shared" si="28"/>
        <v>0</v>
      </c>
      <c r="H76" s="17">
        <f t="shared" si="28"/>
        <v>0</v>
      </c>
      <c r="I76" s="17">
        <f t="shared" si="28"/>
        <v>0</v>
      </c>
      <c r="J76" s="17">
        <f t="shared" si="28"/>
        <v>0</v>
      </c>
      <c r="K76" s="17">
        <f t="shared" si="28"/>
        <v>0</v>
      </c>
      <c r="L76" s="17">
        <f t="shared" si="28"/>
        <v>0</v>
      </c>
      <c r="M76" s="17">
        <f t="shared" si="28"/>
        <v>0</v>
      </c>
      <c r="N76" s="17">
        <f t="shared" si="28"/>
        <v>0</v>
      </c>
      <c r="O76" s="17">
        <f t="shared" si="28"/>
        <v>6</v>
      </c>
      <c r="P76" s="17">
        <f t="shared" si="28"/>
        <v>6</v>
      </c>
      <c r="Q76" s="17">
        <f t="shared" si="28"/>
        <v>6</v>
      </c>
      <c r="R76" s="17">
        <f t="shared" si="28"/>
        <v>0</v>
      </c>
      <c r="S76" s="17">
        <f t="shared" si="28"/>
        <v>6</v>
      </c>
      <c r="T76" s="27">
        <v>4</v>
      </c>
      <c r="U76" s="18">
        <f>S76+T76</f>
        <v>10</v>
      </c>
    </row>
    <row r="77" spans="2:21" ht="13.5">
      <c r="B77" s="74"/>
      <c r="C77" s="28" t="s">
        <v>33</v>
      </c>
      <c r="D77" s="39">
        <f aca="true" t="shared" si="29" ref="D77:S77">SUM(D47,D50,D53,D56,D59,D62,D65,D68,D71,D74)</f>
        <v>3697</v>
      </c>
      <c r="E77" s="39">
        <f t="shared" si="29"/>
        <v>6837</v>
      </c>
      <c r="F77" s="39">
        <f t="shared" si="29"/>
        <v>51</v>
      </c>
      <c r="G77" s="39">
        <f t="shared" si="29"/>
        <v>10585</v>
      </c>
      <c r="H77" s="39">
        <f t="shared" si="29"/>
        <v>27</v>
      </c>
      <c r="I77" s="39">
        <f t="shared" si="29"/>
        <v>154</v>
      </c>
      <c r="J77" s="39">
        <f t="shared" si="29"/>
        <v>181</v>
      </c>
      <c r="K77" s="39">
        <f t="shared" si="29"/>
        <v>16461</v>
      </c>
      <c r="L77" s="39">
        <f t="shared" si="29"/>
        <v>34188</v>
      </c>
      <c r="M77" s="39">
        <f t="shared" si="29"/>
        <v>50649</v>
      </c>
      <c r="N77" s="39">
        <f t="shared" si="29"/>
        <v>1554</v>
      </c>
      <c r="O77" s="39">
        <f t="shared" si="29"/>
        <v>527</v>
      </c>
      <c r="P77" s="39">
        <f t="shared" si="29"/>
        <v>2081</v>
      </c>
      <c r="Q77" s="39">
        <f t="shared" si="29"/>
        <v>63496</v>
      </c>
      <c r="R77" s="39">
        <f t="shared" si="29"/>
        <v>1644</v>
      </c>
      <c r="S77" s="39">
        <f t="shared" si="29"/>
        <v>65140</v>
      </c>
      <c r="T77" s="39"/>
      <c r="U77" s="38"/>
    </row>
    <row r="78" spans="2:21" ht="13.5">
      <c r="B78" s="75" t="s">
        <v>46</v>
      </c>
      <c r="C78" s="35" t="s">
        <v>34</v>
      </c>
      <c r="D78" s="40">
        <f aca="true" t="shared" si="30" ref="D78:S78">SUM(D48,D51,D54,D57,D60,D63,D66,D69,D72,D75)</f>
        <v>760</v>
      </c>
      <c r="E78" s="40">
        <f t="shared" si="30"/>
        <v>20</v>
      </c>
      <c r="F78" s="40">
        <f t="shared" si="30"/>
        <v>140</v>
      </c>
      <c r="G78" s="40">
        <f t="shared" si="30"/>
        <v>920</v>
      </c>
      <c r="H78" s="40">
        <f t="shared" si="30"/>
        <v>2</v>
      </c>
      <c r="I78" s="40">
        <f t="shared" si="30"/>
        <v>1</v>
      </c>
      <c r="J78" s="40">
        <f t="shared" si="30"/>
        <v>3</v>
      </c>
      <c r="K78" s="40">
        <f t="shared" si="30"/>
        <v>4</v>
      </c>
      <c r="L78" s="40">
        <f t="shared" si="30"/>
        <v>10</v>
      </c>
      <c r="M78" s="40">
        <f t="shared" si="30"/>
        <v>14</v>
      </c>
      <c r="N78" s="40">
        <f t="shared" si="30"/>
        <v>75</v>
      </c>
      <c r="O78" s="40">
        <f t="shared" si="30"/>
        <v>1</v>
      </c>
      <c r="P78" s="40">
        <f t="shared" si="30"/>
        <v>76</v>
      </c>
      <c r="Q78" s="40">
        <f t="shared" si="30"/>
        <v>1013</v>
      </c>
      <c r="R78" s="40">
        <f t="shared" si="30"/>
        <v>0</v>
      </c>
      <c r="S78" s="40">
        <f t="shared" si="30"/>
        <v>1013</v>
      </c>
      <c r="T78" s="40"/>
      <c r="U78" s="38"/>
    </row>
    <row r="79" spans="2:21" ht="13.5">
      <c r="B79" s="76"/>
      <c r="C79" s="30" t="s">
        <v>0</v>
      </c>
      <c r="D79" s="41">
        <f aca="true" t="shared" si="31" ref="D79:S79">SUM(D49,D52,D55,D58,D61,D64,D67,D70,D73,D76)</f>
        <v>4457</v>
      </c>
      <c r="E79" s="41">
        <f t="shared" si="31"/>
        <v>6857</v>
      </c>
      <c r="F79" s="41">
        <f t="shared" si="31"/>
        <v>191</v>
      </c>
      <c r="G79" s="41">
        <f t="shared" si="31"/>
        <v>11505</v>
      </c>
      <c r="H79" s="41">
        <f t="shared" si="31"/>
        <v>29</v>
      </c>
      <c r="I79" s="41">
        <f t="shared" si="31"/>
        <v>155</v>
      </c>
      <c r="J79" s="41">
        <f t="shared" si="31"/>
        <v>184</v>
      </c>
      <c r="K79" s="41">
        <f t="shared" si="31"/>
        <v>16465</v>
      </c>
      <c r="L79" s="41">
        <f t="shared" si="31"/>
        <v>34198</v>
      </c>
      <c r="M79" s="41">
        <f t="shared" si="31"/>
        <v>50663</v>
      </c>
      <c r="N79" s="41">
        <f t="shared" si="31"/>
        <v>1629</v>
      </c>
      <c r="O79" s="41">
        <f t="shared" si="31"/>
        <v>528</v>
      </c>
      <c r="P79" s="41">
        <f t="shared" si="31"/>
        <v>2157</v>
      </c>
      <c r="Q79" s="41">
        <f t="shared" si="31"/>
        <v>64509</v>
      </c>
      <c r="R79" s="41">
        <f t="shared" si="31"/>
        <v>1644</v>
      </c>
      <c r="S79" s="41">
        <f t="shared" si="31"/>
        <v>66153</v>
      </c>
      <c r="T79" s="40">
        <f>SUM(T49,T52,T55,T58,T61,T64,T67,T70,T73,T76)</f>
        <v>31638</v>
      </c>
      <c r="U79" s="38">
        <f>S79+T79</f>
        <v>97791</v>
      </c>
    </row>
    <row r="80" spans="2:21" ht="13.5">
      <c r="B80" s="87" t="s">
        <v>47</v>
      </c>
      <c r="C80" s="9" t="s">
        <v>33</v>
      </c>
      <c r="D80" s="5">
        <v>545</v>
      </c>
      <c r="E80" s="5">
        <v>1201</v>
      </c>
      <c r="F80" s="5">
        <v>9</v>
      </c>
      <c r="G80" s="8">
        <f>D80+E80+F80</f>
        <v>1755</v>
      </c>
      <c r="H80" s="5">
        <v>4</v>
      </c>
      <c r="I80" s="5">
        <v>43</v>
      </c>
      <c r="J80" s="8">
        <f>H80+I80</f>
        <v>47</v>
      </c>
      <c r="K80" s="5">
        <v>3369</v>
      </c>
      <c r="L80" s="5">
        <v>6189</v>
      </c>
      <c r="M80" s="8">
        <f>K80+L80</f>
        <v>9558</v>
      </c>
      <c r="N80" s="5">
        <v>300</v>
      </c>
      <c r="O80" s="5">
        <v>26</v>
      </c>
      <c r="P80" s="8">
        <f>N80+O80</f>
        <v>326</v>
      </c>
      <c r="Q80" s="8">
        <f>G80+J80+M80+P80</f>
        <v>11686</v>
      </c>
      <c r="R80" s="5">
        <v>324</v>
      </c>
      <c r="S80" s="8">
        <f>Q80+R80</f>
        <v>12010</v>
      </c>
      <c r="T80" s="25"/>
      <c r="U80" s="18"/>
    </row>
    <row r="81" spans="2:21" ht="13.5">
      <c r="B81" s="73" t="s">
        <v>49</v>
      </c>
      <c r="C81" s="14" t="s">
        <v>34</v>
      </c>
      <c r="D81" s="12">
        <v>120</v>
      </c>
      <c r="E81" s="12">
        <v>3</v>
      </c>
      <c r="F81" s="12">
        <v>19</v>
      </c>
      <c r="G81" s="15">
        <f>D81+E81+F81</f>
        <v>142</v>
      </c>
      <c r="H81" s="12">
        <v>21</v>
      </c>
      <c r="I81" s="12">
        <v>3</v>
      </c>
      <c r="J81" s="15">
        <f>H81+I81</f>
        <v>24</v>
      </c>
      <c r="K81" s="12">
        <v>0</v>
      </c>
      <c r="L81" s="12">
        <v>8</v>
      </c>
      <c r="M81" s="15">
        <f>K81+L81</f>
        <v>8</v>
      </c>
      <c r="N81" s="12">
        <v>43</v>
      </c>
      <c r="O81" s="12">
        <v>5</v>
      </c>
      <c r="P81" s="15">
        <f>N81+O81</f>
        <v>48</v>
      </c>
      <c r="Q81" s="15">
        <f>G81+J81+M81+P81</f>
        <v>222</v>
      </c>
      <c r="R81" s="12">
        <v>0</v>
      </c>
      <c r="S81" s="15">
        <f>Q81+R81</f>
        <v>222</v>
      </c>
      <c r="T81" s="26"/>
      <c r="U81" s="18"/>
    </row>
    <row r="82" spans="2:21" ht="13.5">
      <c r="B82" s="3"/>
      <c r="C82" s="11" t="s">
        <v>0</v>
      </c>
      <c r="D82" s="17">
        <f aca="true" t="shared" si="32" ref="D82:S82">D80+D81</f>
        <v>665</v>
      </c>
      <c r="E82" s="17">
        <f t="shared" si="32"/>
        <v>1204</v>
      </c>
      <c r="F82" s="17">
        <f t="shared" si="32"/>
        <v>28</v>
      </c>
      <c r="G82" s="17">
        <f t="shared" si="32"/>
        <v>1897</v>
      </c>
      <c r="H82" s="17">
        <f t="shared" si="32"/>
        <v>25</v>
      </c>
      <c r="I82" s="17">
        <f t="shared" si="32"/>
        <v>46</v>
      </c>
      <c r="J82" s="17">
        <f t="shared" si="32"/>
        <v>71</v>
      </c>
      <c r="K82" s="17">
        <f t="shared" si="32"/>
        <v>3369</v>
      </c>
      <c r="L82" s="17">
        <f t="shared" si="32"/>
        <v>6197</v>
      </c>
      <c r="M82" s="17">
        <f t="shared" si="32"/>
        <v>9566</v>
      </c>
      <c r="N82" s="17">
        <f t="shared" si="32"/>
        <v>343</v>
      </c>
      <c r="O82" s="17">
        <f t="shared" si="32"/>
        <v>31</v>
      </c>
      <c r="P82" s="17">
        <f t="shared" si="32"/>
        <v>374</v>
      </c>
      <c r="Q82" s="17">
        <f t="shared" si="32"/>
        <v>11908</v>
      </c>
      <c r="R82" s="17">
        <f t="shared" si="32"/>
        <v>324</v>
      </c>
      <c r="S82" s="17">
        <f t="shared" si="32"/>
        <v>12232</v>
      </c>
      <c r="T82" s="26">
        <v>6798</v>
      </c>
      <c r="U82" s="18">
        <f>S82+T82</f>
        <v>19030</v>
      </c>
    </row>
    <row r="83" spans="2:21" ht="13.5">
      <c r="B83" s="6"/>
      <c r="C83" s="9" t="s">
        <v>33</v>
      </c>
      <c r="D83" s="5">
        <v>156</v>
      </c>
      <c r="E83" s="5">
        <v>313</v>
      </c>
      <c r="F83" s="5">
        <v>0</v>
      </c>
      <c r="G83" s="8">
        <f>D83+E83+F83</f>
        <v>469</v>
      </c>
      <c r="H83" s="5">
        <v>1</v>
      </c>
      <c r="I83" s="5">
        <v>8</v>
      </c>
      <c r="J83" s="8">
        <f>H83+I83</f>
        <v>9</v>
      </c>
      <c r="K83" s="5">
        <v>698</v>
      </c>
      <c r="L83" s="5">
        <v>1570</v>
      </c>
      <c r="M83" s="8">
        <f>K83+L83</f>
        <v>2268</v>
      </c>
      <c r="N83" s="5">
        <v>71</v>
      </c>
      <c r="O83" s="5">
        <v>7</v>
      </c>
      <c r="P83" s="8">
        <f>N83+O83</f>
        <v>78</v>
      </c>
      <c r="Q83" s="8">
        <f>G83+J83+M83+P83</f>
        <v>2824</v>
      </c>
      <c r="R83" s="5">
        <v>66</v>
      </c>
      <c r="S83" s="8">
        <f>Q83+R83</f>
        <v>2890</v>
      </c>
      <c r="T83" s="25"/>
      <c r="U83" s="18"/>
    </row>
    <row r="84" spans="2:21" ht="13.5">
      <c r="B84" s="73" t="s">
        <v>50</v>
      </c>
      <c r="C84" s="14" t="s">
        <v>34</v>
      </c>
      <c r="D84" s="12">
        <v>49</v>
      </c>
      <c r="E84" s="12">
        <v>6</v>
      </c>
      <c r="F84" s="12">
        <v>0</v>
      </c>
      <c r="G84" s="15">
        <f>D84+E84+F84</f>
        <v>55</v>
      </c>
      <c r="H84" s="12">
        <v>2</v>
      </c>
      <c r="I84" s="12">
        <v>2</v>
      </c>
      <c r="J84" s="15">
        <f>H84+I84</f>
        <v>4</v>
      </c>
      <c r="K84" s="12">
        <v>0</v>
      </c>
      <c r="L84" s="12">
        <v>0</v>
      </c>
      <c r="M84" s="15">
        <f>K84+L84</f>
        <v>0</v>
      </c>
      <c r="N84" s="12">
        <v>0</v>
      </c>
      <c r="O84" s="12">
        <v>0</v>
      </c>
      <c r="P84" s="15">
        <f>N84+O84</f>
        <v>0</v>
      </c>
      <c r="Q84" s="15">
        <f>G84+J84+M84+P84</f>
        <v>59</v>
      </c>
      <c r="R84" s="12">
        <v>0</v>
      </c>
      <c r="S84" s="15">
        <f>Q84+R84</f>
        <v>59</v>
      </c>
      <c r="T84" s="26"/>
      <c r="U84" s="18"/>
    </row>
    <row r="85" spans="2:21" ht="13.5">
      <c r="B85" s="3"/>
      <c r="C85" s="11" t="s">
        <v>0</v>
      </c>
      <c r="D85" s="17">
        <f aca="true" t="shared" si="33" ref="D85:S85">D83+D84</f>
        <v>205</v>
      </c>
      <c r="E85" s="17">
        <f t="shared" si="33"/>
        <v>319</v>
      </c>
      <c r="F85" s="17">
        <f t="shared" si="33"/>
        <v>0</v>
      </c>
      <c r="G85" s="17">
        <f t="shared" si="33"/>
        <v>524</v>
      </c>
      <c r="H85" s="17">
        <f t="shared" si="33"/>
        <v>3</v>
      </c>
      <c r="I85" s="17">
        <f t="shared" si="33"/>
        <v>10</v>
      </c>
      <c r="J85" s="17">
        <f t="shared" si="33"/>
        <v>13</v>
      </c>
      <c r="K85" s="17">
        <f t="shared" si="33"/>
        <v>698</v>
      </c>
      <c r="L85" s="17">
        <f t="shared" si="33"/>
        <v>1570</v>
      </c>
      <c r="M85" s="17">
        <f t="shared" si="33"/>
        <v>2268</v>
      </c>
      <c r="N85" s="17">
        <f t="shared" si="33"/>
        <v>71</v>
      </c>
      <c r="O85" s="17">
        <f t="shared" si="33"/>
        <v>7</v>
      </c>
      <c r="P85" s="17">
        <f t="shared" si="33"/>
        <v>78</v>
      </c>
      <c r="Q85" s="17">
        <f t="shared" si="33"/>
        <v>2883</v>
      </c>
      <c r="R85" s="17">
        <f t="shared" si="33"/>
        <v>66</v>
      </c>
      <c r="S85" s="17">
        <f t="shared" si="33"/>
        <v>2949</v>
      </c>
      <c r="T85" s="27">
        <v>1882</v>
      </c>
      <c r="U85" s="18">
        <f>S85+T85</f>
        <v>4831</v>
      </c>
    </row>
    <row r="86" spans="2:21" ht="13.5">
      <c r="B86" s="6"/>
      <c r="C86" s="9" t="s">
        <v>33</v>
      </c>
      <c r="D86" s="5">
        <v>341</v>
      </c>
      <c r="E86" s="5">
        <v>852</v>
      </c>
      <c r="F86" s="5">
        <v>5</v>
      </c>
      <c r="G86" s="8">
        <f>D86+E86+F86</f>
        <v>1198</v>
      </c>
      <c r="H86" s="5">
        <v>5</v>
      </c>
      <c r="I86" s="5">
        <v>14</v>
      </c>
      <c r="J86" s="8">
        <f>H86+I86</f>
        <v>19</v>
      </c>
      <c r="K86" s="5">
        <v>2803</v>
      </c>
      <c r="L86" s="5">
        <v>5563</v>
      </c>
      <c r="M86" s="8">
        <f>K86+L86</f>
        <v>8366</v>
      </c>
      <c r="N86" s="5">
        <v>193</v>
      </c>
      <c r="O86" s="5">
        <v>46</v>
      </c>
      <c r="P86" s="8">
        <f>N86+O86</f>
        <v>239</v>
      </c>
      <c r="Q86" s="8">
        <f>G86+J86+M86+P86</f>
        <v>9822</v>
      </c>
      <c r="R86" s="5">
        <v>238</v>
      </c>
      <c r="S86" s="8">
        <f>Q86+R86</f>
        <v>10060</v>
      </c>
      <c r="T86" s="25"/>
      <c r="U86" s="18"/>
    </row>
    <row r="87" spans="2:21" ht="13.5">
      <c r="B87" s="73" t="s">
        <v>51</v>
      </c>
      <c r="C87" s="14" t="s">
        <v>34</v>
      </c>
      <c r="D87" s="12">
        <v>152</v>
      </c>
      <c r="E87" s="12">
        <v>8</v>
      </c>
      <c r="F87" s="12">
        <v>39</v>
      </c>
      <c r="G87" s="15">
        <f>D87+E87+F87</f>
        <v>199</v>
      </c>
      <c r="H87" s="12">
        <v>56</v>
      </c>
      <c r="I87" s="12">
        <v>5</v>
      </c>
      <c r="J87" s="15">
        <f>H87+I87</f>
        <v>61</v>
      </c>
      <c r="K87" s="12">
        <v>0</v>
      </c>
      <c r="L87" s="12">
        <v>8</v>
      </c>
      <c r="M87" s="15">
        <f>K87+L87</f>
        <v>8</v>
      </c>
      <c r="N87" s="12">
        <v>54</v>
      </c>
      <c r="O87" s="12">
        <v>1</v>
      </c>
      <c r="P87" s="15">
        <f>N87+O87</f>
        <v>55</v>
      </c>
      <c r="Q87" s="15">
        <f>G87+J87+M87+P87</f>
        <v>323</v>
      </c>
      <c r="R87" s="12">
        <v>0</v>
      </c>
      <c r="S87" s="15">
        <f>Q87+R87</f>
        <v>323</v>
      </c>
      <c r="T87" s="26"/>
      <c r="U87" s="18"/>
    </row>
    <row r="88" spans="2:21" ht="13.5">
      <c r="B88" s="3"/>
      <c r="C88" s="11" t="s">
        <v>0</v>
      </c>
      <c r="D88" s="17">
        <f aca="true" t="shared" si="34" ref="D88:S88">D86+D87</f>
        <v>493</v>
      </c>
      <c r="E88" s="17">
        <f t="shared" si="34"/>
        <v>860</v>
      </c>
      <c r="F88" s="17">
        <f t="shared" si="34"/>
        <v>44</v>
      </c>
      <c r="G88" s="17">
        <f t="shared" si="34"/>
        <v>1397</v>
      </c>
      <c r="H88" s="17">
        <f t="shared" si="34"/>
        <v>61</v>
      </c>
      <c r="I88" s="17">
        <f t="shared" si="34"/>
        <v>19</v>
      </c>
      <c r="J88" s="17">
        <f t="shared" si="34"/>
        <v>80</v>
      </c>
      <c r="K88" s="17">
        <f t="shared" si="34"/>
        <v>2803</v>
      </c>
      <c r="L88" s="17">
        <f t="shared" si="34"/>
        <v>5571</v>
      </c>
      <c r="M88" s="17">
        <f t="shared" si="34"/>
        <v>8374</v>
      </c>
      <c r="N88" s="17">
        <f t="shared" si="34"/>
        <v>247</v>
      </c>
      <c r="O88" s="17">
        <f t="shared" si="34"/>
        <v>47</v>
      </c>
      <c r="P88" s="17">
        <f t="shared" si="34"/>
        <v>294</v>
      </c>
      <c r="Q88" s="17">
        <f t="shared" si="34"/>
        <v>10145</v>
      </c>
      <c r="R88" s="17">
        <f t="shared" si="34"/>
        <v>238</v>
      </c>
      <c r="S88" s="17">
        <f t="shared" si="34"/>
        <v>10383</v>
      </c>
      <c r="T88" s="27">
        <v>5093</v>
      </c>
      <c r="U88" s="18">
        <f>S88+T88</f>
        <v>15476</v>
      </c>
    </row>
    <row r="89" spans="2:21" ht="13.5">
      <c r="B89" s="6"/>
      <c r="C89" s="9" t="s">
        <v>33</v>
      </c>
      <c r="D89" s="5">
        <v>552</v>
      </c>
      <c r="E89" s="5">
        <v>1689</v>
      </c>
      <c r="F89" s="5">
        <v>0</v>
      </c>
      <c r="G89" s="8">
        <f>D89+E89+F89</f>
        <v>2241</v>
      </c>
      <c r="H89" s="5">
        <v>5</v>
      </c>
      <c r="I89" s="5">
        <v>25</v>
      </c>
      <c r="J89" s="8">
        <f>H89+I89</f>
        <v>30</v>
      </c>
      <c r="K89" s="5">
        <v>5780</v>
      </c>
      <c r="L89" s="5">
        <v>11050</v>
      </c>
      <c r="M89" s="8">
        <f>K89+L89</f>
        <v>16830</v>
      </c>
      <c r="N89" s="5">
        <v>436</v>
      </c>
      <c r="O89" s="5">
        <v>88</v>
      </c>
      <c r="P89" s="8">
        <f>N89+O89</f>
        <v>524</v>
      </c>
      <c r="Q89" s="8">
        <f>G89+J89+M89+P89</f>
        <v>19625</v>
      </c>
      <c r="R89" s="5">
        <v>506</v>
      </c>
      <c r="S89" s="8">
        <f>Q89+R89</f>
        <v>20131</v>
      </c>
      <c r="T89" s="25"/>
      <c r="U89" s="18"/>
    </row>
    <row r="90" spans="2:21" ht="13.5">
      <c r="B90" s="73" t="s">
        <v>48</v>
      </c>
      <c r="C90" s="14" t="s">
        <v>34</v>
      </c>
      <c r="D90" s="12">
        <v>278</v>
      </c>
      <c r="E90" s="12">
        <v>44</v>
      </c>
      <c r="F90" s="12">
        <v>62</v>
      </c>
      <c r="G90" s="15">
        <f>D90+E90+F90</f>
        <v>384</v>
      </c>
      <c r="H90" s="12">
        <v>12</v>
      </c>
      <c r="I90" s="12">
        <v>15</v>
      </c>
      <c r="J90" s="15">
        <f>H90+I90</f>
        <v>27</v>
      </c>
      <c r="K90" s="12">
        <v>1</v>
      </c>
      <c r="L90" s="12">
        <v>18</v>
      </c>
      <c r="M90" s="15">
        <f>K90+L90</f>
        <v>19</v>
      </c>
      <c r="N90" s="12">
        <v>189</v>
      </c>
      <c r="O90" s="12">
        <v>1</v>
      </c>
      <c r="P90" s="15">
        <f>N90+O90</f>
        <v>190</v>
      </c>
      <c r="Q90" s="15">
        <f>G90+J90+M90+P90</f>
        <v>620</v>
      </c>
      <c r="R90" s="12">
        <v>0</v>
      </c>
      <c r="S90" s="15">
        <f>Q90+R90</f>
        <v>620</v>
      </c>
      <c r="T90" s="26"/>
      <c r="U90" s="18"/>
    </row>
    <row r="91" spans="2:21" ht="13.5">
      <c r="B91" s="3"/>
      <c r="C91" s="11" t="s">
        <v>0</v>
      </c>
      <c r="D91" s="17">
        <f aca="true" t="shared" si="35" ref="D91:S91">D89+D90</f>
        <v>830</v>
      </c>
      <c r="E91" s="17">
        <f t="shared" si="35"/>
        <v>1733</v>
      </c>
      <c r="F91" s="17">
        <f t="shared" si="35"/>
        <v>62</v>
      </c>
      <c r="G91" s="17">
        <f t="shared" si="35"/>
        <v>2625</v>
      </c>
      <c r="H91" s="17">
        <f t="shared" si="35"/>
        <v>17</v>
      </c>
      <c r="I91" s="17">
        <f t="shared" si="35"/>
        <v>40</v>
      </c>
      <c r="J91" s="17">
        <f t="shared" si="35"/>
        <v>57</v>
      </c>
      <c r="K91" s="17">
        <f t="shared" si="35"/>
        <v>5781</v>
      </c>
      <c r="L91" s="17">
        <f t="shared" si="35"/>
        <v>11068</v>
      </c>
      <c r="M91" s="17">
        <f t="shared" si="35"/>
        <v>16849</v>
      </c>
      <c r="N91" s="17">
        <f t="shared" si="35"/>
        <v>625</v>
      </c>
      <c r="O91" s="17">
        <f t="shared" si="35"/>
        <v>89</v>
      </c>
      <c r="P91" s="17">
        <f t="shared" si="35"/>
        <v>714</v>
      </c>
      <c r="Q91" s="17">
        <f t="shared" si="35"/>
        <v>20245</v>
      </c>
      <c r="R91" s="17">
        <f t="shared" si="35"/>
        <v>506</v>
      </c>
      <c r="S91" s="17">
        <f t="shared" si="35"/>
        <v>20751</v>
      </c>
      <c r="T91" s="27">
        <v>8063</v>
      </c>
      <c r="U91" s="18">
        <f>S91+T91</f>
        <v>28814</v>
      </c>
    </row>
    <row r="92" spans="2:21" ht="13.5">
      <c r="B92" s="6" t="s">
        <v>47</v>
      </c>
      <c r="C92" s="9" t="s">
        <v>33</v>
      </c>
      <c r="D92" s="5">
        <v>0</v>
      </c>
      <c r="E92" s="5">
        <v>1</v>
      </c>
      <c r="F92" s="5">
        <v>0</v>
      </c>
      <c r="G92" s="8">
        <f>D92+E92+F92</f>
        <v>1</v>
      </c>
      <c r="H92" s="5">
        <v>0</v>
      </c>
      <c r="I92" s="5">
        <v>0</v>
      </c>
      <c r="J92" s="8">
        <f>H92+I92</f>
        <v>0</v>
      </c>
      <c r="K92" s="5">
        <v>0</v>
      </c>
      <c r="L92" s="5">
        <v>0</v>
      </c>
      <c r="M92" s="8">
        <f>K92+L92</f>
        <v>0</v>
      </c>
      <c r="N92" s="5">
        <v>0</v>
      </c>
      <c r="O92" s="5">
        <v>4</v>
      </c>
      <c r="P92" s="8">
        <f>N92+O92</f>
        <v>4</v>
      </c>
      <c r="Q92" s="8">
        <f>G92+J92+M92+P92</f>
        <v>5</v>
      </c>
      <c r="R92" s="5">
        <v>0</v>
      </c>
      <c r="S92" s="8">
        <f>Q92+R92</f>
        <v>5</v>
      </c>
      <c r="T92" s="25"/>
      <c r="U92" s="18"/>
    </row>
    <row r="93" spans="2:21" ht="13.5">
      <c r="B93" s="73" t="s">
        <v>45</v>
      </c>
      <c r="C93" s="14" t="s">
        <v>34</v>
      </c>
      <c r="D93" s="12">
        <v>0</v>
      </c>
      <c r="E93" s="12">
        <v>0</v>
      </c>
      <c r="F93" s="12">
        <v>0</v>
      </c>
      <c r="G93" s="15">
        <f>D93+E93+F93</f>
        <v>0</v>
      </c>
      <c r="H93" s="12">
        <v>0</v>
      </c>
      <c r="I93" s="12">
        <v>0</v>
      </c>
      <c r="J93" s="15">
        <f>H93+I93</f>
        <v>0</v>
      </c>
      <c r="K93" s="12">
        <v>0</v>
      </c>
      <c r="L93" s="12">
        <v>0</v>
      </c>
      <c r="M93" s="15">
        <f>K93+L93</f>
        <v>0</v>
      </c>
      <c r="N93" s="12">
        <v>0</v>
      </c>
      <c r="O93" s="12">
        <v>0</v>
      </c>
      <c r="P93" s="15">
        <f>N93+O93</f>
        <v>0</v>
      </c>
      <c r="Q93" s="15">
        <f>G93+J93+M93+P93</f>
        <v>0</v>
      </c>
      <c r="R93" s="12">
        <v>0</v>
      </c>
      <c r="S93" s="15">
        <f>Q93+R93</f>
        <v>0</v>
      </c>
      <c r="T93" s="26"/>
      <c r="U93" s="18"/>
    </row>
    <row r="94" spans="2:21" ht="13.5">
      <c r="B94" s="3"/>
      <c r="C94" s="11" t="s">
        <v>0</v>
      </c>
      <c r="D94" s="17">
        <f aca="true" t="shared" si="36" ref="D94:S94">D92+D93</f>
        <v>0</v>
      </c>
      <c r="E94" s="17">
        <f t="shared" si="36"/>
        <v>1</v>
      </c>
      <c r="F94" s="17">
        <f t="shared" si="36"/>
        <v>0</v>
      </c>
      <c r="G94" s="17">
        <f t="shared" si="36"/>
        <v>1</v>
      </c>
      <c r="H94" s="17">
        <f t="shared" si="36"/>
        <v>0</v>
      </c>
      <c r="I94" s="17">
        <f t="shared" si="36"/>
        <v>0</v>
      </c>
      <c r="J94" s="17">
        <f t="shared" si="36"/>
        <v>0</v>
      </c>
      <c r="K94" s="17">
        <f t="shared" si="36"/>
        <v>0</v>
      </c>
      <c r="L94" s="17">
        <f t="shared" si="36"/>
        <v>0</v>
      </c>
      <c r="M94" s="17">
        <f t="shared" si="36"/>
        <v>0</v>
      </c>
      <c r="N94" s="17">
        <f t="shared" si="36"/>
        <v>0</v>
      </c>
      <c r="O94" s="17">
        <f t="shared" si="36"/>
        <v>4</v>
      </c>
      <c r="P94" s="17">
        <f t="shared" si="36"/>
        <v>4</v>
      </c>
      <c r="Q94" s="17">
        <f t="shared" si="36"/>
        <v>5</v>
      </c>
      <c r="R94" s="17">
        <f t="shared" si="36"/>
        <v>0</v>
      </c>
      <c r="S94" s="17">
        <f t="shared" si="36"/>
        <v>5</v>
      </c>
      <c r="T94" s="26">
        <v>11</v>
      </c>
      <c r="U94" s="18">
        <f>S94+T94</f>
        <v>16</v>
      </c>
    </row>
    <row r="95" spans="2:21" ht="13.5">
      <c r="B95" s="74"/>
      <c r="C95" s="28" t="s">
        <v>33</v>
      </c>
      <c r="D95" s="40">
        <f aca="true" t="shared" si="37" ref="D95:S95">SUM(D80,D83,D86,D89,D92)</f>
        <v>1594</v>
      </c>
      <c r="E95" s="40">
        <f t="shared" si="37"/>
        <v>4056</v>
      </c>
      <c r="F95" s="40">
        <f t="shared" si="37"/>
        <v>14</v>
      </c>
      <c r="G95" s="40">
        <f t="shared" si="37"/>
        <v>5664</v>
      </c>
      <c r="H95" s="40">
        <f t="shared" si="37"/>
        <v>15</v>
      </c>
      <c r="I95" s="40">
        <f t="shared" si="37"/>
        <v>90</v>
      </c>
      <c r="J95" s="40">
        <f t="shared" si="37"/>
        <v>105</v>
      </c>
      <c r="K95" s="40">
        <f t="shared" si="37"/>
        <v>12650</v>
      </c>
      <c r="L95" s="40">
        <f t="shared" si="37"/>
        <v>24372</v>
      </c>
      <c r="M95" s="40">
        <f t="shared" si="37"/>
        <v>37022</v>
      </c>
      <c r="N95" s="40">
        <f t="shared" si="37"/>
        <v>1000</v>
      </c>
      <c r="O95" s="40">
        <f t="shared" si="37"/>
        <v>171</v>
      </c>
      <c r="P95" s="40">
        <f t="shared" si="37"/>
        <v>1171</v>
      </c>
      <c r="Q95" s="40">
        <f t="shared" si="37"/>
        <v>43962</v>
      </c>
      <c r="R95" s="40">
        <f t="shared" si="37"/>
        <v>1134</v>
      </c>
      <c r="S95" s="40">
        <f t="shared" si="37"/>
        <v>45096</v>
      </c>
      <c r="T95" s="39"/>
      <c r="U95" s="38"/>
    </row>
    <row r="96" spans="2:21" ht="13.5">
      <c r="B96" s="75" t="s">
        <v>52</v>
      </c>
      <c r="C96" s="35" t="s">
        <v>34</v>
      </c>
      <c r="D96" s="40">
        <f aca="true" t="shared" si="38" ref="D96:S96">SUM(D81,D84,D87,D90,D93)</f>
        <v>599</v>
      </c>
      <c r="E96" s="40">
        <f t="shared" si="38"/>
        <v>61</v>
      </c>
      <c r="F96" s="40">
        <f t="shared" si="38"/>
        <v>120</v>
      </c>
      <c r="G96" s="40">
        <f t="shared" si="38"/>
        <v>780</v>
      </c>
      <c r="H96" s="40">
        <f t="shared" si="38"/>
        <v>91</v>
      </c>
      <c r="I96" s="40">
        <f t="shared" si="38"/>
        <v>25</v>
      </c>
      <c r="J96" s="40">
        <f t="shared" si="38"/>
        <v>116</v>
      </c>
      <c r="K96" s="40">
        <f t="shared" si="38"/>
        <v>1</v>
      </c>
      <c r="L96" s="40">
        <f t="shared" si="38"/>
        <v>34</v>
      </c>
      <c r="M96" s="40">
        <f t="shared" si="38"/>
        <v>35</v>
      </c>
      <c r="N96" s="40">
        <f t="shared" si="38"/>
        <v>286</v>
      </c>
      <c r="O96" s="40">
        <f t="shared" si="38"/>
        <v>7</v>
      </c>
      <c r="P96" s="40">
        <f t="shared" si="38"/>
        <v>293</v>
      </c>
      <c r="Q96" s="40">
        <f t="shared" si="38"/>
        <v>1224</v>
      </c>
      <c r="R96" s="40">
        <f t="shared" si="38"/>
        <v>0</v>
      </c>
      <c r="S96" s="40">
        <f t="shared" si="38"/>
        <v>1224</v>
      </c>
      <c r="T96" s="40"/>
      <c r="U96" s="38"/>
    </row>
    <row r="97" spans="2:21" ht="13.5">
      <c r="B97" s="76"/>
      <c r="C97" s="30" t="s">
        <v>0</v>
      </c>
      <c r="D97" s="40">
        <f aca="true" t="shared" si="39" ref="D97:S97">SUM(D82,D85,D88,D91,D94)</f>
        <v>2193</v>
      </c>
      <c r="E97" s="40">
        <f t="shared" si="39"/>
        <v>4117</v>
      </c>
      <c r="F97" s="40">
        <f t="shared" si="39"/>
        <v>134</v>
      </c>
      <c r="G97" s="40">
        <f t="shared" si="39"/>
        <v>6444</v>
      </c>
      <c r="H97" s="40">
        <f t="shared" si="39"/>
        <v>106</v>
      </c>
      <c r="I97" s="40">
        <f t="shared" si="39"/>
        <v>115</v>
      </c>
      <c r="J97" s="40">
        <f t="shared" si="39"/>
        <v>221</v>
      </c>
      <c r="K97" s="40">
        <f t="shared" si="39"/>
        <v>12651</v>
      </c>
      <c r="L97" s="40">
        <f t="shared" si="39"/>
        <v>24406</v>
      </c>
      <c r="M97" s="40">
        <f t="shared" si="39"/>
        <v>37057</v>
      </c>
      <c r="N97" s="40">
        <f t="shared" si="39"/>
        <v>1286</v>
      </c>
      <c r="O97" s="40">
        <f t="shared" si="39"/>
        <v>178</v>
      </c>
      <c r="P97" s="41">
        <f t="shared" si="39"/>
        <v>1464</v>
      </c>
      <c r="Q97" s="40">
        <f t="shared" si="39"/>
        <v>45186</v>
      </c>
      <c r="R97" s="40">
        <f t="shared" si="39"/>
        <v>1134</v>
      </c>
      <c r="S97" s="40">
        <f t="shared" si="39"/>
        <v>46320</v>
      </c>
      <c r="T97" s="40">
        <f>SUM(T82,T85,T88,T91,T94)</f>
        <v>21847</v>
      </c>
      <c r="U97" s="38">
        <f>S97+T97</f>
        <v>68167</v>
      </c>
    </row>
    <row r="98" spans="2:21" ht="13.5">
      <c r="B98" s="87" t="s">
        <v>53</v>
      </c>
      <c r="C98" s="9" t="s">
        <v>33</v>
      </c>
      <c r="D98" s="5">
        <v>324</v>
      </c>
      <c r="E98" s="5">
        <v>689</v>
      </c>
      <c r="F98" s="5">
        <v>0</v>
      </c>
      <c r="G98" s="8">
        <f>D98+E98+F98</f>
        <v>1013</v>
      </c>
      <c r="H98" s="5">
        <v>2</v>
      </c>
      <c r="I98" s="5">
        <v>20</v>
      </c>
      <c r="J98" s="8">
        <f>H98+I98</f>
        <v>22</v>
      </c>
      <c r="K98" s="5">
        <v>2495</v>
      </c>
      <c r="L98" s="5">
        <v>4938</v>
      </c>
      <c r="M98" s="8">
        <f>K98+L98</f>
        <v>7433</v>
      </c>
      <c r="N98" s="5">
        <v>225</v>
      </c>
      <c r="O98" s="5">
        <v>45</v>
      </c>
      <c r="P98" s="15">
        <f>N98+O98</f>
        <v>270</v>
      </c>
      <c r="Q98" s="8">
        <f>G98+J98+M98+P98</f>
        <v>8738</v>
      </c>
      <c r="R98" s="5">
        <v>215</v>
      </c>
      <c r="S98" s="8">
        <f>Q98+R98</f>
        <v>8953</v>
      </c>
      <c r="T98" s="25"/>
      <c r="U98" s="18"/>
    </row>
    <row r="99" spans="2:21" ht="13.5">
      <c r="B99" s="73" t="s">
        <v>57</v>
      </c>
      <c r="C99" s="14" t="s">
        <v>34</v>
      </c>
      <c r="D99" s="12">
        <v>70</v>
      </c>
      <c r="E99" s="12">
        <v>2</v>
      </c>
      <c r="F99" s="12">
        <v>18</v>
      </c>
      <c r="G99" s="15">
        <f>D99+E99+F99</f>
        <v>90</v>
      </c>
      <c r="H99" s="12">
        <v>0</v>
      </c>
      <c r="I99" s="12">
        <v>0</v>
      </c>
      <c r="J99" s="15">
        <f>H99+I99</f>
        <v>0</v>
      </c>
      <c r="K99" s="12">
        <v>0</v>
      </c>
      <c r="L99" s="12">
        <v>0</v>
      </c>
      <c r="M99" s="15">
        <f>K99+L99</f>
        <v>0</v>
      </c>
      <c r="N99" s="12">
        <v>8</v>
      </c>
      <c r="O99" s="12">
        <v>0</v>
      </c>
      <c r="P99" s="15">
        <f>N99+O99</f>
        <v>8</v>
      </c>
      <c r="Q99" s="15">
        <f>G99+J99+M99+P99</f>
        <v>98</v>
      </c>
      <c r="R99" s="12">
        <v>0</v>
      </c>
      <c r="S99" s="15">
        <f>Q99+R99</f>
        <v>98</v>
      </c>
      <c r="T99" s="26"/>
      <c r="U99" s="18"/>
    </row>
    <row r="100" spans="2:21" ht="13.5">
      <c r="B100" s="3"/>
      <c r="C100" s="11" t="s">
        <v>0</v>
      </c>
      <c r="D100" s="17">
        <f aca="true" t="shared" si="40" ref="D100:S100">D98+D99</f>
        <v>394</v>
      </c>
      <c r="E100" s="17">
        <f t="shared" si="40"/>
        <v>691</v>
      </c>
      <c r="F100" s="17">
        <f t="shared" si="40"/>
        <v>18</v>
      </c>
      <c r="G100" s="17">
        <f t="shared" si="40"/>
        <v>1103</v>
      </c>
      <c r="H100" s="17">
        <f t="shared" si="40"/>
        <v>2</v>
      </c>
      <c r="I100" s="17">
        <f t="shared" si="40"/>
        <v>20</v>
      </c>
      <c r="J100" s="17">
        <f t="shared" si="40"/>
        <v>22</v>
      </c>
      <c r="K100" s="17">
        <f t="shared" si="40"/>
        <v>2495</v>
      </c>
      <c r="L100" s="17">
        <f t="shared" si="40"/>
        <v>4938</v>
      </c>
      <c r="M100" s="17">
        <f t="shared" si="40"/>
        <v>7433</v>
      </c>
      <c r="N100" s="17">
        <f t="shared" si="40"/>
        <v>233</v>
      </c>
      <c r="O100" s="17">
        <f t="shared" si="40"/>
        <v>45</v>
      </c>
      <c r="P100" s="17">
        <f t="shared" si="40"/>
        <v>278</v>
      </c>
      <c r="Q100" s="17">
        <f t="shared" si="40"/>
        <v>8836</v>
      </c>
      <c r="R100" s="17">
        <f t="shared" si="40"/>
        <v>215</v>
      </c>
      <c r="S100" s="17">
        <f t="shared" si="40"/>
        <v>9051</v>
      </c>
      <c r="T100" s="27">
        <v>4524</v>
      </c>
      <c r="U100" s="18">
        <f>S100+T100</f>
        <v>13575</v>
      </c>
    </row>
    <row r="101" spans="2:21" ht="13.5">
      <c r="B101" s="6"/>
      <c r="C101" s="9" t="s">
        <v>33</v>
      </c>
      <c r="D101" s="5">
        <v>456</v>
      </c>
      <c r="E101" s="5">
        <v>776</v>
      </c>
      <c r="F101" s="5">
        <v>1</v>
      </c>
      <c r="G101" s="8">
        <f>D101+E101+F101</f>
        <v>1233</v>
      </c>
      <c r="H101" s="5">
        <v>1</v>
      </c>
      <c r="I101" s="5">
        <v>25</v>
      </c>
      <c r="J101" s="8">
        <f>H101+I101</f>
        <v>26</v>
      </c>
      <c r="K101" s="5">
        <v>2491</v>
      </c>
      <c r="L101" s="5">
        <v>4735</v>
      </c>
      <c r="M101" s="8">
        <f>K101+L101</f>
        <v>7226</v>
      </c>
      <c r="N101" s="5">
        <v>162</v>
      </c>
      <c r="O101" s="5">
        <v>34</v>
      </c>
      <c r="P101" s="8">
        <f>N101+O101</f>
        <v>196</v>
      </c>
      <c r="Q101" s="8">
        <f>G101+J101+M101+P101</f>
        <v>8681</v>
      </c>
      <c r="R101" s="5">
        <v>254</v>
      </c>
      <c r="S101" s="8">
        <f>Q101+R101</f>
        <v>8935</v>
      </c>
      <c r="T101" s="25"/>
      <c r="U101" s="18"/>
    </row>
    <row r="102" spans="2:21" ht="13.5">
      <c r="B102" s="73" t="s">
        <v>56</v>
      </c>
      <c r="C102" s="14" t="s">
        <v>34</v>
      </c>
      <c r="D102" s="12">
        <v>87</v>
      </c>
      <c r="E102" s="12">
        <v>1</v>
      </c>
      <c r="F102" s="12">
        <v>16</v>
      </c>
      <c r="G102" s="15">
        <f>D102+E102+F102</f>
        <v>104</v>
      </c>
      <c r="H102" s="12">
        <v>0</v>
      </c>
      <c r="I102" s="12">
        <v>0</v>
      </c>
      <c r="J102" s="15">
        <f>H102+I102</f>
        <v>0</v>
      </c>
      <c r="K102" s="12">
        <v>0</v>
      </c>
      <c r="L102" s="12">
        <v>0</v>
      </c>
      <c r="M102" s="15">
        <f>K102+L102</f>
        <v>0</v>
      </c>
      <c r="N102" s="12">
        <v>10</v>
      </c>
      <c r="O102" s="12">
        <v>0</v>
      </c>
      <c r="P102" s="15">
        <f>N102+O102</f>
        <v>10</v>
      </c>
      <c r="Q102" s="15">
        <f>G102+J102+M102+P102</f>
        <v>114</v>
      </c>
      <c r="R102" s="12">
        <v>0</v>
      </c>
      <c r="S102" s="15">
        <f>Q102+R102</f>
        <v>114</v>
      </c>
      <c r="T102" s="26"/>
      <c r="U102" s="18"/>
    </row>
    <row r="103" spans="2:21" ht="13.5">
      <c r="B103" s="3"/>
      <c r="C103" s="11" t="s">
        <v>0</v>
      </c>
      <c r="D103" s="17">
        <f aca="true" t="shared" si="41" ref="D103:S103">D101+D102</f>
        <v>543</v>
      </c>
      <c r="E103" s="17">
        <f t="shared" si="41"/>
        <v>777</v>
      </c>
      <c r="F103" s="17">
        <f t="shared" si="41"/>
        <v>17</v>
      </c>
      <c r="G103" s="17">
        <f t="shared" si="41"/>
        <v>1337</v>
      </c>
      <c r="H103" s="17">
        <f t="shared" si="41"/>
        <v>1</v>
      </c>
      <c r="I103" s="17">
        <f t="shared" si="41"/>
        <v>25</v>
      </c>
      <c r="J103" s="17">
        <f t="shared" si="41"/>
        <v>26</v>
      </c>
      <c r="K103" s="17">
        <f t="shared" si="41"/>
        <v>2491</v>
      </c>
      <c r="L103" s="17">
        <f t="shared" si="41"/>
        <v>4735</v>
      </c>
      <c r="M103" s="17">
        <f t="shared" si="41"/>
        <v>7226</v>
      </c>
      <c r="N103" s="17">
        <f t="shared" si="41"/>
        <v>172</v>
      </c>
      <c r="O103" s="17">
        <f t="shared" si="41"/>
        <v>34</v>
      </c>
      <c r="P103" s="17">
        <f t="shared" si="41"/>
        <v>206</v>
      </c>
      <c r="Q103" s="17">
        <f t="shared" si="41"/>
        <v>8795</v>
      </c>
      <c r="R103" s="17">
        <f t="shared" si="41"/>
        <v>254</v>
      </c>
      <c r="S103" s="17">
        <f t="shared" si="41"/>
        <v>9049</v>
      </c>
      <c r="T103" s="27">
        <v>4165</v>
      </c>
      <c r="U103" s="18">
        <f>S103+T103</f>
        <v>13214</v>
      </c>
    </row>
    <row r="104" spans="2:21" ht="13.5">
      <c r="B104" s="6"/>
      <c r="C104" s="9" t="s">
        <v>33</v>
      </c>
      <c r="D104" s="5">
        <v>51</v>
      </c>
      <c r="E104" s="5">
        <v>121</v>
      </c>
      <c r="F104" s="5">
        <v>0</v>
      </c>
      <c r="G104" s="8">
        <f>D104+E104+F104</f>
        <v>172</v>
      </c>
      <c r="H104" s="5">
        <v>3</v>
      </c>
      <c r="I104" s="5">
        <v>40</v>
      </c>
      <c r="J104" s="8">
        <f>H104+I104</f>
        <v>43</v>
      </c>
      <c r="K104" s="5">
        <v>606</v>
      </c>
      <c r="L104" s="5">
        <v>1263</v>
      </c>
      <c r="M104" s="8">
        <f>K104+L104</f>
        <v>1869</v>
      </c>
      <c r="N104" s="5">
        <v>35</v>
      </c>
      <c r="O104" s="5">
        <v>1</v>
      </c>
      <c r="P104" s="8">
        <f>N104+O104</f>
        <v>36</v>
      </c>
      <c r="Q104" s="8">
        <f>G104+J104+M104+P104</f>
        <v>2120</v>
      </c>
      <c r="R104" s="5">
        <v>40</v>
      </c>
      <c r="S104" s="8">
        <f>Q104+R104</f>
        <v>2160</v>
      </c>
      <c r="T104" s="25"/>
      <c r="U104" s="18"/>
    </row>
    <row r="105" spans="2:21" ht="13.5">
      <c r="B105" s="73" t="s">
        <v>55</v>
      </c>
      <c r="C105" s="14" t="s">
        <v>34</v>
      </c>
      <c r="D105" s="12">
        <v>0</v>
      </c>
      <c r="E105" s="12">
        <v>0</v>
      </c>
      <c r="F105" s="12">
        <v>0</v>
      </c>
      <c r="G105" s="15">
        <f>D105+E105+F105</f>
        <v>0</v>
      </c>
      <c r="H105" s="12">
        <v>0</v>
      </c>
      <c r="I105" s="12">
        <v>0</v>
      </c>
      <c r="J105" s="15">
        <f>H105+I105</f>
        <v>0</v>
      </c>
      <c r="K105" s="12">
        <v>0</v>
      </c>
      <c r="L105" s="12">
        <v>18</v>
      </c>
      <c r="M105" s="15">
        <f>K105+L105</f>
        <v>18</v>
      </c>
      <c r="N105" s="12">
        <v>4</v>
      </c>
      <c r="O105" s="12">
        <v>0</v>
      </c>
      <c r="P105" s="15">
        <f>N105+O105</f>
        <v>4</v>
      </c>
      <c r="Q105" s="15">
        <f>G105+J105+M105+P105</f>
        <v>22</v>
      </c>
      <c r="R105" s="12">
        <v>0</v>
      </c>
      <c r="S105" s="15">
        <f>Q105+R105</f>
        <v>22</v>
      </c>
      <c r="T105" s="26"/>
      <c r="U105" s="18"/>
    </row>
    <row r="106" spans="2:21" ht="13.5">
      <c r="B106" s="3"/>
      <c r="C106" s="11" t="s">
        <v>0</v>
      </c>
      <c r="D106" s="17">
        <f aca="true" t="shared" si="42" ref="D106:S106">D104+D105</f>
        <v>51</v>
      </c>
      <c r="E106" s="17">
        <f t="shared" si="42"/>
        <v>121</v>
      </c>
      <c r="F106" s="17">
        <f t="shared" si="42"/>
        <v>0</v>
      </c>
      <c r="G106" s="17">
        <f t="shared" si="42"/>
        <v>172</v>
      </c>
      <c r="H106" s="17">
        <f t="shared" si="42"/>
        <v>3</v>
      </c>
      <c r="I106" s="17">
        <f t="shared" si="42"/>
        <v>40</v>
      </c>
      <c r="J106" s="17">
        <f t="shared" si="42"/>
        <v>43</v>
      </c>
      <c r="K106" s="17">
        <f t="shared" si="42"/>
        <v>606</v>
      </c>
      <c r="L106" s="17">
        <f t="shared" si="42"/>
        <v>1281</v>
      </c>
      <c r="M106" s="17">
        <f t="shared" si="42"/>
        <v>1887</v>
      </c>
      <c r="N106" s="17">
        <f t="shared" si="42"/>
        <v>39</v>
      </c>
      <c r="O106" s="17">
        <f t="shared" si="42"/>
        <v>1</v>
      </c>
      <c r="P106" s="17">
        <f t="shared" si="42"/>
        <v>40</v>
      </c>
      <c r="Q106" s="17">
        <f t="shared" si="42"/>
        <v>2142</v>
      </c>
      <c r="R106" s="17">
        <f t="shared" si="42"/>
        <v>40</v>
      </c>
      <c r="S106" s="17">
        <f t="shared" si="42"/>
        <v>2182</v>
      </c>
      <c r="T106" s="27">
        <v>961</v>
      </c>
      <c r="U106" s="18">
        <f>S106+T106</f>
        <v>3143</v>
      </c>
    </row>
    <row r="107" spans="2:21" ht="13.5">
      <c r="B107" s="6"/>
      <c r="C107" s="9" t="s">
        <v>33</v>
      </c>
      <c r="D107" s="5">
        <v>328</v>
      </c>
      <c r="E107" s="5">
        <v>899</v>
      </c>
      <c r="F107" s="5">
        <v>2</v>
      </c>
      <c r="G107" s="8">
        <f>D107+E107+F107</f>
        <v>1229</v>
      </c>
      <c r="H107" s="5">
        <v>6</v>
      </c>
      <c r="I107" s="5">
        <v>8</v>
      </c>
      <c r="J107" s="8">
        <f>H107+I107</f>
        <v>14</v>
      </c>
      <c r="K107" s="5">
        <v>1939</v>
      </c>
      <c r="L107" s="5">
        <v>4102</v>
      </c>
      <c r="M107" s="8">
        <f>K107+L107</f>
        <v>6041</v>
      </c>
      <c r="N107" s="5">
        <v>179</v>
      </c>
      <c r="O107" s="5">
        <v>24</v>
      </c>
      <c r="P107" s="8">
        <f>N107+O107</f>
        <v>203</v>
      </c>
      <c r="Q107" s="8">
        <f>G107+J107+M107+P107</f>
        <v>7487</v>
      </c>
      <c r="R107" s="5">
        <v>205</v>
      </c>
      <c r="S107" s="8">
        <f>Q107+R107</f>
        <v>7692</v>
      </c>
      <c r="T107" s="25"/>
      <c r="U107" s="18"/>
    </row>
    <row r="108" spans="2:21" ht="13.5">
      <c r="B108" s="73" t="s">
        <v>54</v>
      </c>
      <c r="C108" s="14" t="s">
        <v>34</v>
      </c>
      <c r="D108" s="12">
        <v>16</v>
      </c>
      <c r="E108" s="12">
        <v>3</v>
      </c>
      <c r="F108" s="12">
        <v>1</v>
      </c>
      <c r="G108" s="15">
        <f>D108+E108+F108</f>
        <v>20</v>
      </c>
      <c r="H108" s="12">
        <v>0</v>
      </c>
      <c r="I108" s="12">
        <v>0</v>
      </c>
      <c r="J108" s="15">
        <f>H108+I108</f>
        <v>0</v>
      </c>
      <c r="K108" s="12">
        <v>0</v>
      </c>
      <c r="L108" s="12">
        <v>0</v>
      </c>
      <c r="M108" s="15">
        <f>K108+L108</f>
        <v>0</v>
      </c>
      <c r="N108" s="12">
        <v>3</v>
      </c>
      <c r="O108" s="12">
        <v>0</v>
      </c>
      <c r="P108" s="15">
        <f>N108+O108</f>
        <v>3</v>
      </c>
      <c r="Q108" s="15">
        <f>G108+J108+M108+P108</f>
        <v>23</v>
      </c>
      <c r="R108" s="12">
        <v>0</v>
      </c>
      <c r="S108" s="15">
        <f>Q108+R108</f>
        <v>23</v>
      </c>
      <c r="T108" s="26"/>
      <c r="U108" s="18"/>
    </row>
    <row r="109" spans="2:21" ht="13.5">
      <c r="B109" s="3"/>
      <c r="C109" s="11" t="s">
        <v>0</v>
      </c>
      <c r="D109" s="17">
        <f aca="true" t="shared" si="43" ref="D109:S109">D107+D108</f>
        <v>344</v>
      </c>
      <c r="E109" s="17">
        <f t="shared" si="43"/>
        <v>902</v>
      </c>
      <c r="F109" s="17">
        <f t="shared" si="43"/>
        <v>3</v>
      </c>
      <c r="G109" s="17">
        <f t="shared" si="43"/>
        <v>1249</v>
      </c>
      <c r="H109" s="17">
        <f t="shared" si="43"/>
        <v>6</v>
      </c>
      <c r="I109" s="17">
        <f t="shared" si="43"/>
        <v>8</v>
      </c>
      <c r="J109" s="17">
        <f t="shared" si="43"/>
        <v>14</v>
      </c>
      <c r="K109" s="17">
        <f t="shared" si="43"/>
        <v>1939</v>
      </c>
      <c r="L109" s="17">
        <f t="shared" si="43"/>
        <v>4102</v>
      </c>
      <c r="M109" s="17">
        <f t="shared" si="43"/>
        <v>6041</v>
      </c>
      <c r="N109" s="17">
        <f t="shared" si="43"/>
        <v>182</v>
      </c>
      <c r="O109" s="17">
        <f t="shared" si="43"/>
        <v>24</v>
      </c>
      <c r="P109" s="17">
        <f t="shared" si="43"/>
        <v>206</v>
      </c>
      <c r="Q109" s="17">
        <f t="shared" si="43"/>
        <v>7510</v>
      </c>
      <c r="R109" s="17">
        <f t="shared" si="43"/>
        <v>205</v>
      </c>
      <c r="S109" s="17">
        <f t="shared" si="43"/>
        <v>7715</v>
      </c>
      <c r="T109" s="26">
        <v>4065</v>
      </c>
      <c r="U109" s="18">
        <f>S109+T109</f>
        <v>11780</v>
      </c>
    </row>
    <row r="110" spans="2:21" ht="13.5">
      <c r="B110" s="6"/>
      <c r="C110" s="9" t="s">
        <v>33</v>
      </c>
      <c r="D110" s="5">
        <v>84</v>
      </c>
      <c r="E110" s="5">
        <v>134</v>
      </c>
      <c r="F110" s="5">
        <v>0</v>
      </c>
      <c r="G110" s="8">
        <f>D110+E110+F110</f>
        <v>218</v>
      </c>
      <c r="H110" s="5">
        <v>1</v>
      </c>
      <c r="I110" s="5">
        <v>4</v>
      </c>
      <c r="J110" s="8">
        <f>H110+I110</f>
        <v>5</v>
      </c>
      <c r="K110" s="5">
        <v>333</v>
      </c>
      <c r="L110" s="5">
        <v>747</v>
      </c>
      <c r="M110" s="8">
        <f>K110+L110</f>
        <v>1080</v>
      </c>
      <c r="N110" s="5">
        <v>39</v>
      </c>
      <c r="O110" s="5">
        <v>3</v>
      </c>
      <c r="P110" s="8">
        <f>N110+O110</f>
        <v>42</v>
      </c>
      <c r="Q110" s="8">
        <f>G110+J110+M110+P110</f>
        <v>1345</v>
      </c>
      <c r="R110" s="5">
        <v>35</v>
      </c>
      <c r="S110" s="8">
        <f>Q110+R110</f>
        <v>1380</v>
      </c>
      <c r="T110" s="25"/>
      <c r="U110" s="18"/>
    </row>
    <row r="111" spans="2:21" ht="13.5">
      <c r="B111" s="73" t="s">
        <v>117</v>
      </c>
      <c r="C111" s="14" t="s">
        <v>34</v>
      </c>
      <c r="D111" s="12">
        <v>17</v>
      </c>
      <c r="E111" s="12">
        <v>0</v>
      </c>
      <c r="F111" s="12">
        <v>0</v>
      </c>
      <c r="G111" s="15">
        <f>D111+E111+F111</f>
        <v>17</v>
      </c>
      <c r="H111" s="12">
        <v>0</v>
      </c>
      <c r="I111" s="12">
        <v>0</v>
      </c>
      <c r="J111" s="15">
        <f>H111+I111</f>
        <v>0</v>
      </c>
      <c r="K111" s="12">
        <v>0</v>
      </c>
      <c r="L111" s="12">
        <v>0</v>
      </c>
      <c r="M111" s="15">
        <f>K111+L111</f>
        <v>0</v>
      </c>
      <c r="N111" s="12">
        <v>1</v>
      </c>
      <c r="O111" s="12">
        <v>0</v>
      </c>
      <c r="P111" s="15">
        <f>N111+O111</f>
        <v>1</v>
      </c>
      <c r="Q111" s="15">
        <f>G111+J111+M111+P111</f>
        <v>18</v>
      </c>
      <c r="R111" s="12">
        <v>0</v>
      </c>
      <c r="S111" s="15">
        <f>Q111+R111</f>
        <v>18</v>
      </c>
      <c r="T111" s="26"/>
      <c r="U111" s="18"/>
    </row>
    <row r="112" spans="2:21" ht="13.5">
      <c r="B112" s="3"/>
      <c r="C112" s="11" t="s">
        <v>0</v>
      </c>
      <c r="D112" s="17">
        <f aca="true" t="shared" si="44" ref="D112:S112">D110+D111</f>
        <v>101</v>
      </c>
      <c r="E112" s="17">
        <f t="shared" si="44"/>
        <v>134</v>
      </c>
      <c r="F112" s="17">
        <f t="shared" si="44"/>
        <v>0</v>
      </c>
      <c r="G112" s="17">
        <f t="shared" si="44"/>
        <v>235</v>
      </c>
      <c r="H112" s="17">
        <f t="shared" si="44"/>
        <v>1</v>
      </c>
      <c r="I112" s="17">
        <f t="shared" si="44"/>
        <v>4</v>
      </c>
      <c r="J112" s="17">
        <f t="shared" si="44"/>
        <v>5</v>
      </c>
      <c r="K112" s="17">
        <f t="shared" si="44"/>
        <v>333</v>
      </c>
      <c r="L112" s="17">
        <f t="shared" si="44"/>
        <v>747</v>
      </c>
      <c r="M112" s="17">
        <f t="shared" si="44"/>
        <v>1080</v>
      </c>
      <c r="N112" s="17">
        <f t="shared" si="44"/>
        <v>40</v>
      </c>
      <c r="O112" s="17">
        <f t="shared" si="44"/>
        <v>3</v>
      </c>
      <c r="P112" s="17">
        <f t="shared" si="44"/>
        <v>43</v>
      </c>
      <c r="Q112" s="17">
        <f t="shared" si="44"/>
        <v>1363</v>
      </c>
      <c r="R112" s="17">
        <f t="shared" si="44"/>
        <v>35</v>
      </c>
      <c r="S112" s="17">
        <f t="shared" si="44"/>
        <v>1398</v>
      </c>
      <c r="T112" s="26">
        <v>725</v>
      </c>
      <c r="U112" s="18">
        <f>S112+T112</f>
        <v>2123</v>
      </c>
    </row>
    <row r="113" spans="2:21" ht="13.5">
      <c r="B113" s="6" t="s">
        <v>58</v>
      </c>
      <c r="C113" s="9" t="s">
        <v>33</v>
      </c>
      <c r="D113" s="5">
        <v>1</v>
      </c>
      <c r="E113" s="5">
        <v>0</v>
      </c>
      <c r="F113" s="5">
        <v>0</v>
      </c>
      <c r="G113" s="8">
        <f>D113+E113+F113</f>
        <v>1</v>
      </c>
      <c r="H113" s="5">
        <v>0</v>
      </c>
      <c r="I113" s="5">
        <v>0</v>
      </c>
      <c r="J113" s="8">
        <f>H113+I113</f>
        <v>0</v>
      </c>
      <c r="K113" s="5">
        <v>0</v>
      </c>
      <c r="L113" s="5">
        <v>1</v>
      </c>
      <c r="M113" s="8">
        <f>K113+L113</f>
        <v>1</v>
      </c>
      <c r="N113" s="5">
        <v>0</v>
      </c>
      <c r="O113" s="5">
        <v>1</v>
      </c>
      <c r="P113" s="8">
        <f>N113+O113</f>
        <v>1</v>
      </c>
      <c r="Q113" s="8">
        <f>G113+J113+M113+P113</f>
        <v>3</v>
      </c>
      <c r="R113" s="5">
        <v>0</v>
      </c>
      <c r="S113" s="8">
        <f>Q113+R113</f>
        <v>3</v>
      </c>
      <c r="T113" s="25"/>
      <c r="U113" s="18"/>
    </row>
    <row r="114" spans="2:21" ht="13.5">
      <c r="B114" s="73" t="s">
        <v>45</v>
      </c>
      <c r="C114" s="14" t="s">
        <v>34</v>
      </c>
      <c r="D114" s="12">
        <v>0</v>
      </c>
      <c r="E114" s="12">
        <v>0</v>
      </c>
      <c r="F114" s="12">
        <v>0</v>
      </c>
      <c r="G114" s="15">
        <f>D114+E114+F114</f>
        <v>0</v>
      </c>
      <c r="H114" s="12">
        <v>0</v>
      </c>
      <c r="I114" s="12"/>
      <c r="J114" s="15">
        <f>H114+I114</f>
        <v>0</v>
      </c>
      <c r="K114" s="12">
        <v>0</v>
      </c>
      <c r="L114" s="12">
        <v>0</v>
      </c>
      <c r="M114" s="15">
        <f>K114+L114</f>
        <v>0</v>
      </c>
      <c r="N114" s="12">
        <v>0</v>
      </c>
      <c r="O114" s="12">
        <v>0</v>
      </c>
      <c r="P114" s="15">
        <f>N114+O114</f>
        <v>0</v>
      </c>
      <c r="Q114" s="15">
        <f>G114+J114+M114+P114</f>
        <v>0</v>
      </c>
      <c r="R114" s="12">
        <v>0</v>
      </c>
      <c r="S114" s="15">
        <f>Q114+R114</f>
        <v>0</v>
      </c>
      <c r="T114" s="26"/>
      <c r="U114" s="18"/>
    </row>
    <row r="115" spans="2:21" ht="13.5">
      <c r="B115" s="3"/>
      <c r="C115" s="11" t="s">
        <v>0</v>
      </c>
      <c r="D115" s="17">
        <f aca="true" t="shared" si="45" ref="D115:S115">D113+D114</f>
        <v>1</v>
      </c>
      <c r="E115" s="17">
        <f t="shared" si="45"/>
        <v>0</v>
      </c>
      <c r="F115" s="17">
        <f t="shared" si="45"/>
        <v>0</v>
      </c>
      <c r="G115" s="17">
        <f t="shared" si="45"/>
        <v>1</v>
      </c>
      <c r="H115" s="17">
        <f t="shared" si="45"/>
        <v>0</v>
      </c>
      <c r="I115" s="17">
        <f t="shared" si="45"/>
        <v>0</v>
      </c>
      <c r="J115" s="17">
        <f t="shared" si="45"/>
        <v>0</v>
      </c>
      <c r="K115" s="17">
        <f t="shared" si="45"/>
        <v>0</v>
      </c>
      <c r="L115" s="17">
        <f t="shared" si="45"/>
        <v>1</v>
      </c>
      <c r="M115" s="17">
        <f t="shared" si="45"/>
        <v>1</v>
      </c>
      <c r="N115" s="17">
        <f t="shared" si="45"/>
        <v>0</v>
      </c>
      <c r="O115" s="17">
        <f t="shared" si="45"/>
        <v>1</v>
      </c>
      <c r="P115" s="17">
        <f t="shared" si="45"/>
        <v>1</v>
      </c>
      <c r="Q115" s="17">
        <f t="shared" si="45"/>
        <v>3</v>
      </c>
      <c r="R115" s="17">
        <f t="shared" si="45"/>
        <v>0</v>
      </c>
      <c r="S115" s="17">
        <f t="shared" si="45"/>
        <v>3</v>
      </c>
      <c r="T115" s="27">
        <v>1</v>
      </c>
      <c r="U115" s="18">
        <f>S115+T115</f>
        <v>4</v>
      </c>
    </row>
    <row r="116" spans="2:21" ht="13.5">
      <c r="B116" s="74"/>
      <c r="C116" s="28" t="s">
        <v>33</v>
      </c>
      <c r="D116" s="39">
        <f aca="true" t="shared" si="46" ref="D116:S116">SUM(D98,D101,D104,D107,D110,D113)</f>
        <v>1244</v>
      </c>
      <c r="E116" s="39">
        <f t="shared" si="46"/>
        <v>2619</v>
      </c>
      <c r="F116" s="39">
        <f t="shared" si="46"/>
        <v>3</v>
      </c>
      <c r="G116" s="39">
        <f t="shared" si="46"/>
        <v>3866</v>
      </c>
      <c r="H116" s="39">
        <f t="shared" si="46"/>
        <v>13</v>
      </c>
      <c r="I116" s="39">
        <f t="shared" si="46"/>
        <v>97</v>
      </c>
      <c r="J116" s="39">
        <f t="shared" si="46"/>
        <v>110</v>
      </c>
      <c r="K116" s="39">
        <f t="shared" si="46"/>
        <v>7864</v>
      </c>
      <c r="L116" s="39">
        <f t="shared" si="46"/>
        <v>15786</v>
      </c>
      <c r="M116" s="39">
        <f t="shared" si="46"/>
        <v>23650</v>
      </c>
      <c r="N116" s="39">
        <f t="shared" si="46"/>
        <v>640</v>
      </c>
      <c r="O116" s="39">
        <f t="shared" si="46"/>
        <v>108</v>
      </c>
      <c r="P116" s="39">
        <f t="shared" si="46"/>
        <v>748</v>
      </c>
      <c r="Q116" s="39">
        <f t="shared" si="46"/>
        <v>28374</v>
      </c>
      <c r="R116" s="39">
        <f t="shared" si="46"/>
        <v>749</v>
      </c>
      <c r="S116" s="39">
        <f t="shared" si="46"/>
        <v>29123</v>
      </c>
      <c r="T116" s="39"/>
      <c r="U116" s="38"/>
    </row>
    <row r="117" spans="2:21" ht="13.5">
      <c r="B117" s="75" t="s">
        <v>59</v>
      </c>
      <c r="C117" s="35" t="s">
        <v>34</v>
      </c>
      <c r="D117" s="40">
        <f aca="true" t="shared" si="47" ref="D117:S117">SUM(D99,D102,D105,D108,D111,D114)</f>
        <v>190</v>
      </c>
      <c r="E117" s="40">
        <f t="shared" si="47"/>
        <v>6</v>
      </c>
      <c r="F117" s="40">
        <f t="shared" si="47"/>
        <v>35</v>
      </c>
      <c r="G117" s="40">
        <f t="shared" si="47"/>
        <v>231</v>
      </c>
      <c r="H117" s="40">
        <f t="shared" si="47"/>
        <v>0</v>
      </c>
      <c r="I117" s="40">
        <f t="shared" si="47"/>
        <v>0</v>
      </c>
      <c r="J117" s="40">
        <f t="shared" si="47"/>
        <v>0</v>
      </c>
      <c r="K117" s="40">
        <f t="shared" si="47"/>
        <v>0</v>
      </c>
      <c r="L117" s="40">
        <f t="shared" si="47"/>
        <v>18</v>
      </c>
      <c r="M117" s="40">
        <f t="shared" si="47"/>
        <v>18</v>
      </c>
      <c r="N117" s="40">
        <f t="shared" si="47"/>
        <v>26</v>
      </c>
      <c r="O117" s="40">
        <f t="shared" si="47"/>
        <v>0</v>
      </c>
      <c r="P117" s="40">
        <f t="shared" si="47"/>
        <v>26</v>
      </c>
      <c r="Q117" s="40">
        <f t="shared" si="47"/>
        <v>275</v>
      </c>
      <c r="R117" s="40">
        <f t="shared" si="47"/>
        <v>0</v>
      </c>
      <c r="S117" s="40">
        <f t="shared" si="47"/>
        <v>275</v>
      </c>
      <c r="T117" s="40"/>
      <c r="U117" s="38"/>
    </row>
    <row r="118" spans="2:21" ht="13.5">
      <c r="B118" s="76"/>
      <c r="C118" s="30" t="s">
        <v>0</v>
      </c>
      <c r="D118" s="41">
        <f aca="true" t="shared" si="48" ref="D118:S118">SUM(D100,D103,D106,D109,D112,D115)</f>
        <v>1434</v>
      </c>
      <c r="E118" s="41">
        <f t="shared" si="48"/>
        <v>2625</v>
      </c>
      <c r="F118" s="41">
        <f t="shared" si="48"/>
        <v>38</v>
      </c>
      <c r="G118" s="41">
        <f t="shared" si="48"/>
        <v>4097</v>
      </c>
      <c r="H118" s="41">
        <f t="shared" si="48"/>
        <v>13</v>
      </c>
      <c r="I118" s="41">
        <f t="shared" si="48"/>
        <v>97</v>
      </c>
      <c r="J118" s="41">
        <f t="shared" si="48"/>
        <v>110</v>
      </c>
      <c r="K118" s="41">
        <f t="shared" si="48"/>
        <v>7864</v>
      </c>
      <c r="L118" s="41">
        <f t="shared" si="48"/>
        <v>15804</v>
      </c>
      <c r="M118" s="41">
        <f t="shared" si="48"/>
        <v>23668</v>
      </c>
      <c r="N118" s="41">
        <f t="shared" si="48"/>
        <v>666</v>
      </c>
      <c r="O118" s="41">
        <f t="shared" si="48"/>
        <v>108</v>
      </c>
      <c r="P118" s="41">
        <f t="shared" si="48"/>
        <v>774</v>
      </c>
      <c r="Q118" s="41">
        <f t="shared" si="48"/>
        <v>28649</v>
      </c>
      <c r="R118" s="41">
        <f t="shared" si="48"/>
        <v>749</v>
      </c>
      <c r="S118" s="41">
        <f t="shared" si="48"/>
        <v>29398</v>
      </c>
      <c r="T118" s="41">
        <f>SUM(T100,T103,T106,T109,T112,T115)</f>
        <v>14441</v>
      </c>
      <c r="U118" s="38">
        <f>S118+T118</f>
        <v>43839</v>
      </c>
    </row>
    <row r="119" spans="2:21" ht="13.5">
      <c r="B119" s="87" t="s">
        <v>60</v>
      </c>
      <c r="C119" s="9" t="s">
        <v>33</v>
      </c>
      <c r="D119" s="5">
        <v>184</v>
      </c>
      <c r="E119" s="5">
        <v>387</v>
      </c>
      <c r="F119" s="5">
        <v>3</v>
      </c>
      <c r="G119" s="8">
        <f>D119+E119+F119</f>
        <v>574</v>
      </c>
      <c r="H119" s="5">
        <v>5</v>
      </c>
      <c r="I119" s="5">
        <v>9</v>
      </c>
      <c r="J119" s="8">
        <f>H119+I119</f>
        <v>14</v>
      </c>
      <c r="K119" s="5">
        <v>1786</v>
      </c>
      <c r="L119" s="5">
        <v>3498</v>
      </c>
      <c r="M119" s="8">
        <f>K119+L119</f>
        <v>5284</v>
      </c>
      <c r="N119" s="5">
        <v>97</v>
      </c>
      <c r="O119" s="5">
        <v>17</v>
      </c>
      <c r="P119" s="8">
        <f>N119+O119</f>
        <v>114</v>
      </c>
      <c r="Q119" s="8">
        <f>G119+J119+M119+P119</f>
        <v>5986</v>
      </c>
      <c r="R119" s="5">
        <v>167</v>
      </c>
      <c r="S119" s="8">
        <f>Q119+R119</f>
        <v>6153</v>
      </c>
      <c r="T119" s="25"/>
      <c r="U119" s="18"/>
    </row>
    <row r="120" spans="2:21" ht="13.5">
      <c r="B120" s="73" t="s">
        <v>61</v>
      </c>
      <c r="C120" s="14" t="s">
        <v>34</v>
      </c>
      <c r="D120" s="12">
        <v>44</v>
      </c>
      <c r="E120" s="12">
        <v>5</v>
      </c>
      <c r="F120" s="12">
        <v>3</v>
      </c>
      <c r="G120" s="15">
        <f>D120+E120+F120</f>
        <v>52</v>
      </c>
      <c r="H120" s="12">
        <v>21</v>
      </c>
      <c r="I120" s="12">
        <v>7</v>
      </c>
      <c r="J120" s="15">
        <f>H120+I120</f>
        <v>28</v>
      </c>
      <c r="K120" s="12">
        <v>0</v>
      </c>
      <c r="L120" s="12">
        <v>30</v>
      </c>
      <c r="M120" s="15">
        <f>K120+L120</f>
        <v>30</v>
      </c>
      <c r="N120" s="12">
        <v>12</v>
      </c>
      <c r="O120" s="12">
        <v>0</v>
      </c>
      <c r="P120" s="15">
        <f>N120+O120</f>
        <v>12</v>
      </c>
      <c r="Q120" s="15">
        <f>G120+J120+M120+P120</f>
        <v>122</v>
      </c>
      <c r="R120" s="12">
        <v>0</v>
      </c>
      <c r="S120" s="15">
        <f>Q120+R120</f>
        <v>122</v>
      </c>
      <c r="T120" s="26"/>
      <c r="U120" s="18"/>
    </row>
    <row r="121" spans="2:21" ht="13.5">
      <c r="B121" s="3"/>
      <c r="C121" s="11" t="s">
        <v>0</v>
      </c>
      <c r="D121" s="17">
        <f aca="true" t="shared" si="49" ref="D121:S121">D119+D120</f>
        <v>228</v>
      </c>
      <c r="E121" s="17">
        <f t="shared" si="49"/>
        <v>392</v>
      </c>
      <c r="F121" s="17">
        <f t="shared" si="49"/>
        <v>6</v>
      </c>
      <c r="G121" s="17">
        <f t="shared" si="49"/>
        <v>626</v>
      </c>
      <c r="H121" s="17">
        <f t="shared" si="49"/>
        <v>26</v>
      </c>
      <c r="I121" s="17">
        <f t="shared" si="49"/>
        <v>16</v>
      </c>
      <c r="J121" s="17">
        <f t="shared" si="49"/>
        <v>42</v>
      </c>
      <c r="K121" s="17">
        <f t="shared" si="49"/>
        <v>1786</v>
      </c>
      <c r="L121" s="17">
        <f t="shared" si="49"/>
        <v>3528</v>
      </c>
      <c r="M121" s="17">
        <f t="shared" si="49"/>
        <v>5314</v>
      </c>
      <c r="N121" s="17">
        <f t="shared" si="49"/>
        <v>109</v>
      </c>
      <c r="O121" s="17">
        <f t="shared" si="49"/>
        <v>17</v>
      </c>
      <c r="P121" s="17">
        <f t="shared" si="49"/>
        <v>126</v>
      </c>
      <c r="Q121" s="17">
        <f t="shared" si="49"/>
        <v>6108</v>
      </c>
      <c r="R121" s="17">
        <f t="shared" si="49"/>
        <v>167</v>
      </c>
      <c r="S121" s="17">
        <f t="shared" si="49"/>
        <v>6275</v>
      </c>
      <c r="T121" s="27">
        <v>2128</v>
      </c>
      <c r="U121" s="18">
        <f>S121+T121</f>
        <v>8403</v>
      </c>
    </row>
    <row r="122" spans="2:21" ht="13.5">
      <c r="B122" s="6"/>
      <c r="C122" s="9" t="s">
        <v>33</v>
      </c>
      <c r="D122" s="5">
        <v>546</v>
      </c>
      <c r="E122" s="5">
        <v>357</v>
      </c>
      <c r="F122" s="5">
        <v>0</v>
      </c>
      <c r="G122" s="8">
        <f>D122+E122+F122</f>
        <v>903</v>
      </c>
      <c r="H122" s="5">
        <v>2</v>
      </c>
      <c r="I122" s="5">
        <v>21</v>
      </c>
      <c r="J122" s="8">
        <f>H122+I122</f>
        <v>23</v>
      </c>
      <c r="K122" s="5">
        <v>1075</v>
      </c>
      <c r="L122" s="5">
        <v>2105</v>
      </c>
      <c r="M122" s="8">
        <f>K122+L122</f>
        <v>3180</v>
      </c>
      <c r="N122" s="5">
        <v>89</v>
      </c>
      <c r="O122" s="5">
        <v>18</v>
      </c>
      <c r="P122" s="8">
        <f>N122+O122</f>
        <v>107</v>
      </c>
      <c r="Q122" s="8">
        <f>G122+J122+M122+P122</f>
        <v>4213</v>
      </c>
      <c r="R122" s="5">
        <v>87</v>
      </c>
      <c r="S122" s="8">
        <f>Q122+R122</f>
        <v>4300</v>
      </c>
      <c r="T122" s="25"/>
      <c r="U122" s="18"/>
    </row>
    <row r="123" spans="2:21" ht="13.5">
      <c r="B123" s="73" t="s">
        <v>62</v>
      </c>
      <c r="C123" s="14" t="s">
        <v>34</v>
      </c>
      <c r="D123" s="12">
        <v>16</v>
      </c>
      <c r="E123" s="12">
        <v>0</v>
      </c>
      <c r="F123" s="12">
        <v>0</v>
      </c>
      <c r="G123" s="15">
        <f>D123+E123+F123</f>
        <v>16</v>
      </c>
      <c r="H123" s="12">
        <v>0</v>
      </c>
      <c r="I123" s="12">
        <v>5</v>
      </c>
      <c r="J123" s="15">
        <f>H123+I123</f>
        <v>5</v>
      </c>
      <c r="K123" s="12">
        <v>1</v>
      </c>
      <c r="L123" s="12">
        <v>5</v>
      </c>
      <c r="M123" s="15">
        <f>K123+L123</f>
        <v>6</v>
      </c>
      <c r="N123" s="12">
        <v>5</v>
      </c>
      <c r="O123" s="12">
        <v>0</v>
      </c>
      <c r="P123" s="15">
        <f>N123+O123</f>
        <v>5</v>
      </c>
      <c r="Q123" s="15">
        <f>G123+J123+M123+P123</f>
        <v>32</v>
      </c>
      <c r="R123" s="12">
        <v>0</v>
      </c>
      <c r="S123" s="15">
        <f>Q123+R123</f>
        <v>32</v>
      </c>
      <c r="T123" s="26"/>
      <c r="U123" s="18"/>
    </row>
    <row r="124" spans="2:21" ht="13.5">
      <c r="B124" s="3"/>
      <c r="C124" s="11" t="s">
        <v>0</v>
      </c>
      <c r="D124" s="17">
        <f aca="true" t="shared" si="50" ref="D124:S124">D122+D123</f>
        <v>562</v>
      </c>
      <c r="E124" s="17">
        <f t="shared" si="50"/>
        <v>357</v>
      </c>
      <c r="F124" s="17">
        <f t="shared" si="50"/>
        <v>0</v>
      </c>
      <c r="G124" s="17">
        <f t="shared" si="50"/>
        <v>919</v>
      </c>
      <c r="H124" s="17">
        <f t="shared" si="50"/>
        <v>2</v>
      </c>
      <c r="I124" s="17">
        <f t="shared" si="50"/>
        <v>26</v>
      </c>
      <c r="J124" s="17">
        <f t="shared" si="50"/>
        <v>28</v>
      </c>
      <c r="K124" s="17">
        <f t="shared" si="50"/>
        <v>1076</v>
      </c>
      <c r="L124" s="17">
        <f t="shared" si="50"/>
        <v>2110</v>
      </c>
      <c r="M124" s="17">
        <f t="shared" si="50"/>
        <v>3186</v>
      </c>
      <c r="N124" s="17">
        <f t="shared" si="50"/>
        <v>94</v>
      </c>
      <c r="O124" s="17">
        <f t="shared" si="50"/>
        <v>18</v>
      </c>
      <c r="P124" s="17">
        <f t="shared" si="50"/>
        <v>112</v>
      </c>
      <c r="Q124" s="17">
        <f t="shared" si="50"/>
        <v>4245</v>
      </c>
      <c r="R124" s="17">
        <f t="shared" si="50"/>
        <v>87</v>
      </c>
      <c r="S124" s="17">
        <f t="shared" si="50"/>
        <v>4332</v>
      </c>
      <c r="T124" s="27">
        <v>2000</v>
      </c>
      <c r="U124" s="18">
        <f>S124+T124</f>
        <v>6332</v>
      </c>
    </row>
    <row r="125" spans="2:21" ht="13.5">
      <c r="B125" s="88" t="s">
        <v>60</v>
      </c>
      <c r="C125" s="9" t="s">
        <v>33</v>
      </c>
      <c r="D125" s="5">
        <v>499</v>
      </c>
      <c r="E125" s="5">
        <v>1053</v>
      </c>
      <c r="F125" s="5">
        <v>6</v>
      </c>
      <c r="G125" s="8">
        <f>D125+E125+F125</f>
        <v>1558</v>
      </c>
      <c r="H125" s="5">
        <v>10</v>
      </c>
      <c r="I125" s="5">
        <v>46</v>
      </c>
      <c r="J125" s="8">
        <f>H125+I125</f>
        <v>56</v>
      </c>
      <c r="K125" s="5">
        <v>3990</v>
      </c>
      <c r="L125" s="5">
        <v>7306</v>
      </c>
      <c r="M125" s="8">
        <f>K125+L125</f>
        <v>11296</v>
      </c>
      <c r="N125" s="5">
        <v>226</v>
      </c>
      <c r="O125" s="5">
        <v>24</v>
      </c>
      <c r="P125" s="8">
        <f>N125+O125</f>
        <v>250</v>
      </c>
      <c r="Q125" s="8">
        <f>G125+J125+M125+P125</f>
        <v>13160</v>
      </c>
      <c r="R125" s="5">
        <v>394</v>
      </c>
      <c r="S125" s="8">
        <f>Q125+R125</f>
        <v>13554</v>
      </c>
      <c r="T125" s="25"/>
      <c r="U125" s="25"/>
    </row>
    <row r="126" spans="2:21" ht="13.5">
      <c r="B126" s="81" t="s">
        <v>63</v>
      </c>
      <c r="C126" s="14" t="s">
        <v>34</v>
      </c>
      <c r="D126" s="12">
        <v>83</v>
      </c>
      <c r="E126" s="12">
        <v>1</v>
      </c>
      <c r="F126" s="12">
        <v>2</v>
      </c>
      <c r="G126" s="15">
        <f>D126+E126+F126</f>
        <v>86</v>
      </c>
      <c r="H126" s="12">
        <v>0</v>
      </c>
      <c r="I126" s="12">
        <v>0</v>
      </c>
      <c r="J126" s="15">
        <f>H126+I126</f>
        <v>0</v>
      </c>
      <c r="K126" s="12">
        <v>0</v>
      </c>
      <c r="L126" s="12">
        <v>11</v>
      </c>
      <c r="M126" s="15">
        <f>K126+L126</f>
        <v>11</v>
      </c>
      <c r="N126" s="12">
        <v>31</v>
      </c>
      <c r="O126" s="12">
        <v>0</v>
      </c>
      <c r="P126" s="15">
        <f>N126+O126</f>
        <v>31</v>
      </c>
      <c r="Q126" s="15">
        <f>G126+J126+M126+P126</f>
        <v>128</v>
      </c>
      <c r="R126" s="12">
        <v>0</v>
      </c>
      <c r="S126" s="15">
        <f>Q126+R126</f>
        <v>128</v>
      </c>
      <c r="T126" s="26"/>
      <c r="U126" s="26"/>
    </row>
    <row r="127" spans="2:21" ht="13.5">
      <c r="B127" s="82"/>
      <c r="C127" s="11" t="s">
        <v>0</v>
      </c>
      <c r="D127" s="17">
        <f aca="true" t="shared" si="51" ref="D127:S127">D125+D126</f>
        <v>582</v>
      </c>
      <c r="E127" s="17">
        <f t="shared" si="51"/>
        <v>1054</v>
      </c>
      <c r="F127" s="17">
        <f t="shared" si="51"/>
        <v>8</v>
      </c>
      <c r="G127" s="17">
        <f t="shared" si="51"/>
        <v>1644</v>
      </c>
      <c r="H127" s="17">
        <f t="shared" si="51"/>
        <v>10</v>
      </c>
      <c r="I127" s="17">
        <f t="shared" si="51"/>
        <v>46</v>
      </c>
      <c r="J127" s="17">
        <f t="shared" si="51"/>
        <v>56</v>
      </c>
      <c r="K127" s="17">
        <f t="shared" si="51"/>
        <v>3990</v>
      </c>
      <c r="L127" s="17">
        <f t="shared" si="51"/>
        <v>7317</v>
      </c>
      <c r="M127" s="17">
        <f t="shared" si="51"/>
        <v>11307</v>
      </c>
      <c r="N127" s="17">
        <f t="shared" si="51"/>
        <v>257</v>
      </c>
      <c r="O127" s="17">
        <f t="shared" si="51"/>
        <v>24</v>
      </c>
      <c r="P127" s="17">
        <f t="shared" si="51"/>
        <v>281</v>
      </c>
      <c r="Q127" s="17">
        <f t="shared" si="51"/>
        <v>13288</v>
      </c>
      <c r="R127" s="17">
        <f t="shared" si="51"/>
        <v>394</v>
      </c>
      <c r="S127" s="17">
        <f t="shared" si="51"/>
        <v>13682</v>
      </c>
      <c r="T127" s="27">
        <v>6586</v>
      </c>
      <c r="U127" s="18">
        <f>S127+T127</f>
        <v>20268</v>
      </c>
    </row>
    <row r="128" spans="2:21" ht="13.5">
      <c r="B128" s="80"/>
      <c r="C128" s="9" t="s">
        <v>33</v>
      </c>
      <c r="D128" s="5">
        <v>116</v>
      </c>
      <c r="E128" s="5">
        <v>170</v>
      </c>
      <c r="F128" s="5">
        <v>1</v>
      </c>
      <c r="G128" s="8">
        <f>D128+E128+F128</f>
        <v>287</v>
      </c>
      <c r="H128" s="5">
        <v>4</v>
      </c>
      <c r="I128" s="5">
        <v>18</v>
      </c>
      <c r="J128" s="8">
        <f>H128+I128</f>
        <v>22</v>
      </c>
      <c r="K128" s="5">
        <v>270</v>
      </c>
      <c r="L128" s="5">
        <v>641</v>
      </c>
      <c r="M128" s="8">
        <f>K128+L128</f>
        <v>911</v>
      </c>
      <c r="N128" s="5">
        <v>42</v>
      </c>
      <c r="O128" s="5">
        <v>16</v>
      </c>
      <c r="P128" s="8">
        <f>N128+O128</f>
        <v>58</v>
      </c>
      <c r="Q128" s="8">
        <f>G128+J128+M128+P128</f>
        <v>1278</v>
      </c>
      <c r="R128" s="5">
        <v>18</v>
      </c>
      <c r="S128" s="8">
        <f>Q128+R128</f>
        <v>1296</v>
      </c>
      <c r="T128" s="50"/>
      <c r="U128" s="18"/>
    </row>
    <row r="129" spans="2:21" ht="13.5">
      <c r="B129" s="81" t="s">
        <v>64</v>
      </c>
      <c r="C129" s="14" t="s">
        <v>34</v>
      </c>
      <c r="D129" s="12">
        <v>4</v>
      </c>
      <c r="E129" s="12">
        <v>0</v>
      </c>
      <c r="F129" s="12">
        <v>0</v>
      </c>
      <c r="G129" s="15">
        <f>D129+E129+F129</f>
        <v>4</v>
      </c>
      <c r="H129" s="12">
        <v>0</v>
      </c>
      <c r="I129" s="12">
        <v>0</v>
      </c>
      <c r="J129" s="15">
        <f>H129+I129</f>
        <v>0</v>
      </c>
      <c r="K129" s="12">
        <v>0</v>
      </c>
      <c r="L129" s="12">
        <v>0</v>
      </c>
      <c r="M129" s="15">
        <f>K129+L129</f>
        <v>0</v>
      </c>
      <c r="N129" s="12">
        <v>4</v>
      </c>
      <c r="O129" s="12">
        <v>0</v>
      </c>
      <c r="P129" s="15">
        <f>N129+O129</f>
        <v>4</v>
      </c>
      <c r="Q129" s="15">
        <f>G129+J129+M129+P129</f>
        <v>8</v>
      </c>
      <c r="R129" s="12">
        <v>0</v>
      </c>
      <c r="S129" s="15">
        <f>Q129+R129</f>
        <v>8</v>
      </c>
      <c r="T129" s="51"/>
      <c r="U129" s="18"/>
    </row>
    <row r="130" spans="2:21" ht="13.5">
      <c r="B130" s="82"/>
      <c r="C130" s="11" t="s">
        <v>0</v>
      </c>
      <c r="D130" s="17">
        <f aca="true" t="shared" si="52" ref="D130:S130">D128+D129</f>
        <v>120</v>
      </c>
      <c r="E130" s="17">
        <f t="shared" si="52"/>
        <v>170</v>
      </c>
      <c r="F130" s="17">
        <f t="shared" si="52"/>
        <v>1</v>
      </c>
      <c r="G130" s="17">
        <f t="shared" si="52"/>
        <v>291</v>
      </c>
      <c r="H130" s="17">
        <f t="shared" si="52"/>
        <v>4</v>
      </c>
      <c r="I130" s="17">
        <f t="shared" si="52"/>
        <v>18</v>
      </c>
      <c r="J130" s="17">
        <f t="shared" si="52"/>
        <v>22</v>
      </c>
      <c r="K130" s="17">
        <f t="shared" si="52"/>
        <v>270</v>
      </c>
      <c r="L130" s="17">
        <f t="shared" si="52"/>
        <v>641</v>
      </c>
      <c r="M130" s="17">
        <f t="shared" si="52"/>
        <v>911</v>
      </c>
      <c r="N130" s="17">
        <f t="shared" si="52"/>
        <v>46</v>
      </c>
      <c r="O130" s="17">
        <f t="shared" si="52"/>
        <v>16</v>
      </c>
      <c r="P130" s="17">
        <f t="shared" si="52"/>
        <v>62</v>
      </c>
      <c r="Q130" s="17">
        <f t="shared" si="52"/>
        <v>1286</v>
      </c>
      <c r="R130" s="17">
        <f t="shared" si="52"/>
        <v>18</v>
      </c>
      <c r="S130" s="17">
        <f t="shared" si="52"/>
        <v>1304</v>
      </c>
      <c r="T130" s="52">
        <v>726</v>
      </c>
      <c r="U130" s="18">
        <f>S130+T130</f>
        <v>2030</v>
      </c>
    </row>
    <row r="131" spans="2:21" ht="13.5">
      <c r="B131" s="80"/>
      <c r="C131" s="9" t="s">
        <v>33</v>
      </c>
      <c r="D131" s="5">
        <v>33</v>
      </c>
      <c r="E131" s="5">
        <v>100</v>
      </c>
      <c r="F131" s="5">
        <v>0</v>
      </c>
      <c r="G131" s="8">
        <f>D131+E131+F131</f>
        <v>133</v>
      </c>
      <c r="H131" s="5">
        <v>0</v>
      </c>
      <c r="I131" s="5">
        <v>5</v>
      </c>
      <c r="J131" s="8">
        <f>H131+I131</f>
        <v>5</v>
      </c>
      <c r="K131" s="5">
        <v>142</v>
      </c>
      <c r="L131" s="5">
        <v>289</v>
      </c>
      <c r="M131" s="8">
        <f>K131+L131</f>
        <v>431</v>
      </c>
      <c r="N131" s="5">
        <v>30</v>
      </c>
      <c r="O131" s="5">
        <v>8</v>
      </c>
      <c r="P131" s="8">
        <f>N131+O131</f>
        <v>38</v>
      </c>
      <c r="Q131" s="8">
        <f>G131+J131+M131+P131</f>
        <v>607</v>
      </c>
      <c r="R131" s="5">
        <v>4</v>
      </c>
      <c r="S131" s="8">
        <f>Q131+R131</f>
        <v>611</v>
      </c>
      <c r="T131" s="50"/>
      <c r="U131" s="18"/>
    </row>
    <row r="132" spans="2:21" ht="13.5">
      <c r="B132" s="81" t="s">
        <v>118</v>
      </c>
      <c r="C132" s="14" t="s">
        <v>34</v>
      </c>
      <c r="D132" s="12">
        <v>0</v>
      </c>
      <c r="E132" s="12">
        <v>0</v>
      </c>
      <c r="F132" s="12">
        <v>0</v>
      </c>
      <c r="G132" s="15">
        <f>D132+E132+F132</f>
        <v>0</v>
      </c>
      <c r="H132" s="12">
        <v>0</v>
      </c>
      <c r="I132" s="12">
        <v>0</v>
      </c>
      <c r="J132" s="15">
        <f>H132+I132</f>
        <v>0</v>
      </c>
      <c r="K132" s="12">
        <v>0</v>
      </c>
      <c r="L132" s="12">
        <v>0</v>
      </c>
      <c r="M132" s="15">
        <f>K132+L132</f>
        <v>0</v>
      </c>
      <c r="N132" s="12">
        <v>0</v>
      </c>
      <c r="O132" s="12">
        <v>0</v>
      </c>
      <c r="P132" s="15">
        <f>N132+O132</f>
        <v>0</v>
      </c>
      <c r="Q132" s="15">
        <f>G132+J132+M132+P132</f>
        <v>0</v>
      </c>
      <c r="R132" s="12">
        <v>0</v>
      </c>
      <c r="S132" s="15">
        <f>Q132+R132</f>
        <v>0</v>
      </c>
      <c r="T132" s="51"/>
      <c r="U132" s="18"/>
    </row>
    <row r="133" spans="2:21" ht="13.5">
      <c r="B133" s="82"/>
      <c r="C133" s="11" t="s">
        <v>0</v>
      </c>
      <c r="D133" s="17">
        <f aca="true" t="shared" si="53" ref="D133:S133">D131+D132</f>
        <v>33</v>
      </c>
      <c r="E133" s="17">
        <f t="shared" si="53"/>
        <v>100</v>
      </c>
      <c r="F133" s="17">
        <f t="shared" si="53"/>
        <v>0</v>
      </c>
      <c r="G133" s="17">
        <f t="shared" si="53"/>
        <v>133</v>
      </c>
      <c r="H133" s="17">
        <f t="shared" si="53"/>
        <v>0</v>
      </c>
      <c r="I133" s="17">
        <f t="shared" si="53"/>
        <v>5</v>
      </c>
      <c r="J133" s="17">
        <f t="shared" si="53"/>
        <v>5</v>
      </c>
      <c r="K133" s="17">
        <f t="shared" si="53"/>
        <v>142</v>
      </c>
      <c r="L133" s="17">
        <f t="shared" si="53"/>
        <v>289</v>
      </c>
      <c r="M133" s="17">
        <f t="shared" si="53"/>
        <v>431</v>
      </c>
      <c r="N133" s="17">
        <f t="shared" si="53"/>
        <v>30</v>
      </c>
      <c r="O133" s="17">
        <f t="shared" si="53"/>
        <v>8</v>
      </c>
      <c r="P133" s="17">
        <f t="shared" si="53"/>
        <v>38</v>
      </c>
      <c r="Q133" s="17">
        <f t="shared" si="53"/>
        <v>607</v>
      </c>
      <c r="R133" s="17">
        <f t="shared" si="53"/>
        <v>4</v>
      </c>
      <c r="S133" s="17">
        <f t="shared" si="53"/>
        <v>611</v>
      </c>
      <c r="T133" s="52">
        <v>340</v>
      </c>
      <c r="U133" s="18">
        <f>S133+T133</f>
        <v>951</v>
      </c>
    </row>
    <row r="134" spans="2:21" ht="13.5">
      <c r="B134" s="80"/>
      <c r="C134" s="9" t="s">
        <v>33</v>
      </c>
      <c r="D134" s="5">
        <v>41</v>
      </c>
      <c r="E134" s="5">
        <v>140</v>
      </c>
      <c r="F134" s="5">
        <v>0</v>
      </c>
      <c r="G134" s="8">
        <f>D134+E134+F134</f>
        <v>181</v>
      </c>
      <c r="H134" s="5">
        <v>0</v>
      </c>
      <c r="I134" s="5">
        <v>15</v>
      </c>
      <c r="J134" s="8">
        <f>H134+I134</f>
        <v>15</v>
      </c>
      <c r="K134" s="5">
        <v>214</v>
      </c>
      <c r="L134" s="5">
        <v>483</v>
      </c>
      <c r="M134" s="8">
        <f>K134+L134</f>
        <v>697</v>
      </c>
      <c r="N134" s="5">
        <v>61</v>
      </c>
      <c r="O134" s="5">
        <v>5</v>
      </c>
      <c r="P134" s="8">
        <f>N134+O134</f>
        <v>66</v>
      </c>
      <c r="Q134" s="8">
        <f>G134+J134+M134+P134</f>
        <v>959</v>
      </c>
      <c r="R134" s="5">
        <v>13</v>
      </c>
      <c r="S134" s="8">
        <f>Q134+R134</f>
        <v>972</v>
      </c>
      <c r="T134" s="25"/>
      <c r="U134" s="18"/>
    </row>
    <row r="135" spans="2:21" ht="13.5">
      <c r="B135" s="81" t="s">
        <v>65</v>
      </c>
      <c r="C135" s="14" t="s">
        <v>34</v>
      </c>
      <c r="D135" s="12">
        <v>5</v>
      </c>
      <c r="E135" s="12">
        <v>0</v>
      </c>
      <c r="F135" s="12">
        <v>0</v>
      </c>
      <c r="G135" s="15">
        <f>D135+E135+F135</f>
        <v>5</v>
      </c>
      <c r="H135" s="12">
        <v>0</v>
      </c>
      <c r="I135" s="12">
        <v>0</v>
      </c>
      <c r="J135" s="15">
        <f>H135+I135</f>
        <v>0</v>
      </c>
      <c r="K135" s="12">
        <v>0</v>
      </c>
      <c r="L135" s="12">
        <v>1</v>
      </c>
      <c r="M135" s="15">
        <f>K135+L135</f>
        <v>1</v>
      </c>
      <c r="N135" s="12">
        <v>1</v>
      </c>
      <c r="O135" s="12">
        <v>0</v>
      </c>
      <c r="P135" s="15">
        <f>N135+O135</f>
        <v>1</v>
      </c>
      <c r="Q135" s="15">
        <f>G135+J135+M135+P135</f>
        <v>7</v>
      </c>
      <c r="R135" s="12">
        <v>0</v>
      </c>
      <c r="S135" s="15">
        <f>Q135+R135</f>
        <v>7</v>
      </c>
      <c r="T135" s="26"/>
      <c r="U135" s="18"/>
    </row>
    <row r="136" spans="2:21" ht="13.5">
      <c r="B136" s="82"/>
      <c r="C136" s="11" t="s">
        <v>0</v>
      </c>
      <c r="D136" s="17">
        <f aca="true" t="shared" si="54" ref="D136:S136">D134+D135</f>
        <v>46</v>
      </c>
      <c r="E136" s="17">
        <f t="shared" si="54"/>
        <v>140</v>
      </c>
      <c r="F136" s="17">
        <f t="shared" si="54"/>
        <v>0</v>
      </c>
      <c r="G136" s="17">
        <f t="shared" si="54"/>
        <v>186</v>
      </c>
      <c r="H136" s="17">
        <f t="shared" si="54"/>
        <v>0</v>
      </c>
      <c r="I136" s="17">
        <f t="shared" si="54"/>
        <v>15</v>
      </c>
      <c r="J136" s="17">
        <f t="shared" si="54"/>
        <v>15</v>
      </c>
      <c r="K136" s="17">
        <f t="shared" si="54"/>
        <v>214</v>
      </c>
      <c r="L136" s="17">
        <f t="shared" si="54"/>
        <v>484</v>
      </c>
      <c r="M136" s="17">
        <f t="shared" si="54"/>
        <v>698</v>
      </c>
      <c r="N136" s="17">
        <f t="shared" si="54"/>
        <v>62</v>
      </c>
      <c r="O136" s="17">
        <f t="shared" si="54"/>
        <v>5</v>
      </c>
      <c r="P136" s="17">
        <f t="shared" si="54"/>
        <v>67</v>
      </c>
      <c r="Q136" s="17">
        <f t="shared" si="54"/>
        <v>966</v>
      </c>
      <c r="R136" s="17">
        <f t="shared" si="54"/>
        <v>13</v>
      </c>
      <c r="S136" s="17">
        <f t="shared" si="54"/>
        <v>979</v>
      </c>
      <c r="T136" s="26">
        <v>504</v>
      </c>
      <c r="U136" s="18">
        <f>S136+T136</f>
        <v>1483</v>
      </c>
    </row>
    <row r="137" spans="2:21" ht="13.5">
      <c r="B137" s="80" t="s">
        <v>60</v>
      </c>
      <c r="C137" s="9" t="s">
        <v>33</v>
      </c>
      <c r="D137" s="5">
        <v>0</v>
      </c>
      <c r="E137" s="5">
        <v>0</v>
      </c>
      <c r="F137" s="5">
        <v>0</v>
      </c>
      <c r="G137" s="8">
        <f>D137+E137+F137</f>
        <v>0</v>
      </c>
      <c r="H137" s="5">
        <v>1</v>
      </c>
      <c r="I137" s="5">
        <v>0</v>
      </c>
      <c r="J137" s="8">
        <f>H137+I137</f>
        <v>1</v>
      </c>
      <c r="K137" s="5">
        <v>0</v>
      </c>
      <c r="L137" s="5">
        <v>0</v>
      </c>
      <c r="M137" s="8">
        <f>K137+L137</f>
        <v>0</v>
      </c>
      <c r="N137" s="5">
        <v>0</v>
      </c>
      <c r="O137" s="5">
        <v>1</v>
      </c>
      <c r="P137" s="8">
        <f>N137+O137</f>
        <v>1</v>
      </c>
      <c r="Q137" s="8">
        <f>G137+J137+M137+P137</f>
        <v>2</v>
      </c>
      <c r="R137" s="5">
        <v>0</v>
      </c>
      <c r="S137" s="8">
        <f>Q137+R137</f>
        <v>2</v>
      </c>
      <c r="T137" s="25"/>
      <c r="U137" s="18"/>
    </row>
    <row r="138" spans="2:21" ht="13.5">
      <c r="B138" s="81" t="s">
        <v>45</v>
      </c>
      <c r="C138" s="14" t="s">
        <v>34</v>
      </c>
      <c r="D138" s="12">
        <v>0</v>
      </c>
      <c r="E138" s="12"/>
      <c r="F138" s="12">
        <v>0</v>
      </c>
      <c r="G138" s="15">
        <f>D138+E138+F138</f>
        <v>0</v>
      </c>
      <c r="H138" s="12">
        <v>0</v>
      </c>
      <c r="I138" s="12">
        <v>0</v>
      </c>
      <c r="J138" s="15">
        <f>H138+I138</f>
        <v>0</v>
      </c>
      <c r="K138" s="12">
        <v>0</v>
      </c>
      <c r="L138" s="12">
        <v>0</v>
      </c>
      <c r="M138" s="15">
        <f>K138+L138</f>
        <v>0</v>
      </c>
      <c r="N138" s="12">
        <v>0</v>
      </c>
      <c r="O138" s="12">
        <v>0</v>
      </c>
      <c r="P138" s="15">
        <f>N138+O138</f>
        <v>0</v>
      </c>
      <c r="Q138" s="15">
        <f>G138+J138+M138+P138</f>
        <v>0</v>
      </c>
      <c r="R138" s="12">
        <v>0</v>
      </c>
      <c r="S138" s="15">
        <f>Q138+R138</f>
        <v>0</v>
      </c>
      <c r="T138" s="26"/>
      <c r="U138" s="18"/>
    </row>
    <row r="139" spans="2:21" ht="13.5">
      <c r="B139" s="82"/>
      <c r="C139" s="11" t="s">
        <v>0</v>
      </c>
      <c r="D139" s="17">
        <f aca="true" t="shared" si="55" ref="D139:S139">D137+D138</f>
        <v>0</v>
      </c>
      <c r="E139" s="17">
        <f t="shared" si="55"/>
        <v>0</v>
      </c>
      <c r="F139" s="17">
        <f t="shared" si="55"/>
        <v>0</v>
      </c>
      <c r="G139" s="17">
        <f t="shared" si="55"/>
        <v>0</v>
      </c>
      <c r="H139" s="17">
        <f t="shared" si="55"/>
        <v>1</v>
      </c>
      <c r="I139" s="17">
        <f t="shared" si="55"/>
        <v>0</v>
      </c>
      <c r="J139" s="17">
        <f t="shared" si="55"/>
        <v>1</v>
      </c>
      <c r="K139" s="17">
        <f t="shared" si="55"/>
        <v>0</v>
      </c>
      <c r="L139" s="17">
        <f t="shared" si="55"/>
        <v>0</v>
      </c>
      <c r="M139" s="17">
        <f t="shared" si="55"/>
        <v>0</v>
      </c>
      <c r="N139" s="17">
        <f t="shared" si="55"/>
        <v>0</v>
      </c>
      <c r="O139" s="17">
        <f t="shared" si="55"/>
        <v>1</v>
      </c>
      <c r="P139" s="17">
        <f t="shared" si="55"/>
        <v>1</v>
      </c>
      <c r="Q139" s="17">
        <f t="shared" si="55"/>
        <v>2</v>
      </c>
      <c r="R139" s="17">
        <f t="shared" si="55"/>
        <v>0</v>
      </c>
      <c r="S139" s="17">
        <f t="shared" si="55"/>
        <v>2</v>
      </c>
      <c r="T139" s="27">
        <v>2</v>
      </c>
      <c r="U139" s="18">
        <f>S139+T139</f>
        <v>4</v>
      </c>
    </row>
    <row r="140" spans="2:21" ht="13.5">
      <c r="B140" s="83"/>
      <c r="C140" s="28" t="s">
        <v>33</v>
      </c>
      <c r="D140" s="33">
        <f aca="true" t="shared" si="56" ref="D140:S140">SUM(D119,D122,D125,D128,D131,D134,D137)</f>
        <v>1419</v>
      </c>
      <c r="E140" s="33">
        <f t="shared" si="56"/>
        <v>2207</v>
      </c>
      <c r="F140" s="33">
        <f t="shared" si="56"/>
        <v>10</v>
      </c>
      <c r="G140" s="33">
        <f t="shared" si="56"/>
        <v>3636</v>
      </c>
      <c r="H140" s="33">
        <f t="shared" si="56"/>
        <v>22</v>
      </c>
      <c r="I140" s="33">
        <f t="shared" si="56"/>
        <v>114</v>
      </c>
      <c r="J140" s="33">
        <f t="shared" si="56"/>
        <v>136</v>
      </c>
      <c r="K140" s="33">
        <f t="shared" si="56"/>
        <v>7477</v>
      </c>
      <c r="L140" s="33">
        <f t="shared" si="56"/>
        <v>14322</v>
      </c>
      <c r="M140" s="33">
        <f t="shared" si="56"/>
        <v>21799</v>
      </c>
      <c r="N140" s="33">
        <f t="shared" si="56"/>
        <v>545</v>
      </c>
      <c r="O140" s="33">
        <f t="shared" si="56"/>
        <v>89</v>
      </c>
      <c r="P140" s="33">
        <f t="shared" si="56"/>
        <v>634</v>
      </c>
      <c r="Q140" s="33">
        <f t="shared" si="56"/>
        <v>26205</v>
      </c>
      <c r="R140" s="33">
        <f t="shared" si="56"/>
        <v>683</v>
      </c>
      <c r="S140" s="33">
        <f t="shared" si="56"/>
        <v>26888</v>
      </c>
      <c r="T140" s="39"/>
      <c r="U140" s="38"/>
    </row>
    <row r="141" spans="2:21" ht="13.5">
      <c r="B141" s="84" t="s">
        <v>66</v>
      </c>
      <c r="C141" s="35" t="s">
        <v>34</v>
      </c>
      <c r="D141" s="36">
        <f aca="true" t="shared" si="57" ref="D141:S141">SUM(D120,D123,D126,D129,D132,D135,D138)</f>
        <v>152</v>
      </c>
      <c r="E141" s="36">
        <f t="shared" si="57"/>
        <v>6</v>
      </c>
      <c r="F141" s="36">
        <f t="shared" si="57"/>
        <v>5</v>
      </c>
      <c r="G141" s="36">
        <f t="shared" si="57"/>
        <v>163</v>
      </c>
      <c r="H141" s="36">
        <f t="shared" si="57"/>
        <v>21</v>
      </c>
      <c r="I141" s="36">
        <f t="shared" si="57"/>
        <v>12</v>
      </c>
      <c r="J141" s="36">
        <f t="shared" si="57"/>
        <v>33</v>
      </c>
      <c r="K141" s="36">
        <f t="shared" si="57"/>
        <v>1</v>
      </c>
      <c r="L141" s="36">
        <f t="shared" si="57"/>
        <v>47</v>
      </c>
      <c r="M141" s="36">
        <f t="shared" si="57"/>
        <v>48</v>
      </c>
      <c r="N141" s="36">
        <f t="shared" si="57"/>
        <v>53</v>
      </c>
      <c r="O141" s="36">
        <f t="shared" si="57"/>
        <v>0</v>
      </c>
      <c r="P141" s="36">
        <f t="shared" si="57"/>
        <v>53</v>
      </c>
      <c r="Q141" s="36">
        <f t="shared" si="57"/>
        <v>297</v>
      </c>
      <c r="R141" s="36">
        <f t="shared" si="57"/>
        <v>0</v>
      </c>
      <c r="S141" s="36">
        <f t="shared" si="57"/>
        <v>297</v>
      </c>
      <c r="T141" s="40"/>
      <c r="U141" s="38"/>
    </row>
    <row r="142" spans="2:21" ht="13.5">
      <c r="B142" s="85"/>
      <c r="C142" s="30" t="s">
        <v>0</v>
      </c>
      <c r="D142" s="37">
        <f aca="true" t="shared" si="58" ref="D142:S142">SUM(D121,D124,D127,D130,D133,D136,D139)</f>
        <v>1571</v>
      </c>
      <c r="E142" s="37">
        <f t="shared" si="58"/>
        <v>2213</v>
      </c>
      <c r="F142" s="37">
        <f t="shared" si="58"/>
        <v>15</v>
      </c>
      <c r="G142" s="37">
        <f t="shared" si="58"/>
        <v>3799</v>
      </c>
      <c r="H142" s="37">
        <f t="shared" si="58"/>
        <v>43</v>
      </c>
      <c r="I142" s="37">
        <f t="shared" si="58"/>
        <v>126</v>
      </c>
      <c r="J142" s="37">
        <f t="shared" si="58"/>
        <v>169</v>
      </c>
      <c r="K142" s="37">
        <f t="shared" si="58"/>
        <v>7478</v>
      </c>
      <c r="L142" s="37">
        <f t="shared" si="58"/>
        <v>14369</v>
      </c>
      <c r="M142" s="37">
        <f t="shared" si="58"/>
        <v>21847</v>
      </c>
      <c r="N142" s="37">
        <f t="shared" si="58"/>
        <v>598</v>
      </c>
      <c r="O142" s="37">
        <f t="shared" si="58"/>
        <v>89</v>
      </c>
      <c r="P142" s="37">
        <f t="shared" si="58"/>
        <v>687</v>
      </c>
      <c r="Q142" s="37">
        <f t="shared" si="58"/>
        <v>26502</v>
      </c>
      <c r="R142" s="37">
        <f t="shared" si="58"/>
        <v>683</v>
      </c>
      <c r="S142" s="37">
        <f t="shared" si="58"/>
        <v>27185</v>
      </c>
      <c r="T142" s="41">
        <f>SUM(T121,T124,T127,T130,T133,T136,T139)</f>
        <v>12286</v>
      </c>
      <c r="U142" s="38">
        <f>S142+T142</f>
        <v>39471</v>
      </c>
    </row>
    <row r="143" spans="2:21" ht="13.5">
      <c r="B143" s="88" t="s">
        <v>67</v>
      </c>
      <c r="C143" s="9" t="s">
        <v>33</v>
      </c>
      <c r="D143" s="5">
        <v>108</v>
      </c>
      <c r="E143" s="5">
        <v>239</v>
      </c>
      <c r="F143" s="5">
        <v>0</v>
      </c>
      <c r="G143" s="8">
        <f>D143+E143+F143</f>
        <v>347</v>
      </c>
      <c r="H143" s="5">
        <v>2</v>
      </c>
      <c r="I143" s="5">
        <v>12</v>
      </c>
      <c r="J143" s="8">
        <f>H143+I143</f>
        <v>14</v>
      </c>
      <c r="K143" s="5">
        <v>743</v>
      </c>
      <c r="L143" s="5">
        <v>1351</v>
      </c>
      <c r="M143" s="8">
        <f>K143+L143</f>
        <v>2094</v>
      </c>
      <c r="N143" s="5">
        <v>58</v>
      </c>
      <c r="O143" s="5">
        <v>3</v>
      </c>
      <c r="P143" s="8">
        <f>N143+O143</f>
        <v>61</v>
      </c>
      <c r="Q143" s="8">
        <f>G143+J143+M143+P143</f>
        <v>2516</v>
      </c>
      <c r="R143" s="5">
        <v>82</v>
      </c>
      <c r="S143" s="8">
        <f>Q143+R143</f>
        <v>2598</v>
      </c>
      <c r="T143" s="25"/>
      <c r="U143" s="18"/>
    </row>
    <row r="144" spans="2:21" ht="13.5">
      <c r="B144" s="81" t="s">
        <v>68</v>
      </c>
      <c r="C144" s="14" t="s">
        <v>34</v>
      </c>
      <c r="D144" s="12">
        <v>96</v>
      </c>
      <c r="E144" s="12">
        <v>1</v>
      </c>
      <c r="F144" s="12">
        <v>0</v>
      </c>
      <c r="G144" s="15">
        <f>D144+E144+F144</f>
        <v>97</v>
      </c>
      <c r="H144" s="12">
        <v>3</v>
      </c>
      <c r="I144" s="12">
        <v>4</v>
      </c>
      <c r="J144" s="15">
        <f>H144+I144</f>
        <v>7</v>
      </c>
      <c r="K144" s="12">
        <v>0</v>
      </c>
      <c r="L144" s="12">
        <v>0</v>
      </c>
      <c r="M144" s="15">
        <f>K144+L144</f>
        <v>0</v>
      </c>
      <c r="N144" s="12">
        <v>0</v>
      </c>
      <c r="O144" s="12">
        <v>0</v>
      </c>
      <c r="P144" s="15">
        <f>N144+O144</f>
        <v>0</v>
      </c>
      <c r="Q144" s="15">
        <f>G144+J144+M144+P144</f>
        <v>104</v>
      </c>
      <c r="R144" s="12">
        <v>0</v>
      </c>
      <c r="S144" s="15">
        <f>Q144+R144</f>
        <v>104</v>
      </c>
      <c r="T144" s="26"/>
      <c r="U144" s="18"/>
    </row>
    <row r="145" spans="2:21" ht="13.5">
      <c r="B145" s="82"/>
      <c r="C145" s="11" t="s">
        <v>0</v>
      </c>
      <c r="D145" s="17">
        <f aca="true" t="shared" si="59" ref="D145:S145">D143+D144</f>
        <v>204</v>
      </c>
      <c r="E145" s="17">
        <f t="shared" si="59"/>
        <v>240</v>
      </c>
      <c r="F145" s="17">
        <f t="shared" si="59"/>
        <v>0</v>
      </c>
      <c r="G145" s="17">
        <f t="shared" si="59"/>
        <v>444</v>
      </c>
      <c r="H145" s="17">
        <f t="shared" si="59"/>
        <v>5</v>
      </c>
      <c r="I145" s="17">
        <f t="shared" si="59"/>
        <v>16</v>
      </c>
      <c r="J145" s="17">
        <f t="shared" si="59"/>
        <v>21</v>
      </c>
      <c r="K145" s="17">
        <f t="shared" si="59"/>
        <v>743</v>
      </c>
      <c r="L145" s="17">
        <f t="shared" si="59"/>
        <v>1351</v>
      </c>
      <c r="M145" s="17">
        <f t="shared" si="59"/>
        <v>2094</v>
      </c>
      <c r="N145" s="17">
        <f t="shared" si="59"/>
        <v>58</v>
      </c>
      <c r="O145" s="17">
        <f t="shared" si="59"/>
        <v>3</v>
      </c>
      <c r="P145" s="17">
        <f t="shared" si="59"/>
        <v>61</v>
      </c>
      <c r="Q145" s="17">
        <f t="shared" si="59"/>
        <v>2620</v>
      </c>
      <c r="R145" s="17">
        <f t="shared" si="59"/>
        <v>82</v>
      </c>
      <c r="S145" s="17">
        <f t="shared" si="59"/>
        <v>2702</v>
      </c>
      <c r="T145" s="27">
        <v>1919</v>
      </c>
      <c r="U145" s="18">
        <f>S145+T145</f>
        <v>4621</v>
      </c>
    </row>
    <row r="146" spans="2:21" ht="13.5">
      <c r="B146" s="80"/>
      <c r="C146" s="9" t="s">
        <v>33</v>
      </c>
      <c r="D146" s="5">
        <v>71</v>
      </c>
      <c r="E146" s="5">
        <v>190</v>
      </c>
      <c r="F146" s="5">
        <v>0</v>
      </c>
      <c r="G146" s="8">
        <f>D146+E146+F146</f>
        <v>261</v>
      </c>
      <c r="H146" s="5">
        <v>1</v>
      </c>
      <c r="I146" s="5">
        <v>5</v>
      </c>
      <c r="J146" s="8">
        <f>H146+I146</f>
        <v>6</v>
      </c>
      <c r="K146" s="5">
        <v>412</v>
      </c>
      <c r="L146" s="5">
        <v>919</v>
      </c>
      <c r="M146" s="8">
        <f>K146+L146</f>
        <v>1331</v>
      </c>
      <c r="N146" s="5">
        <v>28</v>
      </c>
      <c r="O146" s="5">
        <v>7</v>
      </c>
      <c r="P146" s="8">
        <f>N146+O146</f>
        <v>35</v>
      </c>
      <c r="Q146" s="8">
        <f>G146+J146+M146+P146</f>
        <v>1633</v>
      </c>
      <c r="R146" s="5">
        <v>32</v>
      </c>
      <c r="S146" s="8">
        <f>Q146+R146</f>
        <v>1665</v>
      </c>
      <c r="T146" s="25"/>
      <c r="U146" s="18"/>
    </row>
    <row r="147" spans="2:21" ht="13.5">
      <c r="B147" s="81" t="s">
        <v>69</v>
      </c>
      <c r="C147" s="14" t="s">
        <v>34</v>
      </c>
      <c r="D147" s="12">
        <v>0</v>
      </c>
      <c r="E147" s="12">
        <v>0</v>
      </c>
      <c r="F147" s="12">
        <v>0</v>
      </c>
      <c r="G147" s="15">
        <f>D147+E147+F147</f>
        <v>0</v>
      </c>
      <c r="H147" s="12">
        <v>0</v>
      </c>
      <c r="I147" s="12">
        <v>2</v>
      </c>
      <c r="J147" s="15">
        <f>H147+I147</f>
        <v>2</v>
      </c>
      <c r="K147" s="12">
        <v>0</v>
      </c>
      <c r="L147" s="12">
        <v>4</v>
      </c>
      <c r="M147" s="15">
        <f>K147+L147</f>
        <v>4</v>
      </c>
      <c r="N147" s="12">
        <v>0</v>
      </c>
      <c r="O147" s="12">
        <v>0</v>
      </c>
      <c r="P147" s="15">
        <f>N147+O147</f>
        <v>0</v>
      </c>
      <c r="Q147" s="15">
        <f>G147+J147+M147+P147</f>
        <v>6</v>
      </c>
      <c r="R147" s="12">
        <v>0</v>
      </c>
      <c r="S147" s="15">
        <f>Q147+R147</f>
        <v>6</v>
      </c>
      <c r="T147" s="26"/>
      <c r="U147" s="18"/>
    </row>
    <row r="148" spans="2:21" ht="13.5">
      <c r="B148" s="82"/>
      <c r="C148" s="11" t="s">
        <v>0</v>
      </c>
      <c r="D148" s="17">
        <f aca="true" t="shared" si="60" ref="D148:S148">D146+D147</f>
        <v>71</v>
      </c>
      <c r="E148" s="17">
        <f t="shared" si="60"/>
        <v>190</v>
      </c>
      <c r="F148" s="17">
        <f t="shared" si="60"/>
        <v>0</v>
      </c>
      <c r="G148" s="17">
        <f t="shared" si="60"/>
        <v>261</v>
      </c>
      <c r="H148" s="17">
        <f t="shared" si="60"/>
        <v>1</v>
      </c>
      <c r="I148" s="17">
        <f t="shared" si="60"/>
        <v>7</v>
      </c>
      <c r="J148" s="17">
        <f t="shared" si="60"/>
        <v>8</v>
      </c>
      <c r="K148" s="17">
        <f t="shared" si="60"/>
        <v>412</v>
      </c>
      <c r="L148" s="17">
        <f t="shared" si="60"/>
        <v>923</v>
      </c>
      <c r="M148" s="17">
        <f t="shared" si="60"/>
        <v>1335</v>
      </c>
      <c r="N148" s="17">
        <f t="shared" si="60"/>
        <v>28</v>
      </c>
      <c r="O148" s="17">
        <f t="shared" si="60"/>
        <v>7</v>
      </c>
      <c r="P148" s="17">
        <f t="shared" si="60"/>
        <v>35</v>
      </c>
      <c r="Q148" s="17">
        <f t="shared" si="60"/>
        <v>1639</v>
      </c>
      <c r="R148" s="17">
        <f t="shared" si="60"/>
        <v>32</v>
      </c>
      <c r="S148" s="17">
        <f t="shared" si="60"/>
        <v>1671</v>
      </c>
      <c r="T148" s="27">
        <v>721</v>
      </c>
      <c r="U148" s="18">
        <f>S148+T148</f>
        <v>2392</v>
      </c>
    </row>
    <row r="149" spans="2:21" ht="13.5">
      <c r="B149" s="80"/>
      <c r="C149" s="9" t="s">
        <v>33</v>
      </c>
      <c r="D149" s="5">
        <v>325</v>
      </c>
      <c r="E149" s="5">
        <v>756</v>
      </c>
      <c r="F149" s="5">
        <v>2</v>
      </c>
      <c r="G149" s="8">
        <f>D149+E149+F149</f>
        <v>1083</v>
      </c>
      <c r="H149" s="5">
        <v>8</v>
      </c>
      <c r="I149" s="5">
        <v>19</v>
      </c>
      <c r="J149" s="8">
        <f>H149+I149</f>
        <v>27</v>
      </c>
      <c r="K149" s="5">
        <v>1592</v>
      </c>
      <c r="L149" s="5">
        <v>2984</v>
      </c>
      <c r="M149" s="8">
        <f>K149+L149</f>
        <v>4576</v>
      </c>
      <c r="N149" s="5">
        <v>195</v>
      </c>
      <c r="O149" s="5">
        <v>71</v>
      </c>
      <c r="P149" s="8">
        <f>N149+O149</f>
        <v>266</v>
      </c>
      <c r="Q149" s="8">
        <f>G149+J149+M149+P149</f>
        <v>5952</v>
      </c>
      <c r="R149" s="5">
        <v>151</v>
      </c>
      <c r="S149" s="8">
        <f>Q149+R149</f>
        <v>6103</v>
      </c>
      <c r="T149" s="25"/>
      <c r="U149" s="18"/>
    </row>
    <row r="150" spans="2:21" ht="13.5">
      <c r="B150" s="81" t="s">
        <v>70</v>
      </c>
      <c r="C150" s="14" t="s">
        <v>34</v>
      </c>
      <c r="D150" s="12">
        <v>45</v>
      </c>
      <c r="E150" s="12">
        <v>2</v>
      </c>
      <c r="F150" s="12">
        <v>0</v>
      </c>
      <c r="G150" s="15">
        <f>D150+E150+F150</f>
        <v>47</v>
      </c>
      <c r="H150" s="12">
        <v>0</v>
      </c>
      <c r="I150" s="12">
        <v>5</v>
      </c>
      <c r="J150" s="15">
        <f>H150+I150</f>
        <v>5</v>
      </c>
      <c r="K150" s="12">
        <v>0</v>
      </c>
      <c r="L150" s="12">
        <v>11</v>
      </c>
      <c r="M150" s="15">
        <f>K150+L150</f>
        <v>11</v>
      </c>
      <c r="N150" s="12">
        <v>12</v>
      </c>
      <c r="O150" s="12">
        <v>0</v>
      </c>
      <c r="P150" s="15">
        <f>N150+O150</f>
        <v>12</v>
      </c>
      <c r="Q150" s="15">
        <f>G150+J150+M150+P150</f>
        <v>75</v>
      </c>
      <c r="R150" s="12">
        <v>0</v>
      </c>
      <c r="S150" s="15">
        <f>Q150+R150</f>
        <v>75</v>
      </c>
      <c r="T150" s="26"/>
      <c r="U150" s="18"/>
    </row>
    <row r="151" spans="2:21" ht="13.5">
      <c r="B151" s="82"/>
      <c r="C151" s="11" t="s">
        <v>0</v>
      </c>
      <c r="D151" s="17">
        <f aca="true" t="shared" si="61" ref="D151:S151">D149+D150</f>
        <v>370</v>
      </c>
      <c r="E151" s="17">
        <f t="shared" si="61"/>
        <v>758</v>
      </c>
      <c r="F151" s="17">
        <f t="shared" si="61"/>
        <v>2</v>
      </c>
      <c r="G151" s="17">
        <f t="shared" si="61"/>
        <v>1130</v>
      </c>
      <c r="H151" s="17">
        <f t="shared" si="61"/>
        <v>8</v>
      </c>
      <c r="I151" s="17">
        <f t="shared" si="61"/>
        <v>24</v>
      </c>
      <c r="J151" s="17">
        <f t="shared" si="61"/>
        <v>32</v>
      </c>
      <c r="K151" s="17">
        <f t="shared" si="61"/>
        <v>1592</v>
      </c>
      <c r="L151" s="17">
        <f t="shared" si="61"/>
        <v>2995</v>
      </c>
      <c r="M151" s="17">
        <f t="shared" si="61"/>
        <v>4587</v>
      </c>
      <c r="N151" s="17">
        <f t="shared" si="61"/>
        <v>207</v>
      </c>
      <c r="O151" s="17">
        <f t="shared" si="61"/>
        <v>71</v>
      </c>
      <c r="P151" s="17">
        <f t="shared" si="61"/>
        <v>278</v>
      </c>
      <c r="Q151" s="17">
        <f t="shared" si="61"/>
        <v>6027</v>
      </c>
      <c r="R151" s="17">
        <f t="shared" si="61"/>
        <v>151</v>
      </c>
      <c r="S151" s="17">
        <f t="shared" si="61"/>
        <v>6178</v>
      </c>
      <c r="T151" s="26">
        <v>3331</v>
      </c>
      <c r="U151" s="18">
        <f>S151+T151</f>
        <v>9509</v>
      </c>
    </row>
    <row r="152" spans="2:21" ht="13.5">
      <c r="B152" s="80"/>
      <c r="C152" s="9" t="s">
        <v>33</v>
      </c>
      <c r="D152" s="5">
        <v>282</v>
      </c>
      <c r="E152" s="5">
        <v>789</v>
      </c>
      <c r="F152" s="5">
        <v>0</v>
      </c>
      <c r="G152" s="8">
        <f>D152+E152+F152</f>
        <v>1071</v>
      </c>
      <c r="H152" s="5">
        <v>1</v>
      </c>
      <c r="I152" s="5">
        <v>17</v>
      </c>
      <c r="J152" s="8">
        <f>H152+I152</f>
        <v>18</v>
      </c>
      <c r="K152" s="5">
        <v>2218</v>
      </c>
      <c r="L152" s="5">
        <v>4172</v>
      </c>
      <c r="M152" s="8">
        <f>K152+L152</f>
        <v>6390</v>
      </c>
      <c r="N152" s="5">
        <v>126</v>
      </c>
      <c r="O152" s="5">
        <v>9</v>
      </c>
      <c r="P152" s="8">
        <f>N152+O152</f>
        <v>135</v>
      </c>
      <c r="Q152" s="8">
        <f>G152+J152+M152+P152</f>
        <v>7614</v>
      </c>
      <c r="R152" s="5">
        <v>244</v>
      </c>
      <c r="S152" s="8">
        <f>Q152+R152</f>
        <v>7858</v>
      </c>
      <c r="T152" s="25"/>
      <c r="U152" s="18"/>
    </row>
    <row r="153" spans="2:21" ht="13.5">
      <c r="B153" s="81" t="s">
        <v>71</v>
      </c>
      <c r="C153" s="14" t="s">
        <v>34</v>
      </c>
      <c r="D153" s="12">
        <v>139</v>
      </c>
      <c r="E153" s="12">
        <v>6</v>
      </c>
      <c r="F153" s="12">
        <v>2</v>
      </c>
      <c r="G153" s="15">
        <f>D153+E153+F153</f>
        <v>147</v>
      </c>
      <c r="H153" s="12">
        <v>0</v>
      </c>
      <c r="I153" s="12">
        <v>0</v>
      </c>
      <c r="J153" s="15">
        <f>H153+I153</f>
        <v>0</v>
      </c>
      <c r="K153" s="12">
        <v>0</v>
      </c>
      <c r="L153" s="12">
        <v>5</v>
      </c>
      <c r="M153" s="15">
        <f>K153+L153</f>
        <v>5</v>
      </c>
      <c r="N153" s="12">
        <v>2</v>
      </c>
      <c r="O153" s="12">
        <v>0</v>
      </c>
      <c r="P153" s="15">
        <f>N153+O153</f>
        <v>2</v>
      </c>
      <c r="Q153" s="15">
        <f>G153+J153+M153+P153</f>
        <v>154</v>
      </c>
      <c r="R153" s="12">
        <v>0</v>
      </c>
      <c r="S153" s="15">
        <f>Q153+R153</f>
        <v>154</v>
      </c>
      <c r="T153" s="26"/>
      <c r="U153" s="18"/>
    </row>
    <row r="154" spans="2:21" ht="13.5">
      <c r="B154" s="82"/>
      <c r="C154" s="11" t="s">
        <v>0</v>
      </c>
      <c r="D154" s="17">
        <f aca="true" t="shared" si="62" ref="D154:S154">D152+D153</f>
        <v>421</v>
      </c>
      <c r="E154" s="17">
        <f t="shared" si="62"/>
        <v>795</v>
      </c>
      <c r="F154" s="17">
        <f t="shared" si="62"/>
        <v>2</v>
      </c>
      <c r="G154" s="17">
        <f t="shared" si="62"/>
        <v>1218</v>
      </c>
      <c r="H154" s="17">
        <f t="shared" si="62"/>
        <v>1</v>
      </c>
      <c r="I154" s="17">
        <f t="shared" si="62"/>
        <v>17</v>
      </c>
      <c r="J154" s="17">
        <f t="shared" si="62"/>
        <v>18</v>
      </c>
      <c r="K154" s="17">
        <f t="shared" si="62"/>
        <v>2218</v>
      </c>
      <c r="L154" s="17">
        <f t="shared" si="62"/>
        <v>4177</v>
      </c>
      <c r="M154" s="17">
        <f t="shared" si="62"/>
        <v>6395</v>
      </c>
      <c r="N154" s="17">
        <f t="shared" si="62"/>
        <v>128</v>
      </c>
      <c r="O154" s="17">
        <f t="shared" si="62"/>
        <v>9</v>
      </c>
      <c r="P154" s="17">
        <f t="shared" si="62"/>
        <v>137</v>
      </c>
      <c r="Q154" s="17">
        <f t="shared" si="62"/>
        <v>7768</v>
      </c>
      <c r="R154" s="17">
        <f t="shared" si="62"/>
        <v>244</v>
      </c>
      <c r="S154" s="17">
        <f t="shared" si="62"/>
        <v>8012</v>
      </c>
      <c r="T154" s="27">
        <v>4356</v>
      </c>
      <c r="U154" s="18">
        <f>S154+T154</f>
        <v>12368</v>
      </c>
    </row>
    <row r="155" spans="2:21" ht="13.5">
      <c r="B155" s="80" t="s">
        <v>67</v>
      </c>
      <c r="C155" s="9" t="s">
        <v>33</v>
      </c>
      <c r="D155" s="5">
        <v>0</v>
      </c>
      <c r="E155" s="5">
        <v>0</v>
      </c>
      <c r="F155" s="5">
        <v>0</v>
      </c>
      <c r="G155" s="8">
        <f>D155+E155+F155</f>
        <v>0</v>
      </c>
      <c r="H155" s="5">
        <v>0</v>
      </c>
      <c r="I155" s="5">
        <v>0</v>
      </c>
      <c r="J155" s="8">
        <f>H155+I155</f>
        <v>0</v>
      </c>
      <c r="K155" s="5">
        <v>0</v>
      </c>
      <c r="L155" s="5">
        <v>0</v>
      </c>
      <c r="M155" s="8">
        <f>K155+L155</f>
        <v>0</v>
      </c>
      <c r="N155" s="5">
        <v>0</v>
      </c>
      <c r="O155" s="5">
        <v>0</v>
      </c>
      <c r="P155" s="8">
        <f>N155+O155</f>
        <v>0</v>
      </c>
      <c r="Q155" s="8">
        <f>G155+J155+M155+P155</f>
        <v>0</v>
      </c>
      <c r="R155" s="5">
        <v>0</v>
      </c>
      <c r="S155" s="8">
        <f>Q155+R155</f>
        <v>0</v>
      </c>
      <c r="T155" s="25"/>
      <c r="U155" s="18"/>
    </row>
    <row r="156" spans="2:21" ht="13.5">
      <c r="B156" s="81" t="s">
        <v>45</v>
      </c>
      <c r="C156" s="14" t="s">
        <v>34</v>
      </c>
      <c r="D156" s="12">
        <v>0</v>
      </c>
      <c r="E156" s="12">
        <v>0</v>
      </c>
      <c r="F156" s="12">
        <v>0</v>
      </c>
      <c r="G156" s="15">
        <f>D156+E156+F156</f>
        <v>0</v>
      </c>
      <c r="H156" s="12">
        <v>0</v>
      </c>
      <c r="I156" s="12">
        <v>0</v>
      </c>
      <c r="J156" s="15">
        <f>H156+I156</f>
        <v>0</v>
      </c>
      <c r="K156" s="12">
        <v>0</v>
      </c>
      <c r="L156" s="12">
        <v>0</v>
      </c>
      <c r="M156" s="15">
        <f>K156+L156</f>
        <v>0</v>
      </c>
      <c r="N156" s="12">
        <v>0</v>
      </c>
      <c r="O156" s="12">
        <v>0</v>
      </c>
      <c r="P156" s="15">
        <f>N156+O156</f>
        <v>0</v>
      </c>
      <c r="Q156" s="15">
        <f>G156+J156+M156+P156</f>
        <v>0</v>
      </c>
      <c r="R156" s="12">
        <v>0</v>
      </c>
      <c r="S156" s="15">
        <f>Q156+R156</f>
        <v>0</v>
      </c>
      <c r="T156" s="26"/>
      <c r="U156" s="18"/>
    </row>
    <row r="157" spans="2:21" ht="13.5">
      <c r="B157" s="82"/>
      <c r="C157" s="11" t="s">
        <v>0</v>
      </c>
      <c r="D157" s="17">
        <f aca="true" t="shared" si="63" ref="D157:S157">D155+D156</f>
        <v>0</v>
      </c>
      <c r="E157" s="17">
        <f t="shared" si="63"/>
        <v>0</v>
      </c>
      <c r="F157" s="17">
        <f t="shared" si="63"/>
        <v>0</v>
      </c>
      <c r="G157" s="17">
        <f t="shared" si="63"/>
        <v>0</v>
      </c>
      <c r="H157" s="17">
        <f t="shared" si="63"/>
        <v>0</v>
      </c>
      <c r="I157" s="17">
        <f t="shared" si="63"/>
        <v>0</v>
      </c>
      <c r="J157" s="17">
        <f t="shared" si="63"/>
        <v>0</v>
      </c>
      <c r="K157" s="17">
        <f t="shared" si="63"/>
        <v>0</v>
      </c>
      <c r="L157" s="17">
        <f t="shared" si="63"/>
        <v>0</v>
      </c>
      <c r="M157" s="17">
        <f t="shared" si="63"/>
        <v>0</v>
      </c>
      <c r="N157" s="17">
        <f t="shared" si="63"/>
        <v>0</v>
      </c>
      <c r="O157" s="17">
        <f t="shared" si="63"/>
        <v>0</v>
      </c>
      <c r="P157" s="17">
        <f t="shared" si="63"/>
        <v>0</v>
      </c>
      <c r="Q157" s="17">
        <f t="shared" si="63"/>
        <v>0</v>
      </c>
      <c r="R157" s="17">
        <f t="shared" si="63"/>
        <v>0</v>
      </c>
      <c r="S157" s="17">
        <f t="shared" si="63"/>
        <v>0</v>
      </c>
      <c r="T157" s="27">
        <v>4</v>
      </c>
      <c r="U157" s="18">
        <f>S157+T157</f>
        <v>4</v>
      </c>
    </row>
    <row r="158" spans="2:21" ht="13.5">
      <c r="B158" s="83"/>
      <c r="C158" s="28" t="s">
        <v>33</v>
      </c>
      <c r="D158" s="33">
        <f aca="true" t="shared" si="64" ref="D158:S158">SUM(D143,D146,D149,D152,D155)</f>
        <v>786</v>
      </c>
      <c r="E158" s="33">
        <f t="shared" si="64"/>
        <v>1974</v>
      </c>
      <c r="F158" s="33">
        <f t="shared" si="64"/>
        <v>2</v>
      </c>
      <c r="G158" s="33">
        <f t="shared" si="64"/>
        <v>2762</v>
      </c>
      <c r="H158" s="33">
        <f t="shared" si="64"/>
        <v>12</v>
      </c>
      <c r="I158" s="33">
        <f t="shared" si="64"/>
        <v>53</v>
      </c>
      <c r="J158" s="33">
        <f t="shared" si="64"/>
        <v>65</v>
      </c>
      <c r="K158" s="33">
        <f t="shared" si="64"/>
        <v>4965</v>
      </c>
      <c r="L158" s="33">
        <f t="shared" si="64"/>
        <v>9426</v>
      </c>
      <c r="M158" s="33">
        <f t="shared" si="64"/>
        <v>14391</v>
      </c>
      <c r="N158" s="33">
        <f t="shared" si="64"/>
        <v>407</v>
      </c>
      <c r="O158" s="33">
        <f t="shared" si="64"/>
        <v>90</v>
      </c>
      <c r="P158" s="33">
        <f t="shared" si="64"/>
        <v>497</v>
      </c>
      <c r="Q158" s="33">
        <f t="shared" si="64"/>
        <v>17715</v>
      </c>
      <c r="R158" s="33">
        <f t="shared" si="64"/>
        <v>509</v>
      </c>
      <c r="S158" s="33">
        <f t="shared" si="64"/>
        <v>18224</v>
      </c>
      <c r="T158" s="39"/>
      <c r="U158" s="38"/>
    </row>
    <row r="159" spans="2:21" ht="13.5">
      <c r="B159" s="84" t="s">
        <v>72</v>
      </c>
      <c r="C159" s="35" t="s">
        <v>34</v>
      </c>
      <c r="D159" s="36">
        <f aca="true" t="shared" si="65" ref="D159:S159">SUM(D144,D147,D150,D153,D156)</f>
        <v>280</v>
      </c>
      <c r="E159" s="36">
        <f t="shared" si="65"/>
        <v>9</v>
      </c>
      <c r="F159" s="36">
        <f t="shared" si="65"/>
        <v>2</v>
      </c>
      <c r="G159" s="36">
        <f t="shared" si="65"/>
        <v>291</v>
      </c>
      <c r="H159" s="36">
        <f t="shared" si="65"/>
        <v>3</v>
      </c>
      <c r="I159" s="36">
        <f t="shared" si="65"/>
        <v>11</v>
      </c>
      <c r="J159" s="36">
        <f t="shared" si="65"/>
        <v>14</v>
      </c>
      <c r="K159" s="36">
        <f t="shared" si="65"/>
        <v>0</v>
      </c>
      <c r="L159" s="36">
        <f t="shared" si="65"/>
        <v>20</v>
      </c>
      <c r="M159" s="36">
        <f t="shared" si="65"/>
        <v>20</v>
      </c>
      <c r="N159" s="36">
        <f t="shared" si="65"/>
        <v>14</v>
      </c>
      <c r="O159" s="36">
        <f t="shared" si="65"/>
        <v>0</v>
      </c>
      <c r="P159" s="36">
        <f t="shared" si="65"/>
        <v>14</v>
      </c>
      <c r="Q159" s="36">
        <f t="shared" si="65"/>
        <v>339</v>
      </c>
      <c r="R159" s="36">
        <f t="shared" si="65"/>
        <v>0</v>
      </c>
      <c r="S159" s="36">
        <f t="shared" si="65"/>
        <v>339</v>
      </c>
      <c r="T159" s="40"/>
      <c r="U159" s="38"/>
    </row>
    <row r="160" spans="2:21" ht="13.5">
      <c r="B160" s="85"/>
      <c r="C160" s="30" t="s">
        <v>0</v>
      </c>
      <c r="D160" s="37">
        <f aca="true" t="shared" si="66" ref="D160:S160">SUM(D145,D148,D151,D154,D157)</f>
        <v>1066</v>
      </c>
      <c r="E160" s="37">
        <f t="shared" si="66"/>
        <v>1983</v>
      </c>
      <c r="F160" s="37">
        <f t="shared" si="66"/>
        <v>4</v>
      </c>
      <c r="G160" s="37">
        <f t="shared" si="66"/>
        <v>3053</v>
      </c>
      <c r="H160" s="37">
        <f t="shared" si="66"/>
        <v>15</v>
      </c>
      <c r="I160" s="37">
        <f t="shared" si="66"/>
        <v>64</v>
      </c>
      <c r="J160" s="37">
        <f t="shared" si="66"/>
        <v>79</v>
      </c>
      <c r="K160" s="37">
        <f t="shared" si="66"/>
        <v>4965</v>
      </c>
      <c r="L160" s="37">
        <f t="shared" si="66"/>
        <v>9446</v>
      </c>
      <c r="M160" s="37">
        <f t="shared" si="66"/>
        <v>14411</v>
      </c>
      <c r="N160" s="37">
        <f t="shared" si="66"/>
        <v>421</v>
      </c>
      <c r="O160" s="37">
        <f t="shared" si="66"/>
        <v>90</v>
      </c>
      <c r="P160" s="37">
        <f t="shared" si="66"/>
        <v>511</v>
      </c>
      <c r="Q160" s="37">
        <f t="shared" si="66"/>
        <v>18054</v>
      </c>
      <c r="R160" s="37">
        <f t="shared" si="66"/>
        <v>509</v>
      </c>
      <c r="S160" s="37">
        <f t="shared" si="66"/>
        <v>18563</v>
      </c>
      <c r="T160" s="41">
        <f>SUM(T145,T148,T151,T154,T157)</f>
        <v>10331</v>
      </c>
      <c r="U160" s="38">
        <f>S160+T160</f>
        <v>28894</v>
      </c>
    </row>
    <row r="161" spans="2:21" ht="13.5">
      <c r="B161" s="88" t="s">
        <v>73</v>
      </c>
      <c r="C161" s="9" t="s">
        <v>33</v>
      </c>
      <c r="D161" s="5">
        <v>331</v>
      </c>
      <c r="E161" s="5">
        <v>583</v>
      </c>
      <c r="F161" s="5">
        <v>2</v>
      </c>
      <c r="G161" s="8">
        <f>D161+E161+F161</f>
        <v>916</v>
      </c>
      <c r="H161" s="5">
        <v>1</v>
      </c>
      <c r="I161" s="5">
        <v>17</v>
      </c>
      <c r="J161" s="8">
        <f>H161+I161</f>
        <v>18</v>
      </c>
      <c r="K161" s="5">
        <v>2573</v>
      </c>
      <c r="L161" s="5">
        <v>4796</v>
      </c>
      <c r="M161" s="8">
        <f>K161+L161</f>
        <v>7369</v>
      </c>
      <c r="N161" s="5">
        <v>214</v>
      </c>
      <c r="O161" s="5">
        <v>41</v>
      </c>
      <c r="P161" s="8">
        <f>N161+O161</f>
        <v>255</v>
      </c>
      <c r="Q161" s="8">
        <f>G161+J161+M161+P161</f>
        <v>8558</v>
      </c>
      <c r="R161" s="5">
        <v>288</v>
      </c>
      <c r="S161" s="8">
        <f>Q161+R161</f>
        <v>8846</v>
      </c>
      <c r="T161" s="25"/>
      <c r="U161" s="18"/>
    </row>
    <row r="162" spans="2:21" ht="13.5">
      <c r="B162" s="81" t="s">
        <v>74</v>
      </c>
      <c r="C162" s="14" t="s">
        <v>34</v>
      </c>
      <c r="D162" s="12">
        <v>26</v>
      </c>
      <c r="E162" s="12">
        <v>2</v>
      </c>
      <c r="F162" s="12">
        <v>0</v>
      </c>
      <c r="G162" s="15">
        <f>D162+E162+F162</f>
        <v>28</v>
      </c>
      <c r="H162" s="12">
        <v>0</v>
      </c>
      <c r="I162" s="12">
        <v>0</v>
      </c>
      <c r="J162" s="15">
        <f>H162+I162</f>
        <v>0</v>
      </c>
      <c r="K162" s="12">
        <v>4</v>
      </c>
      <c r="L162" s="12">
        <v>4</v>
      </c>
      <c r="M162" s="15">
        <f>K162+L162</f>
        <v>8</v>
      </c>
      <c r="N162" s="12">
        <v>0</v>
      </c>
      <c r="O162" s="12">
        <v>0</v>
      </c>
      <c r="P162" s="15">
        <f>N162+O162</f>
        <v>0</v>
      </c>
      <c r="Q162" s="15">
        <f>G162+J162+M162+P162</f>
        <v>36</v>
      </c>
      <c r="R162" s="12">
        <v>0</v>
      </c>
      <c r="S162" s="15">
        <f>Q162+R162</f>
        <v>36</v>
      </c>
      <c r="T162" s="26"/>
      <c r="U162" s="18"/>
    </row>
    <row r="163" spans="2:21" ht="13.5">
      <c r="B163" s="82"/>
      <c r="C163" s="11" t="s">
        <v>0</v>
      </c>
      <c r="D163" s="17">
        <f aca="true" t="shared" si="67" ref="D163:S163">D161+D162</f>
        <v>357</v>
      </c>
      <c r="E163" s="17">
        <f t="shared" si="67"/>
        <v>585</v>
      </c>
      <c r="F163" s="17">
        <f t="shared" si="67"/>
        <v>2</v>
      </c>
      <c r="G163" s="17">
        <f t="shared" si="67"/>
        <v>944</v>
      </c>
      <c r="H163" s="17">
        <f t="shared" si="67"/>
        <v>1</v>
      </c>
      <c r="I163" s="17">
        <f t="shared" si="67"/>
        <v>17</v>
      </c>
      <c r="J163" s="17">
        <f t="shared" si="67"/>
        <v>18</v>
      </c>
      <c r="K163" s="17">
        <f t="shared" si="67"/>
        <v>2577</v>
      </c>
      <c r="L163" s="17">
        <f t="shared" si="67"/>
        <v>4800</v>
      </c>
      <c r="M163" s="17">
        <f t="shared" si="67"/>
        <v>7377</v>
      </c>
      <c r="N163" s="17">
        <f t="shared" si="67"/>
        <v>214</v>
      </c>
      <c r="O163" s="17">
        <f t="shared" si="67"/>
        <v>41</v>
      </c>
      <c r="P163" s="17">
        <f t="shared" si="67"/>
        <v>255</v>
      </c>
      <c r="Q163" s="17">
        <f t="shared" si="67"/>
        <v>8594</v>
      </c>
      <c r="R163" s="17">
        <f t="shared" si="67"/>
        <v>288</v>
      </c>
      <c r="S163" s="17">
        <f t="shared" si="67"/>
        <v>8882</v>
      </c>
      <c r="T163" s="27">
        <v>5069</v>
      </c>
      <c r="U163" s="18">
        <f>S163+T163</f>
        <v>13951</v>
      </c>
    </row>
    <row r="164" spans="2:21" ht="13.5">
      <c r="B164" s="80" t="s">
        <v>73</v>
      </c>
      <c r="C164" s="9" t="s">
        <v>33</v>
      </c>
      <c r="D164" s="5">
        <v>0</v>
      </c>
      <c r="E164" s="5">
        <v>1</v>
      </c>
      <c r="F164" s="5">
        <v>0</v>
      </c>
      <c r="G164" s="8">
        <f>D164+E164+F164</f>
        <v>1</v>
      </c>
      <c r="H164" s="5">
        <v>0</v>
      </c>
      <c r="I164" s="5">
        <v>0</v>
      </c>
      <c r="J164" s="8">
        <f>H164+I164</f>
        <v>0</v>
      </c>
      <c r="K164" s="5">
        <v>0</v>
      </c>
      <c r="L164" s="5">
        <v>0</v>
      </c>
      <c r="M164" s="8">
        <f>K164+L164</f>
        <v>0</v>
      </c>
      <c r="N164" s="5">
        <v>0</v>
      </c>
      <c r="O164" s="5">
        <v>0</v>
      </c>
      <c r="P164" s="8">
        <f>N164+O164</f>
        <v>0</v>
      </c>
      <c r="Q164" s="8">
        <f>G164+J164+M164+P164</f>
        <v>1</v>
      </c>
      <c r="R164" s="5">
        <v>0</v>
      </c>
      <c r="S164" s="8">
        <f>Q164+R164</f>
        <v>1</v>
      </c>
      <c r="T164" s="25"/>
      <c r="U164" s="18"/>
    </row>
    <row r="165" spans="2:21" ht="13.5">
      <c r="B165" s="81" t="s">
        <v>45</v>
      </c>
      <c r="C165" s="14" t="s">
        <v>34</v>
      </c>
      <c r="D165" s="12">
        <v>0</v>
      </c>
      <c r="E165" s="12">
        <v>0</v>
      </c>
      <c r="F165" s="12">
        <v>0</v>
      </c>
      <c r="G165" s="15">
        <f>D165+E165+F165</f>
        <v>0</v>
      </c>
      <c r="H165" s="12">
        <v>0</v>
      </c>
      <c r="I165" s="12">
        <v>0</v>
      </c>
      <c r="J165" s="15">
        <f>H165+I165</f>
        <v>0</v>
      </c>
      <c r="K165" s="12">
        <v>0</v>
      </c>
      <c r="L165" s="12">
        <v>0</v>
      </c>
      <c r="M165" s="15">
        <f>K165+L165</f>
        <v>0</v>
      </c>
      <c r="N165" s="12">
        <v>0</v>
      </c>
      <c r="O165" s="12">
        <v>0</v>
      </c>
      <c r="P165" s="15">
        <f>N165+O165</f>
        <v>0</v>
      </c>
      <c r="Q165" s="15">
        <f>G165+J165+M165+P165</f>
        <v>0</v>
      </c>
      <c r="R165" s="12">
        <v>0</v>
      </c>
      <c r="S165" s="15">
        <f>Q165+R165</f>
        <v>0</v>
      </c>
      <c r="T165" s="26"/>
      <c r="U165" s="18"/>
    </row>
    <row r="166" spans="2:21" ht="13.5">
      <c r="B166" s="82"/>
      <c r="C166" s="11" t="s">
        <v>0</v>
      </c>
      <c r="D166" s="17">
        <f aca="true" t="shared" si="68" ref="D166:S166">D164+D165</f>
        <v>0</v>
      </c>
      <c r="E166" s="17">
        <f t="shared" si="68"/>
        <v>1</v>
      </c>
      <c r="F166" s="17">
        <f t="shared" si="68"/>
        <v>0</v>
      </c>
      <c r="G166" s="17">
        <f t="shared" si="68"/>
        <v>1</v>
      </c>
      <c r="H166" s="17">
        <f t="shared" si="68"/>
        <v>0</v>
      </c>
      <c r="I166" s="17">
        <f t="shared" si="68"/>
        <v>0</v>
      </c>
      <c r="J166" s="17">
        <f t="shared" si="68"/>
        <v>0</v>
      </c>
      <c r="K166" s="17">
        <f t="shared" si="68"/>
        <v>0</v>
      </c>
      <c r="L166" s="17">
        <f t="shared" si="68"/>
        <v>0</v>
      </c>
      <c r="M166" s="17">
        <f t="shared" si="68"/>
        <v>0</v>
      </c>
      <c r="N166" s="17">
        <f t="shared" si="68"/>
        <v>0</v>
      </c>
      <c r="O166" s="17">
        <f t="shared" si="68"/>
        <v>0</v>
      </c>
      <c r="P166" s="17">
        <f t="shared" si="68"/>
        <v>0</v>
      </c>
      <c r="Q166" s="17">
        <f t="shared" si="68"/>
        <v>1</v>
      </c>
      <c r="R166" s="17">
        <f t="shared" si="68"/>
        <v>0</v>
      </c>
      <c r="S166" s="17">
        <f t="shared" si="68"/>
        <v>1</v>
      </c>
      <c r="T166" s="26"/>
      <c r="U166" s="18">
        <f>S166+T166</f>
        <v>1</v>
      </c>
    </row>
    <row r="167" spans="2:21" ht="13.5">
      <c r="B167" s="83"/>
      <c r="C167" s="28" t="s">
        <v>33</v>
      </c>
      <c r="D167" s="33">
        <f aca="true" t="shared" si="69" ref="D167:S167">SUM(D161,D164)</f>
        <v>331</v>
      </c>
      <c r="E167" s="33">
        <f t="shared" si="69"/>
        <v>584</v>
      </c>
      <c r="F167" s="33">
        <f t="shared" si="69"/>
        <v>2</v>
      </c>
      <c r="G167" s="33">
        <f t="shared" si="69"/>
        <v>917</v>
      </c>
      <c r="H167" s="33">
        <f t="shared" si="69"/>
        <v>1</v>
      </c>
      <c r="I167" s="33">
        <f t="shared" si="69"/>
        <v>17</v>
      </c>
      <c r="J167" s="33">
        <f t="shared" si="69"/>
        <v>18</v>
      </c>
      <c r="K167" s="33">
        <f t="shared" si="69"/>
        <v>2573</v>
      </c>
      <c r="L167" s="33">
        <f t="shared" si="69"/>
        <v>4796</v>
      </c>
      <c r="M167" s="33">
        <f t="shared" si="69"/>
        <v>7369</v>
      </c>
      <c r="N167" s="33">
        <f t="shared" si="69"/>
        <v>214</v>
      </c>
      <c r="O167" s="33">
        <f t="shared" si="69"/>
        <v>41</v>
      </c>
      <c r="P167" s="33">
        <f t="shared" si="69"/>
        <v>255</v>
      </c>
      <c r="Q167" s="33">
        <f t="shared" si="69"/>
        <v>8559</v>
      </c>
      <c r="R167" s="33">
        <f t="shared" si="69"/>
        <v>288</v>
      </c>
      <c r="S167" s="33">
        <f t="shared" si="69"/>
        <v>8847</v>
      </c>
      <c r="T167" s="39"/>
      <c r="U167" s="38"/>
    </row>
    <row r="168" spans="2:21" ht="13.5">
      <c r="B168" s="84" t="s">
        <v>75</v>
      </c>
      <c r="C168" s="35" t="s">
        <v>34</v>
      </c>
      <c r="D168" s="36">
        <f aca="true" t="shared" si="70" ref="D168:S168">SUM(D162,D165)</f>
        <v>26</v>
      </c>
      <c r="E168" s="36">
        <f t="shared" si="70"/>
        <v>2</v>
      </c>
      <c r="F168" s="36">
        <f t="shared" si="70"/>
        <v>0</v>
      </c>
      <c r="G168" s="36">
        <f t="shared" si="70"/>
        <v>28</v>
      </c>
      <c r="H168" s="36">
        <f t="shared" si="70"/>
        <v>0</v>
      </c>
      <c r="I168" s="36">
        <f t="shared" si="70"/>
        <v>0</v>
      </c>
      <c r="J168" s="36">
        <f t="shared" si="70"/>
        <v>0</v>
      </c>
      <c r="K168" s="36">
        <f t="shared" si="70"/>
        <v>4</v>
      </c>
      <c r="L168" s="36">
        <f t="shared" si="70"/>
        <v>4</v>
      </c>
      <c r="M168" s="36">
        <f t="shared" si="70"/>
        <v>8</v>
      </c>
      <c r="N168" s="36">
        <f t="shared" si="70"/>
        <v>0</v>
      </c>
      <c r="O168" s="36">
        <f t="shared" si="70"/>
        <v>0</v>
      </c>
      <c r="P168" s="36">
        <f t="shared" si="70"/>
        <v>0</v>
      </c>
      <c r="Q168" s="36">
        <f t="shared" si="70"/>
        <v>36</v>
      </c>
      <c r="R168" s="36">
        <f t="shared" si="70"/>
        <v>0</v>
      </c>
      <c r="S168" s="36">
        <f t="shared" si="70"/>
        <v>36</v>
      </c>
      <c r="T168" s="40"/>
      <c r="U168" s="38"/>
    </row>
    <row r="169" spans="2:21" ht="13.5">
      <c r="B169" s="85"/>
      <c r="C169" s="30" t="s">
        <v>0</v>
      </c>
      <c r="D169" s="37">
        <f aca="true" t="shared" si="71" ref="D169:S169">SUM(D163,D166)</f>
        <v>357</v>
      </c>
      <c r="E169" s="37">
        <f t="shared" si="71"/>
        <v>586</v>
      </c>
      <c r="F169" s="37">
        <f t="shared" si="71"/>
        <v>2</v>
      </c>
      <c r="G169" s="37">
        <f t="shared" si="71"/>
        <v>945</v>
      </c>
      <c r="H169" s="37">
        <f t="shared" si="71"/>
        <v>1</v>
      </c>
      <c r="I169" s="37">
        <f t="shared" si="71"/>
        <v>17</v>
      </c>
      <c r="J169" s="37">
        <f t="shared" si="71"/>
        <v>18</v>
      </c>
      <c r="K169" s="37">
        <f t="shared" si="71"/>
        <v>2577</v>
      </c>
      <c r="L169" s="37">
        <f t="shared" si="71"/>
        <v>4800</v>
      </c>
      <c r="M169" s="37">
        <f t="shared" si="71"/>
        <v>7377</v>
      </c>
      <c r="N169" s="37">
        <f t="shared" si="71"/>
        <v>214</v>
      </c>
      <c r="O169" s="37">
        <f t="shared" si="71"/>
        <v>41</v>
      </c>
      <c r="P169" s="37">
        <f t="shared" si="71"/>
        <v>255</v>
      </c>
      <c r="Q169" s="37">
        <f t="shared" si="71"/>
        <v>8595</v>
      </c>
      <c r="R169" s="37">
        <f t="shared" si="71"/>
        <v>288</v>
      </c>
      <c r="S169" s="37">
        <f t="shared" si="71"/>
        <v>8883</v>
      </c>
      <c r="T169" s="41">
        <f>SUM(T163,T166)</f>
        <v>5069</v>
      </c>
      <c r="U169" s="38">
        <f>S169+T169</f>
        <v>13952</v>
      </c>
    </row>
    <row r="170" spans="2:21" ht="13.5">
      <c r="B170" s="88" t="s">
        <v>76</v>
      </c>
      <c r="C170" s="9" t="s">
        <v>33</v>
      </c>
      <c r="D170" s="5">
        <v>370</v>
      </c>
      <c r="E170" s="5">
        <v>793</v>
      </c>
      <c r="F170" s="5">
        <v>0</v>
      </c>
      <c r="G170" s="8">
        <f>D170+E170+F170</f>
        <v>1163</v>
      </c>
      <c r="H170" s="5">
        <v>3</v>
      </c>
      <c r="I170" s="5">
        <v>46</v>
      </c>
      <c r="J170" s="8">
        <f>H170+I170</f>
        <v>49</v>
      </c>
      <c r="K170" s="5">
        <v>2317</v>
      </c>
      <c r="L170" s="5">
        <v>5299</v>
      </c>
      <c r="M170" s="8">
        <f>K170+L170</f>
        <v>7616</v>
      </c>
      <c r="N170" s="5">
        <v>269</v>
      </c>
      <c r="O170" s="5">
        <v>76</v>
      </c>
      <c r="P170" s="8">
        <f>N170+O170</f>
        <v>345</v>
      </c>
      <c r="Q170" s="8">
        <f>G170+J170+M170+P170</f>
        <v>9173</v>
      </c>
      <c r="R170" s="5">
        <v>350</v>
      </c>
      <c r="S170" s="8">
        <f>Q170+R170</f>
        <v>9523</v>
      </c>
      <c r="T170" s="25"/>
      <c r="U170" s="18"/>
    </row>
    <row r="171" spans="2:21" ht="13.5">
      <c r="B171" s="81" t="s">
        <v>77</v>
      </c>
      <c r="C171" s="14" t="s">
        <v>34</v>
      </c>
      <c r="D171" s="12">
        <v>47</v>
      </c>
      <c r="E171" s="12">
        <v>9</v>
      </c>
      <c r="F171" s="12">
        <v>0</v>
      </c>
      <c r="G171" s="15">
        <f>D171+E171+F171</f>
        <v>56</v>
      </c>
      <c r="H171" s="12">
        <v>27</v>
      </c>
      <c r="I171" s="12">
        <v>9</v>
      </c>
      <c r="J171" s="15">
        <f>H171+I171</f>
        <v>36</v>
      </c>
      <c r="K171" s="12">
        <v>3</v>
      </c>
      <c r="L171" s="12">
        <v>24</v>
      </c>
      <c r="M171" s="15">
        <f>K171+L171</f>
        <v>27</v>
      </c>
      <c r="N171" s="12">
        <v>12</v>
      </c>
      <c r="O171" s="12">
        <v>0</v>
      </c>
      <c r="P171" s="15">
        <f>N171+O171</f>
        <v>12</v>
      </c>
      <c r="Q171" s="15">
        <f>G171+J171+M171+P171</f>
        <v>131</v>
      </c>
      <c r="R171" s="12">
        <v>0</v>
      </c>
      <c r="S171" s="15">
        <f>Q171+R171</f>
        <v>131</v>
      </c>
      <c r="T171" s="26"/>
      <c r="U171" s="18"/>
    </row>
    <row r="172" spans="2:21" ht="13.5">
      <c r="B172" s="82"/>
      <c r="C172" s="11" t="s">
        <v>0</v>
      </c>
      <c r="D172" s="17">
        <f aca="true" t="shared" si="72" ref="D172:S172">D170+D171</f>
        <v>417</v>
      </c>
      <c r="E172" s="17">
        <f t="shared" si="72"/>
        <v>802</v>
      </c>
      <c r="F172" s="17">
        <f t="shared" si="72"/>
        <v>0</v>
      </c>
      <c r="G172" s="17">
        <f t="shared" si="72"/>
        <v>1219</v>
      </c>
      <c r="H172" s="17">
        <f t="shared" si="72"/>
        <v>30</v>
      </c>
      <c r="I172" s="17">
        <f t="shared" si="72"/>
        <v>55</v>
      </c>
      <c r="J172" s="17">
        <f t="shared" si="72"/>
        <v>85</v>
      </c>
      <c r="K172" s="17">
        <f t="shared" si="72"/>
        <v>2320</v>
      </c>
      <c r="L172" s="17">
        <f t="shared" si="72"/>
        <v>5323</v>
      </c>
      <c r="M172" s="17">
        <f t="shared" si="72"/>
        <v>7643</v>
      </c>
      <c r="N172" s="17">
        <f t="shared" si="72"/>
        <v>281</v>
      </c>
      <c r="O172" s="17">
        <f t="shared" si="72"/>
        <v>76</v>
      </c>
      <c r="P172" s="17">
        <f t="shared" si="72"/>
        <v>357</v>
      </c>
      <c r="Q172" s="17">
        <f t="shared" si="72"/>
        <v>9304</v>
      </c>
      <c r="R172" s="17">
        <f t="shared" si="72"/>
        <v>350</v>
      </c>
      <c r="S172" s="17">
        <f t="shared" si="72"/>
        <v>9654</v>
      </c>
      <c r="T172" s="27">
        <v>6246</v>
      </c>
      <c r="U172" s="18">
        <f>S172+T172</f>
        <v>15900</v>
      </c>
    </row>
    <row r="173" spans="2:21" ht="13.5">
      <c r="B173" s="80"/>
      <c r="C173" s="9" t="s">
        <v>33</v>
      </c>
      <c r="D173" s="5">
        <v>54</v>
      </c>
      <c r="E173" s="5">
        <v>87</v>
      </c>
      <c r="F173" s="5">
        <v>1</v>
      </c>
      <c r="G173" s="8">
        <f>D173+E173+F173</f>
        <v>142</v>
      </c>
      <c r="H173" s="5">
        <v>0</v>
      </c>
      <c r="I173" s="5">
        <v>5</v>
      </c>
      <c r="J173" s="8">
        <f>H173+I173</f>
        <v>5</v>
      </c>
      <c r="K173" s="5">
        <v>361</v>
      </c>
      <c r="L173" s="5">
        <v>796</v>
      </c>
      <c r="M173" s="8">
        <f>K173+L173</f>
        <v>1157</v>
      </c>
      <c r="N173" s="5">
        <v>42</v>
      </c>
      <c r="O173" s="5">
        <v>1</v>
      </c>
      <c r="P173" s="8">
        <f>N173+O173</f>
        <v>43</v>
      </c>
      <c r="Q173" s="8">
        <f>G173+J173+M173+P173</f>
        <v>1347</v>
      </c>
      <c r="R173" s="5">
        <v>46</v>
      </c>
      <c r="S173" s="8">
        <f>Q173+R173</f>
        <v>1393</v>
      </c>
      <c r="T173" s="25"/>
      <c r="U173" s="18"/>
    </row>
    <row r="174" spans="2:21" ht="13.5">
      <c r="B174" s="81" t="s">
        <v>44</v>
      </c>
      <c r="C174" s="14" t="s">
        <v>34</v>
      </c>
      <c r="D174" s="12">
        <v>4</v>
      </c>
      <c r="E174" s="12">
        <v>0</v>
      </c>
      <c r="F174" s="12">
        <v>0</v>
      </c>
      <c r="G174" s="15">
        <f>D174+E174+F174</f>
        <v>4</v>
      </c>
      <c r="H174" s="12">
        <v>0</v>
      </c>
      <c r="I174" s="12">
        <v>0</v>
      </c>
      <c r="J174" s="15">
        <f>H174+I174</f>
        <v>0</v>
      </c>
      <c r="K174" s="12">
        <v>0</v>
      </c>
      <c r="L174" s="12">
        <v>0</v>
      </c>
      <c r="M174" s="15">
        <f>K174+L174</f>
        <v>0</v>
      </c>
      <c r="N174" s="12">
        <v>0</v>
      </c>
      <c r="O174" s="12">
        <v>0</v>
      </c>
      <c r="P174" s="15">
        <f>N174+O174</f>
        <v>0</v>
      </c>
      <c r="Q174" s="15">
        <f>G174+J174+M174+P174</f>
        <v>4</v>
      </c>
      <c r="R174" s="12">
        <v>0</v>
      </c>
      <c r="S174" s="15">
        <f>Q174+R174</f>
        <v>4</v>
      </c>
      <c r="T174" s="26"/>
      <c r="U174" s="18"/>
    </row>
    <row r="175" spans="2:21" ht="13.5">
      <c r="B175" s="82"/>
      <c r="C175" s="11" t="s">
        <v>0</v>
      </c>
      <c r="D175" s="17">
        <f aca="true" t="shared" si="73" ref="D175:S175">D173+D174</f>
        <v>58</v>
      </c>
      <c r="E175" s="17">
        <f t="shared" si="73"/>
        <v>87</v>
      </c>
      <c r="F175" s="17">
        <f t="shared" si="73"/>
        <v>1</v>
      </c>
      <c r="G175" s="17">
        <f t="shared" si="73"/>
        <v>146</v>
      </c>
      <c r="H175" s="17">
        <f t="shared" si="73"/>
        <v>0</v>
      </c>
      <c r="I175" s="17">
        <f t="shared" si="73"/>
        <v>5</v>
      </c>
      <c r="J175" s="17">
        <f t="shared" si="73"/>
        <v>5</v>
      </c>
      <c r="K175" s="17">
        <f t="shared" si="73"/>
        <v>361</v>
      </c>
      <c r="L175" s="17">
        <f t="shared" si="73"/>
        <v>796</v>
      </c>
      <c r="M175" s="17">
        <f t="shared" si="73"/>
        <v>1157</v>
      </c>
      <c r="N175" s="17">
        <f t="shared" si="73"/>
        <v>42</v>
      </c>
      <c r="O175" s="17">
        <f t="shared" si="73"/>
        <v>1</v>
      </c>
      <c r="P175" s="17">
        <f t="shared" si="73"/>
        <v>43</v>
      </c>
      <c r="Q175" s="17">
        <f t="shared" si="73"/>
        <v>1351</v>
      </c>
      <c r="R175" s="17">
        <f t="shared" si="73"/>
        <v>46</v>
      </c>
      <c r="S175" s="17">
        <f t="shared" si="73"/>
        <v>1397</v>
      </c>
      <c r="T175" s="27">
        <v>930</v>
      </c>
      <c r="U175" s="18">
        <f>S175+T175</f>
        <v>2327</v>
      </c>
    </row>
    <row r="176" spans="2:21" ht="13.5">
      <c r="B176" s="80"/>
      <c r="C176" s="9" t="s">
        <v>33</v>
      </c>
      <c r="D176" s="5">
        <v>265</v>
      </c>
      <c r="E176" s="5">
        <v>645</v>
      </c>
      <c r="F176" s="5">
        <v>1</v>
      </c>
      <c r="G176" s="8">
        <f>D176+E176+F176</f>
        <v>911</v>
      </c>
      <c r="H176" s="5">
        <v>3</v>
      </c>
      <c r="I176" s="5">
        <v>19</v>
      </c>
      <c r="J176" s="8">
        <f>H176+I176</f>
        <v>22</v>
      </c>
      <c r="K176" s="5">
        <v>1843</v>
      </c>
      <c r="L176" s="5">
        <v>4024</v>
      </c>
      <c r="M176" s="8">
        <f>K176+L176</f>
        <v>5867</v>
      </c>
      <c r="N176" s="5">
        <v>198</v>
      </c>
      <c r="O176" s="5">
        <v>52</v>
      </c>
      <c r="P176" s="8">
        <f>N176+O176</f>
        <v>250</v>
      </c>
      <c r="Q176" s="8">
        <f>G176+J176+M176+P176</f>
        <v>7050</v>
      </c>
      <c r="R176" s="5">
        <v>234</v>
      </c>
      <c r="S176" s="8">
        <f>Q176+R176</f>
        <v>7284</v>
      </c>
      <c r="T176" s="25"/>
      <c r="U176" s="18"/>
    </row>
    <row r="177" spans="2:21" ht="13.5">
      <c r="B177" s="81" t="s">
        <v>78</v>
      </c>
      <c r="C177" s="14" t="s">
        <v>34</v>
      </c>
      <c r="D177" s="12">
        <v>112</v>
      </c>
      <c r="E177" s="12">
        <v>1</v>
      </c>
      <c r="F177" s="12">
        <v>3</v>
      </c>
      <c r="G177" s="15">
        <f>D177+E177+F177</f>
        <v>116</v>
      </c>
      <c r="H177" s="12">
        <v>3</v>
      </c>
      <c r="I177" s="12">
        <v>4</v>
      </c>
      <c r="J177" s="15">
        <f>H177+I177</f>
        <v>7</v>
      </c>
      <c r="K177" s="12">
        <v>0</v>
      </c>
      <c r="L177" s="12">
        <v>0</v>
      </c>
      <c r="M177" s="15">
        <f>K177+L177</f>
        <v>0</v>
      </c>
      <c r="N177" s="12">
        <v>26</v>
      </c>
      <c r="O177" s="12">
        <v>0</v>
      </c>
      <c r="P177" s="15">
        <f>N177+O177</f>
        <v>26</v>
      </c>
      <c r="Q177" s="15">
        <f>G177+J177+M177+P177</f>
        <v>149</v>
      </c>
      <c r="R177" s="12">
        <v>0</v>
      </c>
      <c r="S177" s="15">
        <f>Q177+R177</f>
        <v>149</v>
      </c>
      <c r="T177" s="26"/>
      <c r="U177" s="18"/>
    </row>
    <row r="178" spans="2:21" ht="13.5">
      <c r="B178" s="82"/>
      <c r="C178" s="11" t="s">
        <v>0</v>
      </c>
      <c r="D178" s="17">
        <f aca="true" t="shared" si="74" ref="D178:S178">D176+D177</f>
        <v>377</v>
      </c>
      <c r="E178" s="17">
        <f t="shared" si="74"/>
        <v>646</v>
      </c>
      <c r="F178" s="17">
        <f t="shared" si="74"/>
        <v>4</v>
      </c>
      <c r="G178" s="17">
        <f t="shared" si="74"/>
        <v>1027</v>
      </c>
      <c r="H178" s="17">
        <f t="shared" si="74"/>
        <v>6</v>
      </c>
      <c r="I178" s="17">
        <f t="shared" si="74"/>
        <v>23</v>
      </c>
      <c r="J178" s="17">
        <f t="shared" si="74"/>
        <v>29</v>
      </c>
      <c r="K178" s="17">
        <f t="shared" si="74"/>
        <v>1843</v>
      </c>
      <c r="L178" s="17">
        <f t="shared" si="74"/>
        <v>4024</v>
      </c>
      <c r="M178" s="17">
        <f t="shared" si="74"/>
        <v>5867</v>
      </c>
      <c r="N178" s="17">
        <f t="shared" si="74"/>
        <v>224</v>
      </c>
      <c r="O178" s="17">
        <f t="shared" si="74"/>
        <v>52</v>
      </c>
      <c r="P178" s="17">
        <f t="shared" si="74"/>
        <v>276</v>
      </c>
      <c r="Q178" s="17">
        <f t="shared" si="74"/>
        <v>7199</v>
      </c>
      <c r="R178" s="17">
        <f t="shared" si="74"/>
        <v>234</v>
      </c>
      <c r="S178" s="17">
        <f t="shared" si="74"/>
        <v>7433</v>
      </c>
      <c r="T178" s="27">
        <v>5731</v>
      </c>
      <c r="U178" s="18">
        <f>S178+T178</f>
        <v>13164</v>
      </c>
    </row>
    <row r="179" spans="2:21" ht="13.5">
      <c r="B179" s="80"/>
      <c r="C179" s="9" t="s">
        <v>33</v>
      </c>
      <c r="D179" s="5">
        <v>321</v>
      </c>
      <c r="E179" s="5">
        <v>540</v>
      </c>
      <c r="F179" s="5">
        <v>0</v>
      </c>
      <c r="G179" s="8">
        <f>D179+E179+F179</f>
        <v>861</v>
      </c>
      <c r="H179" s="5">
        <v>2</v>
      </c>
      <c r="I179" s="5">
        <v>27</v>
      </c>
      <c r="J179" s="8">
        <f>H179+I179</f>
        <v>29</v>
      </c>
      <c r="K179" s="5">
        <v>1005</v>
      </c>
      <c r="L179" s="5">
        <v>2094</v>
      </c>
      <c r="M179" s="8">
        <f>K179+L179</f>
        <v>3099</v>
      </c>
      <c r="N179" s="5">
        <v>188</v>
      </c>
      <c r="O179" s="5">
        <v>81</v>
      </c>
      <c r="P179" s="8">
        <f>N179+O179</f>
        <v>269</v>
      </c>
      <c r="Q179" s="8">
        <f>G179+J179+M179+P179</f>
        <v>4258</v>
      </c>
      <c r="R179" s="5">
        <v>83</v>
      </c>
      <c r="S179" s="8">
        <f>Q179+R179</f>
        <v>4341</v>
      </c>
      <c r="T179" s="25"/>
      <c r="U179" s="18"/>
    </row>
    <row r="180" spans="2:21" ht="13.5">
      <c r="B180" s="81" t="s">
        <v>79</v>
      </c>
      <c r="C180" s="14" t="s">
        <v>34</v>
      </c>
      <c r="D180" s="12">
        <v>56</v>
      </c>
      <c r="E180" s="12">
        <v>2</v>
      </c>
      <c r="F180" s="12">
        <v>2</v>
      </c>
      <c r="G180" s="15">
        <f>D180+E180+F180</f>
        <v>60</v>
      </c>
      <c r="H180" s="12">
        <v>38</v>
      </c>
      <c r="I180" s="12">
        <v>5</v>
      </c>
      <c r="J180" s="15">
        <f>H180+I180</f>
        <v>43</v>
      </c>
      <c r="K180" s="12">
        <v>1</v>
      </c>
      <c r="L180" s="12">
        <v>9</v>
      </c>
      <c r="M180" s="15">
        <f>K180+L180</f>
        <v>10</v>
      </c>
      <c r="N180" s="12">
        <v>32</v>
      </c>
      <c r="O180" s="12">
        <v>0</v>
      </c>
      <c r="P180" s="15">
        <f>N180+O180</f>
        <v>32</v>
      </c>
      <c r="Q180" s="15">
        <f>G180+J180+M180+P180</f>
        <v>145</v>
      </c>
      <c r="R180" s="12">
        <v>0</v>
      </c>
      <c r="S180" s="15">
        <f>Q180+R180</f>
        <v>145</v>
      </c>
      <c r="T180" s="26"/>
      <c r="U180" s="18"/>
    </row>
    <row r="181" spans="2:21" ht="13.5">
      <c r="B181" s="82"/>
      <c r="C181" s="11" t="s">
        <v>0</v>
      </c>
      <c r="D181" s="17">
        <f aca="true" t="shared" si="75" ref="D181:S181">D179+D180</f>
        <v>377</v>
      </c>
      <c r="E181" s="17">
        <f t="shared" si="75"/>
        <v>542</v>
      </c>
      <c r="F181" s="17">
        <f t="shared" si="75"/>
        <v>2</v>
      </c>
      <c r="G181" s="17">
        <f t="shared" si="75"/>
        <v>921</v>
      </c>
      <c r="H181" s="17">
        <f t="shared" si="75"/>
        <v>40</v>
      </c>
      <c r="I181" s="17">
        <f t="shared" si="75"/>
        <v>32</v>
      </c>
      <c r="J181" s="17">
        <f t="shared" si="75"/>
        <v>72</v>
      </c>
      <c r="K181" s="17">
        <f t="shared" si="75"/>
        <v>1006</v>
      </c>
      <c r="L181" s="17">
        <f t="shared" si="75"/>
        <v>2103</v>
      </c>
      <c r="M181" s="17">
        <f t="shared" si="75"/>
        <v>3109</v>
      </c>
      <c r="N181" s="17">
        <f t="shared" si="75"/>
        <v>220</v>
      </c>
      <c r="O181" s="17">
        <f t="shared" si="75"/>
        <v>81</v>
      </c>
      <c r="P181" s="17">
        <f t="shared" si="75"/>
        <v>301</v>
      </c>
      <c r="Q181" s="17">
        <f t="shared" si="75"/>
        <v>4403</v>
      </c>
      <c r="R181" s="17">
        <f t="shared" si="75"/>
        <v>83</v>
      </c>
      <c r="S181" s="17">
        <f t="shared" si="75"/>
        <v>4486</v>
      </c>
      <c r="T181" s="26">
        <v>2805</v>
      </c>
      <c r="U181" s="18">
        <f>S181+T181</f>
        <v>7291</v>
      </c>
    </row>
    <row r="182" spans="2:21" ht="13.5">
      <c r="B182" s="80"/>
      <c r="C182" s="9" t="s">
        <v>33</v>
      </c>
      <c r="D182" s="5">
        <v>798</v>
      </c>
      <c r="E182" s="5">
        <v>1528</v>
      </c>
      <c r="F182" s="5">
        <v>3</v>
      </c>
      <c r="G182" s="8">
        <f>D182+E182+F182</f>
        <v>2329</v>
      </c>
      <c r="H182" s="5">
        <v>19</v>
      </c>
      <c r="I182" s="5">
        <v>57</v>
      </c>
      <c r="J182" s="8">
        <f>H182+I182</f>
        <v>76</v>
      </c>
      <c r="K182" s="5">
        <v>1964</v>
      </c>
      <c r="L182" s="5">
        <v>3573</v>
      </c>
      <c r="M182" s="8">
        <f>K182+L182</f>
        <v>5537</v>
      </c>
      <c r="N182" s="5">
        <v>205</v>
      </c>
      <c r="O182" s="5">
        <v>117</v>
      </c>
      <c r="P182" s="8">
        <f>N182+O182</f>
        <v>322</v>
      </c>
      <c r="Q182" s="8">
        <f>G182+J182+M182+P182</f>
        <v>8264</v>
      </c>
      <c r="R182" s="5">
        <v>116</v>
      </c>
      <c r="S182" s="8">
        <f>Q182+R182</f>
        <v>8380</v>
      </c>
      <c r="T182" s="25"/>
      <c r="U182" s="18"/>
    </row>
    <row r="183" spans="2:21" ht="13.5">
      <c r="B183" s="81" t="s">
        <v>80</v>
      </c>
      <c r="C183" s="14" t="s">
        <v>34</v>
      </c>
      <c r="D183" s="12">
        <v>149</v>
      </c>
      <c r="E183" s="12">
        <v>1</v>
      </c>
      <c r="F183" s="12">
        <v>3</v>
      </c>
      <c r="G183" s="15">
        <f>D183+E183+F183</f>
        <v>153</v>
      </c>
      <c r="H183" s="12">
        <v>7</v>
      </c>
      <c r="I183" s="12">
        <v>8</v>
      </c>
      <c r="J183" s="15">
        <f>H183+I183</f>
        <v>15</v>
      </c>
      <c r="K183" s="12">
        <v>2</v>
      </c>
      <c r="L183" s="12">
        <v>29</v>
      </c>
      <c r="M183" s="15">
        <f>K183+L183</f>
        <v>31</v>
      </c>
      <c r="N183" s="12">
        <v>73</v>
      </c>
      <c r="O183" s="12">
        <v>0</v>
      </c>
      <c r="P183" s="15">
        <f>N183+O183</f>
        <v>73</v>
      </c>
      <c r="Q183" s="15">
        <f>G183+J183+M183+P183</f>
        <v>272</v>
      </c>
      <c r="R183" s="12">
        <v>0</v>
      </c>
      <c r="S183" s="15">
        <f>Q183+R183</f>
        <v>272</v>
      </c>
      <c r="T183" s="26"/>
      <c r="U183" s="18"/>
    </row>
    <row r="184" spans="2:21" ht="13.5">
      <c r="B184" s="82"/>
      <c r="C184" s="11" t="s">
        <v>0</v>
      </c>
      <c r="D184" s="17">
        <f aca="true" t="shared" si="76" ref="D184:S184">D182+D183</f>
        <v>947</v>
      </c>
      <c r="E184" s="17">
        <f t="shared" si="76"/>
        <v>1529</v>
      </c>
      <c r="F184" s="17">
        <f t="shared" si="76"/>
        <v>6</v>
      </c>
      <c r="G184" s="17">
        <f t="shared" si="76"/>
        <v>2482</v>
      </c>
      <c r="H184" s="17">
        <f t="shared" si="76"/>
        <v>26</v>
      </c>
      <c r="I184" s="17">
        <f t="shared" si="76"/>
        <v>65</v>
      </c>
      <c r="J184" s="17">
        <f t="shared" si="76"/>
        <v>91</v>
      </c>
      <c r="K184" s="17">
        <f t="shared" si="76"/>
        <v>1966</v>
      </c>
      <c r="L184" s="17">
        <f t="shared" si="76"/>
        <v>3602</v>
      </c>
      <c r="M184" s="17">
        <f t="shared" si="76"/>
        <v>5568</v>
      </c>
      <c r="N184" s="17">
        <f t="shared" si="76"/>
        <v>278</v>
      </c>
      <c r="O184" s="17">
        <f t="shared" si="76"/>
        <v>117</v>
      </c>
      <c r="P184" s="17">
        <f t="shared" si="76"/>
        <v>395</v>
      </c>
      <c r="Q184" s="17">
        <f t="shared" si="76"/>
        <v>8536</v>
      </c>
      <c r="R184" s="17">
        <f t="shared" si="76"/>
        <v>116</v>
      </c>
      <c r="S184" s="17">
        <f t="shared" si="76"/>
        <v>8652</v>
      </c>
      <c r="T184" s="27">
        <v>4096</v>
      </c>
      <c r="U184" s="18">
        <f>S184+T184</f>
        <v>12748</v>
      </c>
    </row>
    <row r="185" spans="2:21" ht="13.5">
      <c r="B185" s="80"/>
      <c r="C185" s="9" t="s">
        <v>33</v>
      </c>
      <c r="D185" s="5">
        <v>141</v>
      </c>
      <c r="E185" s="5">
        <v>221</v>
      </c>
      <c r="F185" s="5">
        <v>0</v>
      </c>
      <c r="G185" s="8">
        <f>D185+E185+F185</f>
        <v>362</v>
      </c>
      <c r="H185" s="5">
        <v>5</v>
      </c>
      <c r="I185" s="5">
        <v>68</v>
      </c>
      <c r="J185" s="8">
        <f>H185+I185</f>
        <v>73</v>
      </c>
      <c r="K185" s="5">
        <v>946</v>
      </c>
      <c r="L185" s="5">
        <v>1711</v>
      </c>
      <c r="M185" s="8">
        <f>K185+L185</f>
        <v>2657</v>
      </c>
      <c r="N185" s="5">
        <v>98</v>
      </c>
      <c r="O185" s="5">
        <v>46</v>
      </c>
      <c r="P185" s="8">
        <f>N185+O185</f>
        <v>144</v>
      </c>
      <c r="Q185" s="8">
        <f>G185+J185+M185+P185</f>
        <v>3236</v>
      </c>
      <c r="R185" s="5">
        <v>55</v>
      </c>
      <c r="S185" s="8">
        <f>Q185+R185</f>
        <v>3291</v>
      </c>
      <c r="T185" s="25"/>
      <c r="U185" s="18"/>
    </row>
    <row r="186" spans="2:21" ht="13.5">
      <c r="B186" s="81" t="s">
        <v>81</v>
      </c>
      <c r="C186" s="14" t="s">
        <v>34</v>
      </c>
      <c r="D186" s="12">
        <v>13</v>
      </c>
      <c r="E186" s="12">
        <v>0</v>
      </c>
      <c r="F186" s="12">
        <v>0</v>
      </c>
      <c r="G186" s="15">
        <f>D186+E186+F186</f>
        <v>13</v>
      </c>
      <c r="H186" s="12">
        <v>0</v>
      </c>
      <c r="I186" s="12">
        <v>5</v>
      </c>
      <c r="J186" s="15">
        <f>H186+I186</f>
        <v>5</v>
      </c>
      <c r="K186" s="12">
        <v>2</v>
      </c>
      <c r="L186" s="12">
        <v>25</v>
      </c>
      <c r="M186" s="15">
        <f>K186+L186</f>
        <v>27</v>
      </c>
      <c r="N186" s="12">
        <v>3</v>
      </c>
      <c r="O186" s="12">
        <v>0</v>
      </c>
      <c r="P186" s="15">
        <f>N186+O186</f>
        <v>3</v>
      </c>
      <c r="Q186" s="15">
        <f>G186+J186+M186+P186</f>
        <v>48</v>
      </c>
      <c r="R186" s="12">
        <v>0</v>
      </c>
      <c r="S186" s="15">
        <f>Q186+R186</f>
        <v>48</v>
      </c>
      <c r="T186" s="26"/>
      <c r="U186" s="18"/>
    </row>
    <row r="187" spans="2:21" ht="13.5">
      <c r="B187" s="82"/>
      <c r="C187" s="11" t="s">
        <v>0</v>
      </c>
      <c r="D187" s="17">
        <f aca="true" t="shared" si="77" ref="D187:S187">D185+D186</f>
        <v>154</v>
      </c>
      <c r="E187" s="17">
        <f t="shared" si="77"/>
        <v>221</v>
      </c>
      <c r="F187" s="17">
        <f t="shared" si="77"/>
        <v>0</v>
      </c>
      <c r="G187" s="17">
        <f t="shared" si="77"/>
        <v>375</v>
      </c>
      <c r="H187" s="17">
        <f t="shared" si="77"/>
        <v>5</v>
      </c>
      <c r="I187" s="17">
        <f t="shared" si="77"/>
        <v>73</v>
      </c>
      <c r="J187" s="17">
        <f t="shared" si="77"/>
        <v>78</v>
      </c>
      <c r="K187" s="17">
        <f t="shared" si="77"/>
        <v>948</v>
      </c>
      <c r="L187" s="17">
        <f t="shared" si="77"/>
        <v>1736</v>
      </c>
      <c r="M187" s="17">
        <f t="shared" si="77"/>
        <v>2684</v>
      </c>
      <c r="N187" s="17">
        <f t="shared" si="77"/>
        <v>101</v>
      </c>
      <c r="O187" s="17">
        <f t="shared" si="77"/>
        <v>46</v>
      </c>
      <c r="P187" s="17">
        <f t="shared" si="77"/>
        <v>147</v>
      </c>
      <c r="Q187" s="17">
        <f t="shared" si="77"/>
        <v>3284</v>
      </c>
      <c r="R187" s="17">
        <f t="shared" si="77"/>
        <v>55</v>
      </c>
      <c r="S187" s="17">
        <f t="shared" si="77"/>
        <v>3339</v>
      </c>
      <c r="T187" s="27">
        <v>1948</v>
      </c>
      <c r="U187" s="18">
        <f>S187+T187</f>
        <v>5287</v>
      </c>
    </row>
    <row r="188" spans="2:21" ht="13.5">
      <c r="B188" s="80"/>
      <c r="C188" s="9" t="s">
        <v>33</v>
      </c>
      <c r="D188" s="5">
        <v>63</v>
      </c>
      <c r="E188" s="5">
        <v>107</v>
      </c>
      <c r="F188" s="5">
        <v>0</v>
      </c>
      <c r="G188" s="8">
        <f>D188+E188+F188</f>
        <v>170</v>
      </c>
      <c r="H188" s="5">
        <v>0</v>
      </c>
      <c r="I188" s="5">
        <v>5</v>
      </c>
      <c r="J188" s="8">
        <f>H188+I188</f>
        <v>5</v>
      </c>
      <c r="K188" s="5">
        <v>250</v>
      </c>
      <c r="L188" s="5">
        <v>507</v>
      </c>
      <c r="M188" s="8">
        <f>K188+L188</f>
        <v>757</v>
      </c>
      <c r="N188" s="5">
        <v>49</v>
      </c>
      <c r="O188" s="5">
        <v>24</v>
      </c>
      <c r="P188" s="8">
        <f>N188+O188</f>
        <v>73</v>
      </c>
      <c r="Q188" s="8">
        <f>G188+J188+M188+P188</f>
        <v>1005</v>
      </c>
      <c r="R188" s="5">
        <v>10</v>
      </c>
      <c r="S188" s="8">
        <f>Q188+R188</f>
        <v>1015</v>
      </c>
      <c r="T188" s="25"/>
      <c r="U188" s="18"/>
    </row>
    <row r="189" spans="2:21" ht="13.5">
      <c r="B189" s="81" t="s">
        <v>82</v>
      </c>
      <c r="C189" s="14" t="s">
        <v>34</v>
      </c>
      <c r="D189" s="12">
        <v>3</v>
      </c>
      <c r="E189" s="12">
        <v>1</v>
      </c>
      <c r="F189" s="12">
        <v>0</v>
      </c>
      <c r="G189" s="15">
        <f>D189+E189+F189</f>
        <v>4</v>
      </c>
      <c r="H189" s="12">
        <v>0</v>
      </c>
      <c r="I189" s="12">
        <v>0</v>
      </c>
      <c r="J189" s="15">
        <f>H189+I189</f>
        <v>0</v>
      </c>
      <c r="K189" s="12">
        <v>0</v>
      </c>
      <c r="L189" s="12">
        <v>0</v>
      </c>
      <c r="M189" s="15">
        <f>K189+L189</f>
        <v>0</v>
      </c>
      <c r="N189" s="12">
        <v>1</v>
      </c>
      <c r="O189" s="12">
        <v>0</v>
      </c>
      <c r="P189" s="15">
        <f>N189+O189</f>
        <v>1</v>
      </c>
      <c r="Q189" s="15">
        <f>G189+J189+M189+P189</f>
        <v>5</v>
      </c>
      <c r="R189" s="12">
        <v>0</v>
      </c>
      <c r="S189" s="15">
        <f>Q189+R189</f>
        <v>5</v>
      </c>
      <c r="T189" s="26"/>
      <c r="U189" s="18"/>
    </row>
    <row r="190" spans="2:21" ht="13.5">
      <c r="B190" s="82"/>
      <c r="C190" s="11" t="s">
        <v>0</v>
      </c>
      <c r="D190" s="17">
        <f aca="true" t="shared" si="78" ref="D190:S190">D188+D189</f>
        <v>66</v>
      </c>
      <c r="E190" s="17">
        <f t="shared" si="78"/>
        <v>108</v>
      </c>
      <c r="F190" s="17">
        <f t="shared" si="78"/>
        <v>0</v>
      </c>
      <c r="G190" s="17">
        <f t="shared" si="78"/>
        <v>174</v>
      </c>
      <c r="H190" s="17">
        <f t="shared" si="78"/>
        <v>0</v>
      </c>
      <c r="I190" s="17">
        <f t="shared" si="78"/>
        <v>5</v>
      </c>
      <c r="J190" s="17">
        <f t="shared" si="78"/>
        <v>5</v>
      </c>
      <c r="K190" s="17">
        <f t="shared" si="78"/>
        <v>250</v>
      </c>
      <c r="L190" s="17">
        <f t="shared" si="78"/>
        <v>507</v>
      </c>
      <c r="M190" s="17">
        <f t="shared" si="78"/>
        <v>757</v>
      </c>
      <c r="N190" s="17">
        <f t="shared" si="78"/>
        <v>50</v>
      </c>
      <c r="O190" s="17">
        <f t="shared" si="78"/>
        <v>24</v>
      </c>
      <c r="P190" s="17">
        <f t="shared" si="78"/>
        <v>74</v>
      </c>
      <c r="Q190" s="17">
        <f t="shared" si="78"/>
        <v>1010</v>
      </c>
      <c r="R190" s="17">
        <f t="shared" si="78"/>
        <v>10</v>
      </c>
      <c r="S190" s="17">
        <f t="shared" si="78"/>
        <v>1020</v>
      </c>
      <c r="T190" s="27">
        <v>784</v>
      </c>
      <c r="U190" s="18">
        <f>S190+T190</f>
        <v>1804</v>
      </c>
    </row>
    <row r="191" spans="2:21" ht="13.5">
      <c r="B191" s="80"/>
      <c r="C191" s="9" t="s">
        <v>33</v>
      </c>
      <c r="D191" s="5">
        <v>86</v>
      </c>
      <c r="E191" s="5">
        <v>249</v>
      </c>
      <c r="F191" s="5">
        <v>1</v>
      </c>
      <c r="G191" s="8">
        <f>D191+E191+F191</f>
        <v>336</v>
      </c>
      <c r="H191" s="5">
        <v>3</v>
      </c>
      <c r="I191" s="5">
        <v>16</v>
      </c>
      <c r="J191" s="8">
        <f>H191+I191</f>
        <v>19</v>
      </c>
      <c r="K191" s="5">
        <v>481</v>
      </c>
      <c r="L191" s="5">
        <v>1147</v>
      </c>
      <c r="M191" s="8">
        <f>K191+L191</f>
        <v>1628</v>
      </c>
      <c r="N191" s="5">
        <v>61</v>
      </c>
      <c r="O191" s="5">
        <v>11</v>
      </c>
      <c r="P191" s="8">
        <f>N191+O191</f>
        <v>72</v>
      </c>
      <c r="Q191" s="8">
        <f>G191+J191+M191+P191</f>
        <v>2055</v>
      </c>
      <c r="R191" s="5">
        <v>76</v>
      </c>
      <c r="S191" s="8">
        <f>Q191+R191</f>
        <v>2131</v>
      </c>
      <c r="T191" s="25"/>
      <c r="U191" s="18"/>
    </row>
    <row r="192" spans="2:21" ht="13.5">
      <c r="B192" s="81" t="s">
        <v>83</v>
      </c>
      <c r="C192" s="14" t="s">
        <v>34</v>
      </c>
      <c r="D192" s="12">
        <v>66</v>
      </c>
      <c r="E192" s="12">
        <v>3</v>
      </c>
      <c r="F192" s="12">
        <v>2</v>
      </c>
      <c r="G192" s="15">
        <f>D192+E192+F192</f>
        <v>71</v>
      </c>
      <c r="H192" s="12">
        <v>0</v>
      </c>
      <c r="I192" s="12">
        <v>3</v>
      </c>
      <c r="J192" s="15">
        <f>H192+I192</f>
        <v>3</v>
      </c>
      <c r="K192" s="12">
        <v>0</v>
      </c>
      <c r="L192" s="12">
        <v>0</v>
      </c>
      <c r="M192" s="15">
        <f>K192+L192</f>
        <v>0</v>
      </c>
      <c r="N192" s="12">
        <v>5</v>
      </c>
      <c r="O192" s="12">
        <v>0</v>
      </c>
      <c r="P192" s="15">
        <f>N192+O192</f>
        <v>5</v>
      </c>
      <c r="Q192" s="15">
        <f>G192+J192+M192+P192</f>
        <v>79</v>
      </c>
      <c r="R192" s="12">
        <v>0</v>
      </c>
      <c r="S192" s="15">
        <f>Q192+R192</f>
        <v>79</v>
      </c>
      <c r="T192" s="26"/>
      <c r="U192" s="18"/>
    </row>
    <row r="193" spans="2:21" ht="13.5">
      <c r="B193" s="82"/>
      <c r="C193" s="11" t="s">
        <v>0</v>
      </c>
      <c r="D193" s="17">
        <f aca="true" t="shared" si="79" ref="D193:S193">D191+D192</f>
        <v>152</v>
      </c>
      <c r="E193" s="17">
        <f t="shared" si="79"/>
        <v>252</v>
      </c>
      <c r="F193" s="17">
        <f t="shared" si="79"/>
        <v>3</v>
      </c>
      <c r="G193" s="17">
        <f t="shared" si="79"/>
        <v>407</v>
      </c>
      <c r="H193" s="17">
        <f t="shared" si="79"/>
        <v>3</v>
      </c>
      <c r="I193" s="17">
        <f t="shared" si="79"/>
        <v>19</v>
      </c>
      <c r="J193" s="17">
        <f t="shared" si="79"/>
        <v>22</v>
      </c>
      <c r="K193" s="17">
        <f t="shared" si="79"/>
        <v>481</v>
      </c>
      <c r="L193" s="17">
        <f t="shared" si="79"/>
        <v>1147</v>
      </c>
      <c r="M193" s="17">
        <f t="shared" si="79"/>
        <v>1628</v>
      </c>
      <c r="N193" s="17">
        <f t="shared" si="79"/>
        <v>66</v>
      </c>
      <c r="O193" s="17">
        <f t="shared" si="79"/>
        <v>11</v>
      </c>
      <c r="P193" s="17">
        <f t="shared" si="79"/>
        <v>77</v>
      </c>
      <c r="Q193" s="17">
        <f t="shared" si="79"/>
        <v>2134</v>
      </c>
      <c r="R193" s="17">
        <f t="shared" si="79"/>
        <v>76</v>
      </c>
      <c r="S193" s="17">
        <f t="shared" si="79"/>
        <v>2210</v>
      </c>
      <c r="T193" s="27">
        <v>1687</v>
      </c>
      <c r="U193" s="18">
        <f>S193+T193</f>
        <v>3897</v>
      </c>
    </row>
    <row r="194" spans="2:21" ht="13.5">
      <c r="B194" s="80" t="s">
        <v>84</v>
      </c>
      <c r="C194" s="9" t="s">
        <v>33</v>
      </c>
      <c r="D194" s="5">
        <v>0</v>
      </c>
      <c r="E194" s="5">
        <v>0</v>
      </c>
      <c r="F194" s="5">
        <v>0</v>
      </c>
      <c r="G194" s="8">
        <f>D194+E194+F194</f>
        <v>0</v>
      </c>
      <c r="H194" s="5">
        <v>0</v>
      </c>
      <c r="I194" s="5">
        <v>0</v>
      </c>
      <c r="J194" s="8">
        <f>H194+I194</f>
        <v>0</v>
      </c>
      <c r="K194" s="5">
        <v>0</v>
      </c>
      <c r="L194" s="5">
        <v>0</v>
      </c>
      <c r="M194" s="8">
        <f>K194+L194</f>
        <v>0</v>
      </c>
      <c r="N194" s="5">
        <v>0</v>
      </c>
      <c r="O194" s="5">
        <v>0</v>
      </c>
      <c r="P194" s="8">
        <f>N194+O194</f>
        <v>0</v>
      </c>
      <c r="Q194" s="8">
        <f>G194+J194+M194+P194</f>
        <v>0</v>
      </c>
      <c r="R194" s="5">
        <v>0</v>
      </c>
      <c r="S194" s="8">
        <f>Q194+R194</f>
        <v>0</v>
      </c>
      <c r="T194" s="25"/>
      <c r="U194" s="18"/>
    </row>
    <row r="195" spans="2:21" ht="13.5">
      <c r="B195" s="81" t="s">
        <v>45</v>
      </c>
      <c r="C195" s="14" t="s">
        <v>34</v>
      </c>
      <c r="D195" s="12">
        <v>0</v>
      </c>
      <c r="E195" s="12">
        <v>0</v>
      </c>
      <c r="F195" s="12">
        <v>0</v>
      </c>
      <c r="G195" s="15">
        <f>D195+E195+F195</f>
        <v>0</v>
      </c>
      <c r="H195" s="12">
        <v>0</v>
      </c>
      <c r="I195" s="12">
        <v>0</v>
      </c>
      <c r="J195" s="15">
        <f>H195+I195</f>
        <v>0</v>
      </c>
      <c r="K195" s="12">
        <v>0</v>
      </c>
      <c r="L195" s="12">
        <v>0</v>
      </c>
      <c r="M195" s="15">
        <f>K195+L195</f>
        <v>0</v>
      </c>
      <c r="N195" s="12">
        <v>0</v>
      </c>
      <c r="O195" s="12">
        <v>0</v>
      </c>
      <c r="P195" s="15">
        <f>N195+O195</f>
        <v>0</v>
      </c>
      <c r="Q195" s="15">
        <f>G195+J195+M195+P195</f>
        <v>0</v>
      </c>
      <c r="R195" s="12">
        <v>0</v>
      </c>
      <c r="S195" s="15">
        <f>Q195+R195</f>
        <v>0</v>
      </c>
      <c r="T195" s="26"/>
      <c r="U195" s="18"/>
    </row>
    <row r="196" spans="2:21" ht="13.5">
      <c r="B196" s="82"/>
      <c r="C196" s="11" t="s">
        <v>0</v>
      </c>
      <c r="D196" s="17">
        <f aca="true" t="shared" si="80" ref="D196:S196">D194+D195</f>
        <v>0</v>
      </c>
      <c r="E196" s="17">
        <f t="shared" si="80"/>
        <v>0</v>
      </c>
      <c r="F196" s="17">
        <f t="shared" si="80"/>
        <v>0</v>
      </c>
      <c r="G196" s="17">
        <f t="shared" si="80"/>
        <v>0</v>
      </c>
      <c r="H196" s="17">
        <f t="shared" si="80"/>
        <v>0</v>
      </c>
      <c r="I196" s="17">
        <f t="shared" si="80"/>
        <v>0</v>
      </c>
      <c r="J196" s="17">
        <f t="shared" si="80"/>
        <v>0</v>
      </c>
      <c r="K196" s="17">
        <f t="shared" si="80"/>
        <v>0</v>
      </c>
      <c r="L196" s="17">
        <f t="shared" si="80"/>
        <v>0</v>
      </c>
      <c r="M196" s="17">
        <f t="shared" si="80"/>
        <v>0</v>
      </c>
      <c r="N196" s="17">
        <f t="shared" si="80"/>
        <v>0</v>
      </c>
      <c r="O196" s="17">
        <f t="shared" si="80"/>
        <v>0</v>
      </c>
      <c r="P196" s="17">
        <f t="shared" si="80"/>
        <v>0</v>
      </c>
      <c r="Q196" s="17">
        <f t="shared" si="80"/>
        <v>0</v>
      </c>
      <c r="R196" s="17">
        <f t="shared" si="80"/>
        <v>0</v>
      </c>
      <c r="S196" s="17">
        <f t="shared" si="80"/>
        <v>0</v>
      </c>
      <c r="T196" s="26">
        <v>14</v>
      </c>
      <c r="U196" s="18">
        <f>S196+T196</f>
        <v>14</v>
      </c>
    </row>
    <row r="197" spans="2:21" ht="13.5">
      <c r="B197" s="83"/>
      <c r="C197" s="28" t="s">
        <v>33</v>
      </c>
      <c r="D197" s="33">
        <f aca="true" t="shared" si="81" ref="D197:S197">SUM(D170,D173,D176,D179,D182,D185,D188,D191,D194)</f>
        <v>2098</v>
      </c>
      <c r="E197" s="33">
        <f t="shared" si="81"/>
        <v>4170</v>
      </c>
      <c r="F197" s="33">
        <f t="shared" si="81"/>
        <v>6</v>
      </c>
      <c r="G197" s="33">
        <f t="shared" si="81"/>
        <v>6274</v>
      </c>
      <c r="H197" s="33">
        <f t="shared" si="81"/>
        <v>35</v>
      </c>
      <c r="I197" s="33">
        <f t="shared" si="81"/>
        <v>243</v>
      </c>
      <c r="J197" s="33">
        <f t="shared" si="81"/>
        <v>278</v>
      </c>
      <c r="K197" s="33">
        <f t="shared" si="81"/>
        <v>9167</v>
      </c>
      <c r="L197" s="33">
        <f t="shared" si="81"/>
        <v>19151</v>
      </c>
      <c r="M197" s="33">
        <f t="shared" si="81"/>
        <v>28318</v>
      </c>
      <c r="N197" s="33">
        <f t="shared" si="81"/>
        <v>1110</v>
      </c>
      <c r="O197" s="33">
        <f t="shared" si="81"/>
        <v>408</v>
      </c>
      <c r="P197" s="33">
        <f t="shared" si="81"/>
        <v>1518</v>
      </c>
      <c r="Q197" s="33">
        <f t="shared" si="81"/>
        <v>36388</v>
      </c>
      <c r="R197" s="33">
        <f t="shared" si="81"/>
        <v>970</v>
      </c>
      <c r="S197" s="33">
        <f t="shared" si="81"/>
        <v>37358</v>
      </c>
      <c r="T197" s="39"/>
      <c r="U197" s="38"/>
    </row>
    <row r="198" spans="2:21" ht="13.5">
      <c r="B198" s="84" t="s">
        <v>85</v>
      </c>
      <c r="C198" s="35" t="s">
        <v>34</v>
      </c>
      <c r="D198" s="36">
        <f aca="true" t="shared" si="82" ref="D198:S198">SUM(D171,D174,D177,D180,D183,D186,D189,D192,D195)</f>
        <v>450</v>
      </c>
      <c r="E198" s="36">
        <f t="shared" si="82"/>
        <v>17</v>
      </c>
      <c r="F198" s="36">
        <f t="shared" si="82"/>
        <v>10</v>
      </c>
      <c r="G198" s="36">
        <f t="shared" si="82"/>
        <v>477</v>
      </c>
      <c r="H198" s="36">
        <f t="shared" si="82"/>
        <v>75</v>
      </c>
      <c r="I198" s="36">
        <f t="shared" si="82"/>
        <v>34</v>
      </c>
      <c r="J198" s="36">
        <f t="shared" si="82"/>
        <v>109</v>
      </c>
      <c r="K198" s="36">
        <f t="shared" si="82"/>
        <v>8</v>
      </c>
      <c r="L198" s="36">
        <f t="shared" si="82"/>
        <v>87</v>
      </c>
      <c r="M198" s="36">
        <f t="shared" si="82"/>
        <v>95</v>
      </c>
      <c r="N198" s="36">
        <f t="shared" si="82"/>
        <v>152</v>
      </c>
      <c r="O198" s="36">
        <f t="shared" si="82"/>
        <v>0</v>
      </c>
      <c r="P198" s="36">
        <f t="shared" si="82"/>
        <v>152</v>
      </c>
      <c r="Q198" s="36">
        <f t="shared" si="82"/>
        <v>833</v>
      </c>
      <c r="R198" s="36">
        <f t="shared" si="82"/>
        <v>0</v>
      </c>
      <c r="S198" s="36">
        <f t="shared" si="82"/>
        <v>833</v>
      </c>
      <c r="T198" s="40"/>
      <c r="U198" s="38"/>
    </row>
    <row r="199" spans="2:21" ht="13.5">
      <c r="B199" s="85"/>
      <c r="C199" s="30" t="s">
        <v>0</v>
      </c>
      <c r="D199" s="37">
        <f aca="true" t="shared" si="83" ref="D199:S199">SUM(D172,D175,D178,D181,D184,D187,D190,D193,D196)</f>
        <v>2548</v>
      </c>
      <c r="E199" s="37">
        <f t="shared" si="83"/>
        <v>4187</v>
      </c>
      <c r="F199" s="37">
        <f t="shared" si="83"/>
        <v>16</v>
      </c>
      <c r="G199" s="37">
        <f t="shared" si="83"/>
        <v>6751</v>
      </c>
      <c r="H199" s="37">
        <f t="shared" si="83"/>
        <v>110</v>
      </c>
      <c r="I199" s="37">
        <f t="shared" si="83"/>
        <v>277</v>
      </c>
      <c r="J199" s="37">
        <f t="shared" si="83"/>
        <v>387</v>
      </c>
      <c r="K199" s="37">
        <f t="shared" si="83"/>
        <v>9175</v>
      </c>
      <c r="L199" s="37">
        <f t="shared" si="83"/>
        <v>19238</v>
      </c>
      <c r="M199" s="37">
        <f t="shared" si="83"/>
        <v>28413</v>
      </c>
      <c r="N199" s="37">
        <f t="shared" si="83"/>
        <v>1262</v>
      </c>
      <c r="O199" s="37">
        <f t="shared" si="83"/>
        <v>408</v>
      </c>
      <c r="P199" s="37">
        <f t="shared" si="83"/>
        <v>1670</v>
      </c>
      <c r="Q199" s="37">
        <f t="shared" si="83"/>
        <v>37221</v>
      </c>
      <c r="R199" s="37">
        <f t="shared" si="83"/>
        <v>970</v>
      </c>
      <c r="S199" s="37">
        <f t="shared" si="83"/>
        <v>38191</v>
      </c>
      <c r="T199" s="41">
        <f>SUM(T172,T175,T178,T181,T184,T187,T190,T193,T196)</f>
        <v>24241</v>
      </c>
      <c r="U199" s="38">
        <f>S199+T199</f>
        <v>62432</v>
      </c>
    </row>
    <row r="200" spans="2:21" ht="13.5">
      <c r="B200" s="88" t="s">
        <v>86</v>
      </c>
      <c r="C200" s="9" t="s">
        <v>33</v>
      </c>
      <c r="D200" s="5">
        <v>120</v>
      </c>
      <c r="E200" s="5">
        <v>306</v>
      </c>
      <c r="F200" s="5">
        <v>0</v>
      </c>
      <c r="G200" s="8">
        <f>D200+E200+F200</f>
        <v>426</v>
      </c>
      <c r="H200" s="5">
        <v>1</v>
      </c>
      <c r="I200" s="5">
        <v>10</v>
      </c>
      <c r="J200" s="8">
        <f>H200+I200</f>
        <v>11</v>
      </c>
      <c r="K200" s="5">
        <v>508</v>
      </c>
      <c r="L200" s="5">
        <v>1050</v>
      </c>
      <c r="M200" s="8">
        <f>K200+L200</f>
        <v>1558</v>
      </c>
      <c r="N200" s="5">
        <v>57</v>
      </c>
      <c r="O200" s="5">
        <v>14</v>
      </c>
      <c r="P200" s="8">
        <f>N200+O200</f>
        <v>71</v>
      </c>
      <c r="Q200" s="8">
        <f>G200+J200+M200+P200</f>
        <v>2066</v>
      </c>
      <c r="R200" s="5">
        <v>57</v>
      </c>
      <c r="S200" s="8">
        <f>Q200+R200</f>
        <v>2123</v>
      </c>
      <c r="T200" s="25"/>
      <c r="U200" s="18"/>
    </row>
    <row r="201" spans="2:21" ht="13.5">
      <c r="B201" s="81" t="s">
        <v>87</v>
      </c>
      <c r="C201" s="14" t="s">
        <v>34</v>
      </c>
      <c r="D201" s="12">
        <v>75</v>
      </c>
      <c r="E201" s="12">
        <v>2</v>
      </c>
      <c r="F201" s="12">
        <v>0</v>
      </c>
      <c r="G201" s="15">
        <f>D201+E201+F201</f>
        <v>77</v>
      </c>
      <c r="H201" s="12">
        <v>0</v>
      </c>
      <c r="I201" s="12">
        <v>0</v>
      </c>
      <c r="J201" s="15">
        <f>H201+I201</f>
        <v>0</v>
      </c>
      <c r="K201" s="12">
        <v>0</v>
      </c>
      <c r="L201" s="12">
        <v>0</v>
      </c>
      <c r="M201" s="15">
        <f>K201+L201</f>
        <v>0</v>
      </c>
      <c r="N201" s="12">
        <v>0</v>
      </c>
      <c r="O201" s="12">
        <v>0</v>
      </c>
      <c r="P201" s="15">
        <f>N201+O201</f>
        <v>0</v>
      </c>
      <c r="Q201" s="15">
        <f>G201+J201+M201+P201</f>
        <v>77</v>
      </c>
      <c r="R201" s="12">
        <v>0</v>
      </c>
      <c r="S201" s="15">
        <f>Q201+R201</f>
        <v>77</v>
      </c>
      <c r="T201" s="26"/>
      <c r="U201" s="18"/>
    </row>
    <row r="202" spans="2:21" ht="13.5">
      <c r="B202" s="82"/>
      <c r="C202" s="11" t="s">
        <v>0</v>
      </c>
      <c r="D202" s="17">
        <f aca="true" t="shared" si="84" ref="D202:S202">D200+D201</f>
        <v>195</v>
      </c>
      <c r="E202" s="17">
        <f t="shared" si="84"/>
        <v>308</v>
      </c>
      <c r="F202" s="17">
        <f t="shared" si="84"/>
        <v>0</v>
      </c>
      <c r="G202" s="17">
        <f t="shared" si="84"/>
        <v>503</v>
      </c>
      <c r="H202" s="17">
        <f t="shared" si="84"/>
        <v>1</v>
      </c>
      <c r="I202" s="17">
        <f t="shared" si="84"/>
        <v>10</v>
      </c>
      <c r="J202" s="17">
        <f t="shared" si="84"/>
        <v>11</v>
      </c>
      <c r="K202" s="17">
        <f t="shared" si="84"/>
        <v>508</v>
      </c>
      <c r="L202" s="17">
        <f t="shared" si="84"/>
        <v>1050</v>
      </c>
      <c r="M202" s="17">
        <f t="shared" si="84"/>
        <v>1558</v>
      </c>
      <c r="N202" s="17">
        <f t="shared" si="84"/>
        <v>57</v>
      </c>
      <c r="O202" s="17">
        <f t="shared" si="84"/>
        <v>14</v>
      </c>
      <c r="P202" s="17">
        <f t="shared" si="84"/>
        <v>71</v>
      </c>
      <c r="Q202" s="17">
        <f t="shared" si="84"/>
        <v>2143</v>
      </c>
      <c r="R202" s="17">
        <f t="shared" si="84"/>
        <v>57</v>
      </c>
      <c r="S202" s="17">
        <f t="shared" si="84"/>
        <v>2200</v>
      </c>
      <c r="T202" s="27">
        <v>1460</v>
      </c>
      <c r="U202" s="18">
        <f>S202+T202</f>
        <v>3660</v>
      </c>
    </row>
    <row r="203" spans="2:21" ht="13.5">
      <c r="B203" s="80"/>
      <c r="C203" s="9" t="s">
        <v>33</v>
      </c>
      <c r="D203" s="5">
        <v>285</v>
      </c>
      <c r="E203" s="5">
        <v>565</v>
      </c>
      <c r="F203" s="5">
        <v>2</v>
      </c>
      <c r="G203" s="8">
        <f>D203+E203+F203</f>
        <v>852</v>
      </c>
      <c r="H203" s="5">
        <v>6</v>
      </c>
      <c r="I203" s="5">
        <v>35</v>
      </c>
      <c r="J203" s="8">
        <f>H203+I203</f>
        <v>41</v>
      </c>
      <c r="K203" s="5">
        <v>691</v>
      </c>
      <c r="L203" s="5">
        <v>1452</v>
      </c>
      <c r="M203" s="8">
        <f>K203+L203</f>
        <v>2143</v>
      </c>
      <c r="N203" s="5">
        <v>94</v>
      </c>
      <c r="O203" s="5">
        <v>88</v>
      </c>
      <c r="P203" s="8">
        <f>N203+O203</f>
        <v>182</v>
      </c>
      <c r="Q203" s="8">
        <f>G203+J203+M203+P203</f>
        <v>3218</v>
      </c>
      <c r="R203" s="5">
        <v>49</v>
      </c>
      <c r="S203" s="8">
        <f>Q203+R203</f>
        <v>3267</v>
      </c>
      <c r="T203" s="25"/>
      <c r="U203" s="18"/>
    </row>
    <row r="204" spans="2:21" ht="13.5">
      <c r="B204" s="81" t="s">
        <v>88</v>
      </c>
      <c r="C204" s="14" t="s">
        <v>34</v>
      </c>
      <c r="D204" s="12">
        <v>5</v>
      </c>
      <c r="E204" s="12">
        <v>0</v>
      </c>
      <c r="F204" s="12">
        <v>0</v>
      </c>
      <c r="G204" s="15">
        <f>D204+E204+F204</f>
        <v>5</v>
      </c>
      <c r="H204" s="12">
        <v>1</v>
      </c>
      <c r="I204" s="12">
        <v>6</v>
      </c>
      <c r="J204" s="15">
        <f>H204+I204</f>
        <v>7</v>
      </c>
      <c r="K204" s="12">
        <v>6</v>
      </c>
      <c r="L204" s="12">
        <v>8</v>
      </c>
      <c r="M204" s="15">
        <f>K204+L204</f>
        <v>14</v>
      </c>
      <c r="N204" s="12">
        <v>9</v>
      </c>
      <c r="O204" s="12">
        <v>0</v>
      </c>
      <c r="P204" s="15">
        <f>N204+O204</f>
        <v>9</v>
      </c>
      <c r="Q204" s="15">
        <f>G204+J204+M204+P204</f>
        <v>35</v>
      </c>
      <c r="R204" s="12">
        <v>0</v>
      </c>
      <c r="S204" s="15">
        <f>Q204+R204</f>
        <v>35</v>
      </c>
      <c r="T204" s="26"/>
      <c r="U204" s="18"/>
    </row>
    <row r="205" spans="2:21" ht="13.5">
      <c r="B205" s="82"/>
      <c r="C205" s="11" t="s">
        <v>0</v>
      </c>
      <c r="D205" s="17">
        <f aca="true" t="shared" si="85" ref="D205:S205">D203+D204</f>
        <v>290</v>
      </c>
      <c r="E205" s="17">
        <f t="shared" si="85"/>
        <v>565</v>
      </c>
      <c r="F205" s="17">
        <f t="shared" si="85"/>
        <v>2</v>
      </c>
      <c r="G205" s="17">
        <f t="shared" si="85"/>
        <v>857</v>
      </c>
      <c r="H205" s="17">
        <f t="shared" si="85"/>
        <v>7</v>
      </c>
      <c r="I205" s="17">
        <f t="shared" si="85"/>
        <v>41</v>
      </c>
      <c r="J205" s="17">
        <f t="shared" si="85"/>
        <v>48</v>
      </c>
      <c r="K205" s="17">
        <f t="shared" si="85"/>
        <v>697</v>
      </c>
      <c r="L205" s="17">
        <f t="shared" si="85"/>
        <v>1460</v>
      </c>
      <c r="M205" s="17">
        <f t="shared" si="85"/>
        <v>2157</v>
      </c>
      <c r="N205" s="17">
        <f t="shared" si="85"/>
        <v>103</v>
      </c>
      <c r="O205" s="17">
        <f t="shared" si="85"/>
        <v>88</v>
      </c>
      <c r="P205" s="17">
        <f t="shared" si="85"/>
        <v>191</v>
      </c>
      <c r="Q205" s="17">
        <f t="shared" si="85"/>
        <v>3253</v>
      </c>
      <c r="R205" s="17">
        <f t="shared" si="85"/>
        <v>49</v>
      </c>
      <c r="S205" s="17">
        <f t="shared" si="85"/>
        <v>3302</v>
      </c>
      <c r="T205" s="27">
        <v>2185</v>
      </c>
      <c r="U205" s="18">
        <f>S205+T205</f>
        <v>5487</v>
      </c>
    </row>
    <row r="206" spans="2:21" ht="13.5">
      <c r="B206" s="80"/>
      <c r="C206" s="9" t="s">
        <v>33</v>
      </c>
      <c r="D206" s="5">
        <v>249</v>
      </c>
      <c r="E206" s="5">
        <v>555</v>
      </c>
      <c r="F206" s="5">
        <v>1</v>
      </c>
      <c r="G206" s="8">
        <f>D206+E206+F206</f>
        <v>805</v>
      </c>
      <c r="H206" s="5">
        <v>14</v>
      </c>
      <c r="I206" s="5">
        <v>163</v>
      </c>
      <c r="J206" s="8">
        <f>H206+I206</f>
        <v>177</v>
      </c>
      <c r="K206" s="5">
        <v>831</v>
      </c>
      <c r="L206" s="5">
        <v>1700</v>
      </c>
      <c r="M206" s="8">
        <f>K206+L206</f>
        <v>2531</v>
      </c>
      <c r="N206" s="5">
        <v>154</v>
      </c>
      <c r="O206" s="5">
        <v>107</v>
      </c>
      <c r="P206" s="8">
        <f>N206+O206</f>
        <v>261</v>
      </c>
      <c r="Q206" s="8">
        <f>G206+J206+M206+P206</f>
        <v>3774</v>
      </c>
      <c r="R206" s="5">
        <v>47</v>
      </c>
      <c r="S206" s="8">
        <f>Q206+R206</f>
        <v>3821</v>
      </c>
      <c r="T206" s="25"/>
      <c r="U206" s="18"/>
    </row>
    <row r="207" spans="2:21" ht="13.5">
      <c r="B207" s="81" t="s">
        <v>89</v>
      </c>
      <c r="C207" s="14" t="s">
        <v>34</v>
      </c>
      <c r="D207" s="12">
        <v>21</v>
      </c>
      <c r="E207" s="12">
        <v>1</v>
      </c>
      <c r="F207" s="12">
        <v>2</v>
      </c>
      <c r="G207" s="15">
        <f>D207+E207+F207</f>
        <v>24</v>
      </c>
      <c r="H207" s="12">
        <v>10</v>
      </c>
      <c r="I207" s="12">
        <v>10</v>
      </c>
      <c r="J207" s="15">
        <f>H207+I207</f>
        <v>20</v>
      </c>
      <c r="K207" s="12">
        <v>12</v>
      </c>
      <c r="L207" s="12">
        <v>6</v>
      </c>
      <c r="M207" s="15">
        <f>K207+L207</f>
        <v>18</v>
      </c>
      <c r="N207" s="12">
        <v>11</v>
      </c>
      <c r="O207" s="12">
        <v>0</v>
      </c>
      <c r="P207" s="15">
        <f>N207+O207</f>
        <v>11</v>
      </c>
      <c r="Q207" s="15">
        <f>G207+J207+M207+P207</f>
        <v>73</v>
      </c>
      <c r="R207" s="12">
        <v>0</v>
      </c>
      <c r="S207" s="15">
        <f>Q207+R207</f>
        <v>73</v>
      </c>
      <c r="T207" s="26"/>
      <c r="U207" s="18"/>
    </row>
    <row r="208" spans="2:21" ht="13.5">
      <c r="B208" s="82"/>
      <c r="C208" s="11" t="s">
        <v>0</v>
      </c>
      <c r="D208" s="17">
        <f aca="true" t="shared" si="86" ref="D208:S208">D206+D207</f>
        <v>270</v>
      </c>
      <c r="E208" s="17">
        <f t="shared" si="86"/>
        <v>556</v>
      </c>
      <c r="F208" s="17">
        <f t="shared" si="86"/>
        <v>3</v>
      </c>
      <c r="G208" s="17">
        <f t="shared" si="86"/>
        <v>829</v>
      </c>
      <c r="H208" s="17">
        <f t="shared" si="86"/>
        <v>24</v>
      </c>
      <c r="I208" s="17">
        <f t="shared" si="86"/>
        <v>173</v>
      </c>
      <c r="J208" s="17">
        <f t="shared" si="86"/>
        <v>197</v>
      </c>
      <c r="K208" s="17">
        <f t="shared" si="86"/>
        <v>843</v>
      </c>
      <c r="L208" s="17">
        <f t="shared" si="86"/>
        <v>1706</v>
      </c>
      <c r="M208" s="17">
        <f t="shared" si="86"/>
        <v>2549</v>
      </c>
      <c r="N208" s="17">
        <f t="shared" si="86"/>
        <v>165</v>
      </c>
      <c r="O208" s="17">
        <f t="shared" si="86"/>
        <v>107</v>
      </c>
      <c r="P208" s="17">
        <f t="shared" si="86"/>
        <v>272</v>
      </c>
      <c r="Q208" s="17">
        <f t="shared" si="86"/>
        <v>3847</v>
      </c>
      <c r="R208" s="17">
        <f t="shared" si="86"/>
        <v>47</v>
      </c>
      <c r="S208" s="17">
        <f t="shared" si="86"/>
        <v>3894</v>
      </c>
      <c r="T208" s="27">
        <v>2305</v>
      </c>
      <c r="U208" s="18">
        <f>S208+T208</f>
        <v>6199</v>
      </c>
    </row>
    <row r="209" spans="2:21" ht="13.5">
      <c r="B209" s="80"/>
      <c r="C209" s="9" t="s">
        <v>33</v>
      </c>
      <c r="D209" s="5">
        <v>82</v>
      </c>
      <c r="E209" s="5">
        <v>275</v>
      </c>
      <c r="F209" s="5">
        <v>0</v>
      </c>
      <c r="G209" s="8">
        <f>D209+E209+F209</f>
        <v>357</v>
      </c>
      <c r="H209" s="5">
        <v>1</v>
      </c>
      <c r="I209" s="5">
        <v>19</v>
      </c>
      <c r="J209" s="8">
        <f>H209+I209</f>
        <v>20</v>
      </c>
      <c r="K209" s="5">
        <v>504</v>
      </c>
      <c r="L209" s="5">
        <v>945</v>
      </c>
      <c r="M209" s="8">
        <f>K209+L209</f>
        <v>1449</v>
      </c>
      <c r="N209" s="5">
        <v>54</v>
      </c>
      <c r="O209" s="5">
        <v>12</v>
      </c>
      <c r="P209" s="8">
        <f>N209+O209</f>
        <v>66</v>
      </c>
      <c r="Q209" s="8">
        <f>G209+J209+M209+P209</f>
        <v>1892</v>
      </c>
      <c r="R209" s="5">
        <v>28</v>
      </c>
      <c r="S209" s="8">
        <f>Q209+R209</f>
        <v>1920</v>
      </c>
      <c r="T209" s="25"/>
      <c r="U209" s="18"/>
    </row>
    <row r="210" spans="2:21" ht="13.5">
      <c r="B210" s="81" t="s">
        <v>90</v>
      </c>
      <c r="C210" s="14" t="s">
        <v>34</v>
      </c>
      <c r="D210" s="12">
        <v>5</v>
      </c>
      <c r="E210" s="12">
        <v>0</v>
      </c>
      <c r="F210" s="12">
        <v>0</v>
      </c>
      <c r="G210" s="15">
        <f>D210+E210+F210</f>
        <v>5</v>
      </c>
      <c r="H210" s="12">
        <v>0</v>
      </c>
      <c r="I210" s="12">
        <v>0</v>
      </c>
      <c r="J210" s="15">
        <f>H210+I210</f>
        <v>0</v>
      </c>
      <c r="K210" s="12">
        <v>0</v>
      </c>
      <c r="L210" s="12">
        <v>0</v>
      </c>
      <c r="M210" s="15">
        <f>K210+L210</f>
        <v>0</v>
      </c>
      <c r="N210" s="12">
        <v>0</v>
      </c>
      <c r="O210" s="12">
        <v>0</v>
      </c>
      <c r="P210" s="15">
        <f>N210+O210</f>
        <v>0</v>
      </c>
      <c r="Q210" s="15">
        <f>G210+J210+M210+P210</f>
        <v>5</v>
      </c>
      <c r="R210" s="12">
        <v>0</v>
      </c>
      <c r="S210" s="15">
        <f>Q210+R210</f>
        <v>5</v>
      </c>
      <c r="T210" s="26"/>
      <c r="U210" s="18"/>
    </row>
    <row r="211" spans="2:21" ht="13.5">
      <c r="B211" s="82"/>
      <c r="C211" s="11" t="s">
        <v>0</v>
      </c>
      <c r="D211" s="17">
        <f aca="true" t="shared" si="87" ref="D211:S211">D209+D210</f>
        <v>87</v>
      </c>
      <c r="E211" s="17">
        <f t="shared" si="87"/>
        <v>275</v>
      </c>
      <c r="F211" s="17">
        <f t="shared" si="87"/>
        <v>0</v>
      </c>
      <c r="G211" s="17">
        <f t="shared" si="87"/>
        <v>362</v>
      </c>
      <c r="H211" s="17">
        <f t="shared" si="87"/>
        <v>1</v>
      </c>
      <c r="I211" s="17">
        <f t="shared" si="87"/>
        <v>19</v>
      </c>
      <c r="J211" s="17">
        <f t="shared" si="87"/>
        <v>20</v>
      </c>
      <c r="K211" s="17">
        <f t="shared" si="87"/>
        <v>504</v>
      </c>
      <c r="L211" s="17">
        <f t="shared" si="87"/>
        <v>945</v>
      </c>
      <c r="M211" s="17">
        <f t="shared" si="87"/>
        <v>1449</v>
      </c>
      <c r="N211" s="17">
        <f t="shared" si="87"/>
        <v>54</v>
      </c>
      <c r="O211" s="17">
        <f t="shared" si="87"/>
        <v>12</v>
      </c>
      <c r="P211" s="17">
        <f t="shared" si="87"/>
        <v>66</v>
      </c>
      <c r="Q211" s="17">
        <f t="shared" si="87"/>
        <v>1897</v>
      </c>
      <c r="R211" s="17">
        <f t="shared" si="87"/>
        <v>28</v>
      </c>
      <c r="S211" s="17">
        <f t="shared" si="87"/>
        <v>1925</v>
      </c>
      <c r="T211" s="26">
        <v>1586</v>
      </c>
      <c r="U211" s="18">
        <f>S211+T211</f>
        <v>3511</v>
      </c>
    </row>
    <row r="212" spans="2:21" ht="13.5">
      <c r="B212" s="80"/>
      <c r="C212" s="9" t="s">
        <v>33</v>
      </c>
      <c r="D212" s="5">
        <v>178</v>
      </c>
      <c r="E212" s="5">
        <v>450</v>
      </c>
      <c r="F212" s="5">
        <v>0</v>
      </c>
      <c r="G212" s="8">
        <f>D212+E212+F212</f>
        <v>628</v>
      </c>
      <c r="H212" s="5">
        <v>4</v>
      </c>
      <c r="I212" s="5">
        <v>14</v>
      </c>
      <c r="J212" s="8">
        <f>H212+I212</f>
        <v>18</v>
      </c>
      <c r="K212" s="5">
        <v>1243</v>
      </c>
      <c r="L212" s="5">
        <v>2789</v>
      </c>
      <c r="M212" s="8">
        <f>K212+L212</f>
        <v>4032</v>
      </c>
      <c r="N212" s="5">
        <v>122</v>
      </c>
      <c r="O212" s="5">
        <v>41</v>
      </c>
      <c r="P212" s="8">
        <f>N212+O212</f>
        <v>163</v>
      </c>
      <c r="Q212" s="8">
        <f>G212+J212+M212+P212</f>
        <v>4841</v>
      </c>
      <c r="R212" s="5">
        <v>120</v>
      </c>
      <c r="S212" s="8">
        <f>Q212+R212</f>
        <v>4961</v>
      </c>
      <c r="T212" s="25"/>
      <c r="U212" s="18"/>
    </row>
    <row r="213" spans="2:21" ht="13.5">
      <c r="B213" s="81" t="s">
        <v>91</v>
      </c>
      <c r="C213" s="14" t="s">
        <v>34</v>
      </c>
      <c r="D213" s="12">
        <v>47</v>
      </c>
      <c r="E213" s="12">
        <v>4</v>
      </c>
      <c r="F213" s="12">
        <v>0</v>
      </c>
      <c r="G213" s="15">
        <f>D213+E213+F213</f>
        <v>51</v>
      </c>
      <c r="H213" s="12">
        <v>0</v>
      </c>
      <c r="I213" s="12">
        <v>0</v>
      </c>
      <c r="J213" s="15">
        <f>H213+I213</f>
        <v>0</v>
      </c>
      <c r="K213" s="12">
        <v>2</v>
      </c>
      <c r="L213" s="12">
        <v>43</v>
      </c>
      <c r="M213" s="15">
        <f>K213+L213</f>
        <v>45</v>
      </c>
      <c r="N213" s="12">
        <v>7</v>
      </c>
      <c r="O213" s="12">
        <v>0</v>
      </c>
      <c r="P213" s="15">
        <f>N213+O213</f>
        <v>7</v>
      </c>
      <c r="Q213" s="15">
        <f>G213+J213+M213+P213</f>
        <v>103</v>
      </c>
      <c r="R213" s="12">
        <v>0</v>
      </c>
      <c r="S213" s="15">
        <f>Q213+R213</f>
        <v>103</v>
      </c>
      <c r="T213" s="26"/>
      <c r="U213" s="18"/>
    </row>
    <row r="214" spans="2:21" ht="13.5">
      <c r="B214" s="82"/>
      <c r="C214" s="11" t="s">
        <v>0</v>
      </c>
      <c r="D214" s="17">
        <f aca="true" t="shared" si="88" ref="D214:S214">D212+D213</f>
        <v>225</v>
      </c>
      <c r="E214" s="17">
        <f t="shared" si="88"/>
        <v>454</v>
      </c>
      <c r="F214" s="17">
        <f t="shared" si="88"/>
        <v>0</v>
      </c>
      <c r="G214" s="17">
        <f t="shared" si="88"/>
        <v>679</v>
      </c>
      <c r="H214" s="17">
        <f t="shared" si="88"/>
        <v>4</v>
      </c>
      <c r="I214" s="17">
        <f t="shared" si="88"/>
        <v>14</v>
      </c>
      <c r="J214" s="17">
        <f t="shared" si="88"/>
        <v>18</v>
      </c>
      <c r="K214" s="17">
        <f t="shared" si="88"/>
        <v>1245</v>
      </c>
      <c r="L214" s="17">
        <f t="shared" si="88"/>
        <v>2832</v>
      </c>
      <c r="M214" s="17">
        <f t="shared" si="88"/>
        <v>4077</v>
      </c>
      <c r="N214" s="17">
        <f t="shared" si="88"/>
        <v>129</v>
      </c>
      <c r="O214" s="17">
        <f t="shared" si="88"/>
        <v>41</v>
      </c>
      <c r="P214" s="17">
        <f t="shared" si="88"/>
        <v>170</v>
      </c>
      <c r="Q214" s="17">
        <f t="shared" si="88"/>
        <v>4944</v>
      </c>
      <c r="R214" s="17">
        <f t="shared" si="88"/>
        <v>120</v>
      </c>
      <c r="S214" s="17">
        <f t="shared" si="88"/>
        <v>5064</v>
      </c>
      <c r="T214" s="27">
        <v>3706</v>
      </c>
      <c r="U214" s="18">
        <f>S214+T214</f>
        <v>8770</v>
      </c>
    </row>
    <row r="215" spans="2:21" ht="13.5">
      <c r="B215" s="80"/>
      <c r="C215" s="9" t="s">
        <v>33</v>
      </c>
      <c r="D215" s="5">
        <v>97</v>
      </c>
      <c r="E215" s="5">
        <v>225</v>
      </c>
      <c r="F215" s="5">
        <v>0</v>
      </c>
      <c r="G215" s="8">
        <f>D215+E215+F215</f>
        <v>322</v>
      </c>
      <c r="H215" s="5">
        <v>7</v>
      </c>
      <c r="I215" s="5">
        <v>44</v>
      </c>
      <c r="J215" s="8">
        <f>H215+I215</f>
        <v>51</v>
      </c>
      <c r="K215" s="5">
        <v>837</v>
      </c>
      <c r="L215" s="5">
        <v>1624</v>
      </c>
      <c r="M215" s="8">
        <f>K215+L215</f>
        <v>2461</v>
      </c>
      <c r="N215" s="5">
        <v>99</v>
      </c>
      <c r="O215" s="5">
        <v>75</v>
      </c>
      <c r="P215" s="8">
        <f>N215+O215</f>
        <v>174</v>
      </c>
      <c r="Q215" s="8">
        <f>G215+J215+M215+P215</f>
        <v>3008</v>
      </c>
      <c r="R215" s="5">
        <v>64</v>
      </c>
      <c r="S215" s="8">
        <f>Q215+R215</f>
        <v>3072</v>
      </c>
      <c r="T215" s="25"/>
      <c r="U215" s="18"/>
    </row>
    <row r="216" spans="2:21" ht="13.5">
      <c r="B216" s="81" t="s">
        <v>92</v>
      </c>
      <c r="C216" s="14" t="s">
        <v>34</v>
      </c>
      <c r="D216" s="12">
        <v>0</v>
      </c>
      <c r="E216" s="12">
        <v>0</v>
      </c>
      <c r="F216" s="12">
        <v>0</v>
      </c>
      <c r="G216" s="15">
        <f>D216+E216+F216</f>
        <v>0</v>
      </c>
      <c r="H216" s="12">
        <v>11</v>
      </c>
      <c r="I216" s="12">
        <v>10</v>
      </c>
      <c r="J216" s="15">
        <f>H216+I216</f>
        <v>21</v>
      </c>
      <c r="K216" s="12">
        <v>0</v>
      </c>
      <c r="L216" s="12">
        <v>0</v>
      </c>
      <c r="M216" s="15">
        <f>K216+L216</f>
        <v>0</v>
      </c>
      <c r="N216" s="12">
        <v>0</v>
      </c>
      <c r="O216" s="12">
        <v>0</v>
      </c>
      <c r="P216" s="15">
        <f>N216+O216</f>
        <v>0</v>
      </c>
      <c r="Q216" s="15">
        <f>G216+J216+M216+P216</f>
        <v>21</v>
      </c>
      <c r="R216" s="12">
        <v>0</v>
      </c>
      <c r="S216" s="15">
        <f>Q216+R216</f>
        <v>21</v>
      </c>
      <c r="T216" s="26"/>
      <c r="U216" s="18"/>
    </row>
    <row r="217" spans="2:21" ht="13.5">
      <c r="B217" s="82"/>
      <c r="C217" s="11" t="s">
        <v>0</v>
      </c>
      <c r="D217" s="17">
        <f aca="true" t="shared" si="89" ref="D217:S217">D215+D216</f>
        <v>97</v>
      </c>
      <c r="E217" s="17">
        <f t="shared" si="89"/>
        <v>225</v>
      </c>
      <c r="F217" s="17">
        <f t="shared" si="89"/>
        <v>0</v>
      </c>
      <c r="G217" s="17">
        <f t="shared" si="89"/>
        <v>322</v>
      </c>
      <c r="H217" s="17">
        <f t="shared" si="89"/>
        <v>18</v>
      </c>
      <c r="I217" s="17">
        <f t="shared" si="89"/>
        <v>54</v>
      </c>
      <c r="J217" s="17">
        <f t="shared" si="89"/>
        <v>72</v>
      </c>
      <c r="K217" s="17">
        <f t="shared" si="89"/>
        <v>837</v>
      </c>
      <c r="L217" s="17">
        <f t="shared" si="89"/>
        <v>1624</v>
      </c>
      <c r="M217" s="17">
        <f t="shared" si="89"/>
        <v>2461</v>
      </c>
      <c r="N217" s="17">
        <f t="shared" si="89"/>
        <v>99</v>
      </c>
      <c r="O217" s="17">
        <f t="shared" si="89"/>
        <v>75</v>
      </c>
      <c r="P217" s="17">
        <f t="shared" si="89"/>
        <v>174</v>
      </c>
      <c r="Q217" s="17">
        <f t="shared" si="89"/>
        <v>3029</v>
      </c>
      <c r="R217" s="17">
        <f t="shared" si="89"/>
        <v>64</v>
      </c>
      <c r="S217" s="17">
        <f t="shared" si="89"/>
        <v>3093</v>
      </c>
      <c r="T217" s="27">
        <v>1669</v>
      </c>
      <c r="U217" s="18">
        <f>S217+T217</f>
        <v>4762</v>
      </c>
    </row>
    <row r="218" spans="2:21" ht="13.5">
      <c r="B218" s="80"/>
      <c r="C218" s="9" t="s">
        <v>33</v>
      </c>
      <c r="D218" s="5">
        <v>216</v>
      </c>
      <c r="E218" s="5">
        <v>369</v>
      </c>
      <c r="F218" s="5">
        <v>2</v>
      </c>
      <c r="G218" s="8">
        <f>D218+E218+F218</f>
        <v>587</v>
      </c>
      <c r="H218" s="5">
        <v>6</v>
      </c>
      <c r="I218" s="5">
        <v>55</v>
      </c>
      <c r="J218" s="8">
        <f>H218+I218</f>
        <v>61</v>
      </c>
      <c r="K218" s="5">
        <v>988</v>
      </c>
      <c r="L218" s="5">
        <v>2041</v>
      </c>
      <c r="M218" s="8">
        <f>K218+L218</f>
        <v>3029</v>
      </c>
      <c r="N218" s="5">
        <v>111</v>
      </c>
      <c r="O218" s="5">
        <v>53</v>
      </c>
      <c r="P218" s="8">
        <f>N218+O218</f>
        <v>164</v>
      </c>
      <c r="Q218" s="8">
        <f>G218+J218+M218+P218</f>
        <v>3841</v>
      </c>
      <c r="R218" s="5">
        <v>80</v>
      </c>
      <c r="S218" s="8">
        <f>Q218+R218</f>
        <v>3921</v>
      </c>
      <c r="T218" s="25"/>
      <c r="U218" s="18"/>
    </row>
    <row r="219" spans="2:21" ht="13.5">
      <c r="B219" s="81" t="s">
        <v>93</v>
      </c>
      <c r="C219" s="14" t="s">
        <v>34</v>
      </c>
      <c r="D219" s="12">
        <v>0</v>
      </c>
      <c r="E219" s="12">
        <v>0</v>
      </c>
      <c r="F219" s="12">
        <v>0</v>
      </c>
      <c r="G219" s="15">
        <f>D219+E219+F219</f>
        <v>0</v>
      </c>
      <c r="H219" s="12">
        <v>3</v>
      </c>
      <c r="I219" s="12">
        <v>2</v>
      </c>
      <c r="J219" s="15">
        <f>H219+I219</f>
        <v>5</v>
      </c>
      <c r="K219" s="12">
        <v>0</v>
      </c>
      <c r="L219" s="12">
        <v>5</v>
      </c>
      <c r="M219" s="15">
        <f>K219+L219</f>
        <v>5</v>
      </c>
      <c r="N219" s="12">
        <v>8</v>
      </c>
      <c r="O219" s="12">
        <v>0</v>
      </c>
      <c r="P219" s="15">
        <f>N219+O219</f>
        <v>8</v>
      </c>
      <c r="Q219" s="15">
        <f>G219+J219+M219+P219</f>
        <v>18</v>
      </c>
      <c r="R219" s="12">
        <v>0</v>
      </c>
      <c r="S219" s="15">
        <f>Q219+R219</f>
        <v>18</v>
      </c>
      <c r="T219" s="26"/>
      <c r="U219" s="18"/>
    </row>
    <row r="220" spans="2:21" ht="13.5">
      <c r="B220" s="82"/>
      <c r="C220" s="11" t="s">
        <v>0</v>
      </c>
      <c r="D220" s="17">
        <f aca="true" t="shared" si="90" ref="D220:S220">D218+D219</f>
        <v>216</v>
      </c>
      <c r="E220" s="17">
        <f t="shared" si="90"/>
        <v>369</v>
      </c>
      <c r="F220" s="17">
        <f t="shared" si="90"/>
        <v>2</v>
      </c>
      <c r="G220" s="17">
        <f t="shared" si="90"/>
        <v>587</v>
      </c>
      <c r="H220" s="17">
        <f t="shared" si="90"/>
        <v>9</v>
      </c>
      <c r="I220" s="17">
        <f t="shared" si="90"/>
        <v>57</v>
      </c>
      <c r="J220" s="17">
        <f t="shared" si="90"/>
        <v>66</v>
      </c>
      <c r="K220" s="17">
        <f t="shared" si="90"/>
        <v>988</v>
      </c>
      <c r="L220" s="17">
        <f t="shared" si="90"/>
        <v>2046</v>
      </c>
      <c r="M220" s="17">
        <f t="shared" si="90"/>
        <v>3034</v>
      </c>
      <c r="N220" s="17">
        <f t="shared" si="90"/>
        <v>119</v>
      </c>
      <c r="O220" s="17">
        <f t="shared" si="90"/>
        <v>53</v>
      </c>
      <c r="P220" s="17">
        <f t="shared" si="90"/>
        <v>172</v>
      </c>
      <c r="Q220" s="17">
        <f t="shared" si="90"/>
        <v>3859</v>
      </c>
      <c r="R220" s="17">
        <f t="shared" si="90"/>
        <v>80</v>
      </c>
      <c r="S220" s="17">
        <f t="shared" si="90"/>
        <v>3939</v>
      </c>
      <c r="T220" s="26">
        <v>2937</v>
      </c>
      <c r="U220" s="18">
        <f>S220+T220</f>
        <v>6876</v>
      </c>
    </row>
    <row r="221" spans="2:21" ht="13.5">
      <c r="B221" s="80"/>
      <c r="C221" s="9" t="s">
        <v>33</v>
      </c>
      <c r="D221" s="5">
        <v>455</v>
      </c>
      <c r="E221" s="5">
        <v>1031</v>
      </c>
      <c r="F221" s="5">
        <v>1</v>
      </c>
      <c r="G221" s="8">
        <f>D221+E221+F221</f>
        <v>1487</v>
      </c>
      <c r="H221" s="5">
        <v>4</v>
      </c>
      <c r="I221" s="5">
        <v>11</v>
      </c>
      <c r="J221" s="8">
        <f>H221+I221</f>
        <v>15</v>
      </c>
      <c r="K221" s="5">
        <v>1017</v>
      </c>
      <c r="L221" s="5">
        <v>2127</v>
      </c>
      <c r="M221" s="8">
        <f>K221+L221</f>
        <v>3144</v>
      </c>
      <c r="N221" s="5">
        <v>152</v>
      </c>
      <c r="O221" s="5">
        <v>57</v>
      </c>
      <c r="P221" s="8">
        <f>N221+O221</f>
        <v>209</v>
      </c>
      <c r="Q221" s="8">
        <f>G221+J221+M221+P221</f>
        <v>4855</v>
      </c>
      <c r="R221" s="5">
        <v>102</v>
      </c>
      <c r="S221" s="8">
        <f>Q221+R221</f>
        <v>4957</v>
      </c>
      <c r="T221" s="25"/>
      <c r="U221" s="18"/>
    </row>
    <row r="222" spans="2:21" ht="13.5">
      <c r="B222" s="81" t="s">
        <v>94</v>
      </c>
      <c r="C222" s="14" t="s">
        <v>34</v>
      </c>
      <c r="D222" s="12">
        <v>63</v>
      </c>
      <c r="E222" s="12">
        <v>1</v>
      </c>
      <c r="F222" s="12">
        <v>9</v>
      </c>
      <c r="G222" s="15">
        <f>D222+E222+F222</f>
        <v>73</v>
      </c>
      <c r="H222" s="12">
        <v>0</v>
      </c>
      <c r="I222" s="12">
        <v>0</v>
      </c>
      <c r="J222" s="15">
        <f>H222+I222</f>
        <v>0</v>
      </c>
      <c r="K222" s="12">
        <v>0</v>
      </c>
      <c r="L222" s="12">
        <v>0</v>
      </c>
      <c r="M222" s="15">
        <f>K222+L222</f>
        <v>0</v>
      </c>
      <c r="N222" s="12">
        <v>25</v>
      </c>
      <c r="O222" s="12">
        <v>0</v>
      </c>
      <c r="P222" s="15">
        <f>N222+O222</f>
        <v>25</v>
      </c>
      <c r="Q222" s="15">
        <f>G222+J222+M222+P222</f>
        <v>98</v>
      </c>
      <c r="R222" s="12">
        <v>0</v>
      </c>
      <c r="S222" s="15">
        <f>Q222+R222</f>
        <v>98</v>
      </c>
      <c r="T222" s="26"/>
      <c r="U222" s="18"/>
    </row>
    <row r="223" spans="2:21" ht="13.5">
      <c r="B223" s="82"/>
      <c r="C223" s="11" t="s">
        <v>0</v>
      </c>
      <c r="D223" s="17">
        <f aca="true" t="shared" si="91" ref="D223:S223">D221+D222</f>
        <v>518</v>
      </c>
      <c r="E223" s="17">
        <f t="shared" si="91"/>
        <v>1032</v>
      </c>
      <c r="F223" s="17">
        <f t="shared" si="91"/>
        <v>10</v>
      </c>
      <c r="G223" s="17">
        <f t="shared" si="91"/>
        <v>1560</v>
      </c>
      <c r="H223" s="17">
        <f t="shared" si="91"/>
        <v>4</v>
      </c>
      <c r="I223" s="17">
        <f t="shared" si="91"/>
        <v>11</v>
      </c>
      <c r="J223" s="17">
        <f t="shared" si="91"/>
        <v>15</v>
      </c>
      <c r="K223" s="17">
        <f t="shared" si="91"/>
        <v>1017</v>
      </c>
      <c r="L223" s="17">
        <f t="shared" si="91"/>
        <v>2127</v>
      </c>
      <c r="M223" s="17">
        <f t="shared" si="91"/>
        <v>3144</v>
      </c>
      <c r="N223" s="17">
        <f t="shared" si="91"/>
        <v>177</v>
      </c>
      <c r="O223" s="17">
        <f t="shared" si="91"/>
        <v>57</v>
      </c>
      <c r="P223" s="17">
        <f t="shared" si="91"/>
        <v>234</v>
      </c>
      <c r="Q223" s="17">
        <f t="shared" si="91"/>
        <v>4953</v>
      </c>
      <c r="R223" s="17">
        <f t="shared" si="91"/>
        <v>102</v>
      </c>
      <c r="S223" s="17">
        <f t="shared" si="91"/>
        <v>5055</v>
      </c>
      <c r="T223" s="27">
        <v>3117</v>
      </c>
      <c r="U223" s="18">
        <f>S223+T223</f>
        <v>8172</v>
      </c>
    </row>
    <row r="224" spans="2:21" ht="13.5">
      <c r="B224" s="80" t="s">
        <v>86</v>
      </c>
      <c r="C224" s="9" t="s">
        <v>33</v>
      </c>
      <c r="D224" s="5">
        <v>0</v>
      </c>
      <c r="E224" s="5">
        <v>0</v>
      </c>
      <c r="F224" s="5">
        <v>0</v>
      </c>
      <c r="G224" s="8">
        <f>D224+E224+F224</f>
        <v>0</v>
      </c>
      <c r="H224" s="5">
        <v>0</v>
      </c>
      <c r="I224" s="5">
        <v>0</v>
      </c>
      <c r="J224" s="8">
        <f>H224+I224</f>
        <v>0</v>
      </c>
      <c r="K224" s="5">
        <v>2</v>
      </c>
      <c r="L224" s="5">
        <v>1</v>
      </c>
      <c r="M224" s="8">
        <f>K224+L224</f>
        <v>3</v>
      </c>
      <c r="N224" s="5">
        <v>0</v>
      </c>
      <c r="O224" s="5">
        <v>2</v>
      </c>
      <c r="P224" s="8">
        <f>N224+O224</f>
        <v>2</v>
      </c>
      <c r="Q224" s="8">
        <f>G224+J224+M224+P224</f>
        <v>5</v>
      </c>
      <c r="R224" s="5">
        <v>0</v>
      </c>
      <c r="S224" s="8">
        <f>Q224+R224</f>
        <v>5</v>
      </c>
      <c r="T224" s="25"/>
      <c r="U224" s="18"/>
    </row>
    <row r="225" spans="2:21" ht="13.5">
      <c r="B225" s="81" t="s">
        <v>45</v>
      </c>
      <c r="C225" s="14" t="s">
        <v>34</v>
      </c>
      <c r="D225" s="12">
        <v>0</v>
      </c>
      <c r="E225" s="12">
        <v>0</v>
      </c>
      <c r="F225" s="12">
        <v>0</v>
      </c>
      <c r="G225" s="15">
        <f>D225+E225+F225</f>
        <v>0</v>
      </c>
      <c r="H225" s="12">
        <v>0</v>
      </c>
      <c r="I225" s="12">
        <v>0</v>
      </c>
      <c r="J225" s="15">
        <f>H225+I225</f>
        <v>0</v>
      </c>
      <c r="K225" s="12">
        <v>0</v>
      </c>
      <c r="L225" s="12">
        <v>0</v>
      </c>
      <c r="M225" s="15">
        <f>K225+L225</f>
        <v>0</v>
      </c>
      <c r="N225" s="12">
        <v>0</v>
      </c>
      <c r="O225" s="12">
        <v>0</v>
      </c>
      <c r="P225" s="15">
        <f>N225+O225</f>
        <v>0</v>
      </c>
      <c r="Q225" s="15">
        <f>G225+J225+M225+P225</f>
        <v>0</v>
      </c>
      <c r="R225" s="12">
        <v>0</v>
      </c>
      <c r="S225" s="15">
        <f>Q225+R225</f>
        <v>0</v>
      </c>
      <c r="T225" s="26"/>
      <c r="U225" s="18"/>
    </row>
    <row r="226" spans="2:21" ht="13.5">
      <c r="B226" s="82"/>
      <c r="C226" s="11" t="s">
        <v>0</v>
      </c>
      <c r="D226" s="17">
        <f aca="true" t="shared" si="92" ref="D226:S226">D224+D225</f>
        <v>0</v>
      </c>
      <c r="E226" s="17">
        <f t="shared" si="92"/>
        <v>0</v>
      </c>
      <c r="F226" s="17">
        <f t="shared" si="92"/>
        <v>0</v>
      </c>
      <c r="G226" s="17">
        <f t="shared" si="92"/>
        <v>0</v>
      </c>
      <c r="H226" s="17">
        <f t="shared" si="92"/>
        <v>0</v>
      </c>
      <c r="I226" s="17">
        <f t="shared" si="92"/>
        <v>0</v>
      </c>
      <c r="J226" s="17">
        <f t="shared" si="92"/>
        <v>0</v>
      </c>
      <c r="K226" s="17">
        <f t="shared" si="92"/>
        <v>2</v>
      </c>
      <c r="L226" s="17">
        <f t="shared" si="92"/>
        <v>1</v>
      </c>
      <c r="M226" s="17">
        <f t="shared" si="92"/>
        <v>3</v>
      </c>
      <c r="N226" s="17">
        <f t="shared" si="92"/>
        <v>0</v>
      </c>
      <c r="O226" s="17">
        <f t="shared" si="92"/>
        <v>2</v>
      </c>
      <c r="P226" s="17">
        <f t="shared" si="92"/>
        <v>2</v>
      </c>
      <c r="Q226" s="17">
        <f t="shared" si="92"/>
        <v>5</v>
      </c>
      <c r="R226" s="17">
        <f t="shared" si="92"/>
        <v>0</v>
      </c>
      <c r="S226" s="17">
        <f t="shared" si="92"/>
        <v>5</v>
      </c>
      <c r="T226" s="27">
        <v>8</v>
      </c>
      <c r="U226" s="18">
        <f>S226+T226</f>
        <v>13</v>
      </c>
    </row>
    <row r="227" spans="2:21" ht="13.5">
      <c r="B227" s="83"/>
      <c r="C227" s="28" t="s">
        <v>33</v>
      </c>
      <c r="D227" s="33">
        <f aca="true" t="shared" si="93" ref="D227:S227">SUM(D200,D203,D206,D209,D212,D215,D218,D221,D224)</f>
        <v>1682</v>
      </c>
      <c r="E227" s="33">
        <f t="shared" si="93"/>
        <v>3776</v>
      </c>
      <c r="F227" s="33">
        <f t="shared" si="93"/>
        <v>6</v>
      </c>
      <c r="G227" s="33">
        <f t="shared" si="93"/>
        <v>5464</v>
      </c>
      <c r="H227" s="33">
        <f t="shared" si="93"/>
        <v>43</v>
      </c>
      <c r="I227" s="33">
        <f t="shared" si="93"/>
        <v>351</v>
      </c>
      <c r="J227" s="33">
        <f t="shared" si="93"/>
        <v>394</v>
      </c>
      <c r="K227" s="33">
        <f t="shared" si="93"/>
        <v>6621</v>
      </c>
      <c r="L227" s="33">
        <f t="shared" si="93"/>
        <v>13729</v>
      </c>
      <c r="M227" s="33">
        <f t="shared" si="93"/>
        <v>20350</v>
      </c>
      <c r="N227" s="33">
        <f t="shared" si="93"/>
        <v>843</v>
      </c>
      <c r="O227" s="33">
        <f t="shared" si="93"/>
        <v>449</v>
      </c>
      <c r="P227" s="33">
        <f t="shared" si="93"/>
        <v>1292</v>
      </c>
      <c r="Q227" s="33">
        <f t="shared" si="93"/>
        <v>27500</v>
      </c>
      <c r="R227" s="33">
        <f t="shared" si="93"/>
        <v>547</v>
      </c>
      <c r="S227" s="33">
        <f t="shared" si="93"/>
        <v>28047</v>
      </c>
      <c r="T227" s="39"/>
      <c r="U227" s="38"/>
    </row>
    <row r="228" spans="2:21" ht="13.5">
      <c r="B228" s="84" t="s">
        <v>95</v>
      </c>
      <c r="C228" s="35" t="s">
        <v>34</v>
      </c>
      <c r="D228" s="36">
        <f aca="true" t="shared" si="94" ref="D228:S228">SUM(D201,D204,D207,D210,D213,D216,D219,D222,D225)</f>
        <v>216</v>
      </c>
      <c r="E228" s="36">
        <f t="shared" si="94"/>
        <v>8</v>
      </c>
      <c r="F228" s="36">
        <f t="shared" si="94"/>
        <v>11</v>
      </c>
      <c r="G228" s="36">
        <f t="shared" si="94"/>
        <v>235</v>
      </c>
      <c r="H228" s="36">
        <f t="shared" si="94"/>
        <v>25</v>
      </c>
      <c r="I228" s="36">
        <f t="shared" si="94"/>
        <v>28</v>
      </c>
      <c r="J228" s="36">
        <f t="shared" si="94"/>
        <v>53</v>
      </c>
      <c r="K228" s="36">
        <f t="shared" si="94"/>
        <v>20</v>
      </c>
      <c r="L228" s="36">
        <f t="shared" si="94"/>
        <v>62</v>
      </c>
      <c r="M228" s="36">
        <f t="shared" si="94"/>
        <v>82</v>
      </c>
      <c r="N228" s="36">
        <f t="shared" si="94"/>
        <v>60</v>
      </c>
      <c r="O228" s="36">
        <f t="shared" si="94"/>
        <v>0</v>
      </c>
      <c r="P228" s="36">
        <f t="shared" si="94"/>
        <v>60</v>
      </c>
      <c r="Q228" s="36">
        <f t="shared" si="94"/>
        <v>430</v>
      </c>
      <c r="R228" s="36">
        <f t="shared" si="94"/>
        <v>0</v>
      </c>
      <c r="S228" s="36">
        <f t="shared" si="94"/>
        <v>430</v>
      </c>
      <c r="T228" s="40"/>
      <c r="U228" s="38"/>
    </row>
    <row r="229" spans="2:21" ht="13.5">
      <c r="B229" s="85"/>
      <c r="C229" s="30" t="s">
        <v>0</v>
      </c>
      <c r="D229" s="37">
        <f aca="true" t="shared" si="95" ref="D229:S229">SUM(D202,D205,D208,D211,D214,D217,D220,D223,D226)</f>
        <v>1898</v>
      </c>
      <c r="E229" s="37">
        <f t="shared" si="95"/>
        <v>3784</v>
      </c>
      <c r="F229" s="37">
        <f t="shared" si="95"/>
        <v>17</v>
      </c>
      <c r="G229" s="37">
        <f t="shared" si="95"/>
        <v>5699</v>
      </c>
      <c r="H229" s="37">
        <f t="shared" si="95"/>
        <v>68</v>
      </c>
      <c r="I229" s="37">
        <f t="shared" si="95"/>
        <v>379</v>
      </c>
      <c r="J229" s="37">
        <f t="shared" si="95"/>
        <v>447</v>
      </c>
      <c r="K229" s="37">
        <f t="shared" si="95"/>
        <v>6641</v>
      </c>
      <c r="L229" s="37">
        <f t="shared" si="95"/>
        <v>13791</v>
      </c>
      <c r="M229" s="37">
        <f t="shared" si="95"/>
        <v>20432</v>
      </c>
      <c r="N229" s="37">
        <f t="shared" si="95"/>
        <v>903</v>
      </c>
      <c r="O229" s="37">
        <f t="shared" si="95"/>
        <v>449</v>
      </c>
      <c r="P229" s="37">
        <f t="shared" si="95"/>
        <v>1352</v>
      </c>
      <c r="Q229" s="37">
        <f t="shared" si="95"/>
        <v>27930</v>
      </c>
      <c r="R229" s="37">
        <f t="shared" si="95"/>
        <v>547</v>
      </c>
      <c r="S229" s="37">
        <f t="shared" si="95"/>
        <v>28477</v>
      </c>
      <c r="T229" s="41">
        <f>SUM(T202,T205,T208,T211,T214,T217,T220,T223,T226)</f>
        <v>18973</v>
      </c>
      <c r="U229" s="38">
        <f>S229+T229</f>
        <v>47450</v>
      </c>
    </row>
    <row r="230" spans="2:21" ht="13.5">
      <c r="B230" s="88" t="s">
        <v>96</v>
      </c>
      <c r="C230" s="9" t="s">
        <v>33</v>
      </c>
      <c r="D230" s="5">
        <v>588</v>
      </c>
      <c r="E230" s="5">
        <v>1131</v>
      </c>
      <c r="F230" s="5">
        <v>4</v>
      </c>
      <c r="G230" s="8">
        <f>D230+E230+F230</f>
        <v>1723</v>
      </c>
      <c r="H230" s="5">
        <v>7</v>
      </c>
      <c r="I230" s="5">
        <v>24</v>
      </c>
      <c r="J230" s="8">
        <f>H230+I230</f>
        <v>31</v>
      </c>
      <c r="K230" s="5">
        <v>3083</v>
      </c>
      <c r="L230" s="5">
        <v>5494</v>
      </c>
      <c r="M230" s="8">
        <f>K230+L230</f>
        <v>8577</v>
      </c>
      <c r="N230" s="5">
        <v>278</v>
      </c>
      <c r="O230" s="5">
        <v>53</v>
      </c>
      <c r="P230" s="8">
        <f>N230+O230</f>
        <v>331</v>
      </c>
      <c r="Q230" s="8">
        <f>G230+J230+M230+P230</f>
        <v>10662</v>
      </c>
      <c r="R230" s="5">
        <v>292</v>
      </c>
      <c r="S230" s="8">
        <f>Q230+R230</f>
        <v>10954</v>
      </c>
      <c r="T230" s="25"/>
      <c r="U230" s="18"/>
    </row>
    <row r="231" spans="2:21" ht="13.5">
      <c r="B231" s="81" t="s">
        <v>97</v>
      </c>
      <c r="C231" s="14" t="s">
        <v>34</v>
      </c>
      <c r="D231" s="12">
        <v>701</v>
      </c>
      <c r="E231" s="12">
        <v>17</v>
      </c>
      <c r="F231" s="12">
        <v>113</v>
      </c>
      <c r="G231" s="15">
        <f>D231+E231+F231</f>
        <v>831</v>
      </c>
      <c r="H231" s="12">
        <v>0</v>
      </c>
      <c r="I231" s="12">
        <v>7</v>
      </c>
      <c r="J231" s="15">
        <f>H231+I231</f>
        <v>7</v>
      </c>
      <c r="K231" s="12">
        <v>0</v>
      </c>
      <c r="L231" s="12">
        <v>0</v>
      </c>
      <c r="M231" s="15">
        <f>K231+L231</f>
        <v>0</v>
      </c>
      <c r="N231" s="12">
        <v>255</v>
      </c>
      <c r="O231" s="12">
        <v>0</v>
      </c>
      <c r="P231" s="15">
        <f>N231+O231</f>
        <v>255</v>
      </c>
      <c r="Q231" s="15">
        <f>G231+J231+M231+P231</f>
        <v>1093</v>
      </c>
      <c r="R231" s="12">
        <v>0</v>
      </c>
      <c r="S231" s="15">
        <f>Q231+R231</f>
        <v>1093</v>
      </c>
      <c r="T231" s="26"/>
      <c r="U231" s="18"/>
    </row>
    <row r="232" spans="2:21" ht="13.5">
      <c r="B232" s="82"/>
      <c r="C232" s="11" t="s">
        <v>0</v>
      </c>
      <c r="D232" s="17">
        <f aca="true" t="shared" si="96" ref="D232:S232">D230+D231</f>
        <v>1289</v>
      </c>
      <c r="E232" s="17">
        <f t="shared" si="96"/>
        <v>1148</v>
      </c>
      <c r="F232" s="17">
        <f t="shared" si="96"/>
        <v>117</v>
      </c>
      <c r="G232" s="17">
        <f t="shared" si="96"/>
        <v>2554</v>
      </c>
      <c r="H232" s="17">
        <f t="shared" si="96"/>
        <v>7</v>
      </c>
      <c r="I232" s="17">
        <f t="shared" si="96"/>
        <v>31</v>
      </c>
      <c r="J232" s="17">
        <f t="shared" si="96"/>
        <v>38</v>
      </c>
      <c r="K232" s="17">
        <f t="shared" si="96"/>
        <v>3083</v>
      </c>
      <c r="L232" s="17">
        <f t="shared" si="96"/>
        <v>5494</v>
      </c>
      <c r="M232" s="17">
        <f t="shared" si="96"/>
        <v>8577</v>
      </c>
      <c r="N232" s="17">
        <f t="shared" si="96"/>
        <v>533</v>
      </c>
      <c r="O232" s="17">
        <f t="shared" si="96"/>
        <v>53</v>
      </c>
      <c r="P232" s="17">
        <f t="shared" si="96"/>
        <v>586</v>
      </c>
      <c r="Q232" s="17">
        <f t="shared" si="96"/>
        <v>11755</v>
      </c>
      <c r="R232" s="17">
        <f t="shared" si="96"/>
        <v>292</v>
      </c>
      <c r="S232" s="17">
        <f t="shared" si="96"/>
        <v>12047</v>
      </c>
      <c r="T232" s="27">
        <v>5126</v>
      </c>
      <c r="U232" s="18">
        <f>S232+T232</f>
        <v>17173</v>
      </c>
    </row>
    <row r="233" spans="2:21" ht="13.5">
      <c r="B233" s="80"/>
      <c r="C233" s="9" t="s">
        <v>33</v>
      </c>
      <c r="D233" s="5">
        <v>696</v>
      </c>
      <c r="E233" s="5">
        <v>1361</v>
      </c>
      <c r="F233" s="5">
        <v>8</v>
      </c>
      <c r="G233" s="8">
        <f>D233+E233+F233</f>
        <v>2065</v>
      </c>
      <c r="H233" s="5">
        <v>11</v>
      </c>
      <c r="I233" s="5">
        <v>20</v>
      </c>
      <c r="J233" s="8">
        <f>H233+I233</f>
        <v>31</v>
      </c>
      <c r="K233" s="5">
        <v>4200</v>
      </c>
      <c r="L233" s="5">
        <v>9554</v>
      </c>
      <c r="M233" s="8">
        <f>K233+L233</f>
        <v>13754</v>
      </c>
      <c r="N233" s="5">
        <v>425</v>
      </c>
      <c r="O233" s="5">
        <v>78</v>
      </c>
      <c r="P233" s="8">
        <f>N233+O233</f>
        <v>503</v>
      </c>
      <c r="Q233" s="8">
        <f>G233+J233+M233+P233</f>
        <v>16353</v>
      </c>
      <c r="R233" s="5">
        <v>301</v>
      </c>
      <c r="S233" s="8">
        <f>Q233+R233</f>
        <v>16654</v>
      </c>
      <c r="T233" s="25"/>
      <c r="U233" s="18"/>
    </row>
    <row r="234" spans="2:21" ht="13.5">
      <c r="B234" s="81" t="s">
        <v>44</v>
      </c>
      <c r="C234" s="14" t="s">
        <v>34</v>
      </c>
      <c r="D234" s="12">
        <v>792</v>
      </c>
      <c r="E234" s="12">
        <v>19</v>
      </c>
      <c r="F234" s="12">
        <v>72</v>
      </c>
      <c r="G234" s="15">
        <f>D234+E234+F234</f>
        <v>883</v>
      </c>
      <c r="H234" s="12">
        <v>0</v>
      </c>
      <c r="I234" s="12">
        <v>3</v>
      </c>
      <c r="J234" s="15">
        <f>H234+I234</f>
        <v>3</v>
      </c>
      <c r="K234" s="12">
        <v>0</v>
      </c>
      <c r="L234" s="12">
        <v>0</v>
      </c>
      <c r="M234" s="15">
        <f>K234+L234</f>
        <v>0</v>
      </c>
      <c r="N234" s="12">
        <v>127</v>
      </c>
      <c r="O234" s="12">
        <v>0</v>
      </c>
      <c r="P234" s="15">
        <f>N234+O234</f>
        <v>127</v>
      </c>
      <c r="Q234" s="15">
        <f>G234+J234+M234+P234</f>
        <v>1013</v>
      </c>
      <c r="R234" s="12">
        <v>0</v>
      </c>
      <c r="S234" s="15">
        <f>Q234+R234</f>
        <v>1013</v>
      </c>
      <c r="T234" s="26"/>
      <c r="U234" s="18"/>
    </row>
    <row r="235" spans="2:21" ht="13.5">
      <c r="B235" s="82"/>
      <c r="C235" s="11" t="s">
        <v>0</v>
      </c>
      <c r="D235" s="17">
        <f aca="true" t="shared" si="97" ref="D235:S235">D233+D234</f>
        <v>1488</v>
      </c>
      <c r="E235" s="17">
        <f t="shared" si="97"/>
        <v>1380</v>
      </c>
      <c r="F235" s="17">
        <f t="shared" si="97"/>
        <v>80</v>
      </c>
      <c r="G235" s="17">
        <f t="shared" si="97"/>
        <v>2948</v>
      </c>
      <c r="H235" s="17">
        <f t="shared" si="97"/>
        <v>11</v>
      </c>
      <c r="I235" s="17">
        <f t="shared" si="97"/>
        <v>23</v>
      </c>
      <c r="J235" s="17">
        <f t="shared" si="97"/>
        <v>34</v>
      </c>
      <c r="K235" s="17">
        <f t="shared" si="97"/>
        <v>4200</v>
      </c>
      <c r="L235" s="17">
        <f t="shared" si="97"/>
        <v>9554</v>
      </c>
      <c r="M235" s="17">
        <f t="shared" si="97"/>
        <v>13754</v>
      </c>
      <c r="N235" s="17">
        <f t="shared" si="97"/>
        <v>552</v>
      </c>
      <c r="O235" s="17">
        <f t="shared" si="97"/>
        <v>78</v>
      </c>
      <c r="P235" s="17">
        <f t="shared" si="97"/>
        <v>630</v>
      </c>
      <c r="Q235" s="17">
        <f t="shared" si="97"/>
        <v>17366</v>
      </c>
      <c r="R235" s="17">
        <f t="shared" si="97"/>
        <v>301</v>
      </c>
      <c r="S235" s="17">
        <f t="shared" si="97"/>
        <v>17667</v>
      </c>
      <c r="T235" s="26">
        <v>5971</v>
      </c>
      <c r="U235" s="18">
        <f>S235+T235</f>
        <v>23638</v>
      </c>
    </row>
    <row r="236" spans="2:21" ht="13.5">
      <c r="B236" s="80"/>
      <c r="C236" s="9" t="s">
        <v>33</v>
      </c>
      <c r="D236" s="5">
        <v>435</v>
      </c>
      <c r="E236" s="5">
        <v>1180</v>
      </c>
      <c r="F236" s="5">
        <v>2</v>
      </c>
      <c r="G236" s="8">
        <f>D236+E236+F236</f>
        <v>1617</v>
      </c>
      <c r="H236" s="5">
        <v>3</v>
      </c>
      <c r="I236" s="5">
        <v>28</v>
      </c>
      <c r="J236" s="8">
        <f>H236+I236</f>
        <v>31</v>
      </c>
      <c r="K236" s="5">
        <v>4825</v>
      </c>
      <c r="L236" s="5">
        <v>9416</v>
      </c>
      <c r="M236" s="8">
        <f>K236+L236</f>
        <v>14241</v>
      </c>
      <c r="N236" s="5">
        <v>738</v>
      </c>
      <c r="O236" s="5">
        <v>16</v>
      </c>
      <c r="P236" s="8">
        <f>N236+O236</f>
        <v>754</v>
      </c>
      <c r="Q236" s="8">
        <f>G236+J236+M236+P236</f>
        <v>16643</v>
      </c>
      <c r="R236" s="5">
        <v>404</v>
      </c>
      <c r="S236" s="8">
        <f>Q236+R236</f>
        <v>17047</v>
      </c>
      <c r="T236" s="25"/>
      <c r="U236" s="18"/>
    </row>
    <row r="237" spans="2:21" ht="13.5">
      <c r="B237" s="81" t="s">
        <v>98</v>
      </c>
      <c r="C237" s="14" t="s">
        <v>34</v>
      </c>
      <c r="D237" s="12">
        <v>300</v>
      </c>
      <c r="E237" s="12">
        <v>6</v>
      </c>
      <c r="F237" s="12">
        <v>22</v>
      </c>
      <c r="G237" s="15">
        <f>D237+E237+F237</f>
        <v>328</v>
      </c>
      <c r="H237" s="12">
        <v>12</v>
      </c>
      <c r="I237" s="12">
        <v>7</v>
      </c>
      <c r="J237" s="15">
        <f>H237+I237</f>
        <v>19</v>
      </c>
      <c r="K237" s="12">
        <v>0</v>
      </c>
      <c r="L237" s="12">
        <v>10</v>
      </c>
      <c r="M237" s="15">
        <f>K237+L237</f>
        <v>10</v>
      </c>
      <c r="N237" s="12">
        <v>51</v>
      </c>
      <c r="O237" s="12">
        <v>0</v>
      </c>
      <c r="P237" s="15">
        <f>N237+O237</f>
        <v>51</v>
      </c>
      <c r="Q237" s="15">
        <f>G237+J237+M237+P237</f>
        <v>408</v>
      </c>
      <c r="R237" s="12">
        <v>0</v>
      </c>
      <c r="S237" s="15">
        <f>Q237+R237</f>
        <v>408</v>
      </c>
      <c r="T237" s="26"/>
      <c r="U237" s="18"/>
    </row>
    <row r="238" spans="2:21" ht="13.5">
      <c r="B238" s="82"/>
      <c r="C238" s="11" t="s">
        <v>0</v>
      </c>
      <c r="D238" s="17">
        <f aca="true" t="shared" si="98" ref="D238:S238">D236+D237</f>
        <v>735</v>
      </c>
      <c r="E238" s="17">
        <f t="shared" si="98"/>
        <v>1186</v>
      </c>
      <c r="F238" s="17">
        <f t="shared" si="98"/>
        <v>24</v>
      </c>
      <c r="G238" s="17">
        <f t="shared" si="98"/>
        <v>1945</v>
      </c>
      <c r="H238" s="17">
        <f t="shared" si="98"/>
        <v>15</v>
      </c>
      <c r="I238" s="17">
        <f t="shared" si="98"/>
        <v>35</v>
      </c>
      <c r="J238" s="17">
        <f t="shared" si="98"/>
        <v>50</v>
      </c>
      <c r="K238" s="17">
        <f t="shared" si="98"/>
        <v>4825</v>
      </c>
      <c r="L238" s="17">
        <f t="shared" si="98"/>
        <v>9426</v>
      </c>
      <c r="M238" s="17">
        <f t="shared" si="98"/>
        <v>14251</v>
      </c>
      <c r="N238" s="17">
        <f t="shared" si="98"/>
        <v>789</v>
      </c>
      <c r="O238" s="17">
        <f t="shared" si="98"/>
        <v>16</v>
      </c>
      <c r="P238" s="17">
        <f t="shared" si="98"/>
        <v>805</v>
      </c>
      <c r="Q238" s="17">
        <f t="shared" si="98"/>
        <v>17051</v>
      </c>
      <c r="R238" s="17">
        <f t="shared" si="98"/>
        <v>404</v>
      </c>
      <c r="S238" s="17">
        <f t="shared" si="98"/>
        <v>17455</v>
      </c>
      <c r="T238" s="27">
        <v>7371</v>
      </c>
      <c r="U238" s="18">
        <f>S238+T238</f>
        <v>24826</v>
      </c>
    </row>
    <row r="239" spans="2:21" ht="13.5">
      <c r="B239" s="80"/>
      <c r="C239" s="9" t="s">
        <v>33</v>
      </c>
      <c r="D239" s="5">
        <v>740</v>
      </c>
      <c r="E239" s="5">
        <v>1560</v>
      </c>
      <c r="F239" s="5">
        <v>9</v>
      </c>
      <c r="G239" s="8">
        <f>D239+E239+F239</f>
        <v>2309</v>
      </c>
      <c r="H239" s="5">
        <v>6</v>
      </c>
      <c r="I239" s="5">
        <v>14</v>
      </c>
      <c r="J239" s="8">
        <f>H239+I239</f>
        <v>20</v>
      </c>
      <c r="K239" s="5">
        <v>5850</v>
      </c>
      <c r="L239" s="5">
        <v>10938</v>
      </c>
      <c r="M239" s="8">
        <f>K239+L239</f>
        <v>16788</v>
      </c>
      <c r="N239" s="5">
        <v>377</v>
      </c>
      <c r="O239" s="5">
        <v>67</v>
      </c>
      <c r="P239" s="8">
        <f>N239+O239</f>
        <v>444</v>
      </c>
      <c r="Q239" s="8">
        <f>G239+J239+M239+P239</f>
        <v>19561</v>
      </c>
      <c r="R239" s="5">
        <v>494</v>
      </c>
      <c r="S239" s="8">
        <f>Q239+R239</f>
        <v>20055</v>
      </c>
      <c r="T239" s="25"/>
      <c r="U239" s="18"/>
    </row>
    <row r="240" spans="2:21" ht="13.5">
      <c r="B240" s="81" t="s">
        <v>99</v>
      </c>
      <c r="C240" s="14" t="s">
        <v>34</v>
      </c>
      <c r="D240" s="12">
        <v>927</v>
      </c>
      <c r="E240" s="12">
        <v>35</v>
      </c>
      <c r="F240" s="12">
        <v>129</v>
      </c>
      <c r="G240" s="15">
        <f>D240+E240+F240</f>
        <v>1091</v>
      </c>
      <c r="H240" s="12">
        <v>7</v>
      </c>
      <c r="I240" s="12">
        <v>6</v>
      </c>
      <c r="J240" s="15">
        <f>H240+I240</f>
        <v>13</v>
      </c>
      <c r="K240" s="12">
        <v>0</v>
      </c>
      <c r="L240" s="12">
        <v>10</v>
      </c>
      <c r="M240" s="15">
        <f>K240+L240</f>
        <v>10</v>
      </c>
      <c r="N240" s="12">
        <v>610</v>
      </c>
      <c r="O240" s="12">
        <v>0</v>
      </c>
      <c r="P240" s="15">
        <f>N240+O240</f>
        <v>610</v>
      </c>
      <c r="Q240" s="15">
        <f>G240+J240+M240+P240</f>
        <v>1724</v>
      </c>
      <c r="R240" s="12">
        <v>2</v>
      </c>
      <c r="S240" s="15">
        <f>Q240+R240</f>
        <v>1726</v>
      </c>
      <c r="T240" s="26"/>
      <c r="U240" s="18"/>
    </row>
    <row r="241" spans="2:21" ht="13.5">
      <c r="B241" s="82"/>
      <c r="C241" s="11" t="s">
        <v>0</v>
      </c>
      <c r="D241" s="17">
        <f aca="true" t="shared" si="99" ref="D241:S241">D239+D240</f>
        <v>1667</v>
      </c>
      <c r="E241" s="17">
        <f t="shared" si="99"/>
        <v>1595</v>
      </c>
      <c r="F241" s="17">
        <f t="shared" si="99"/>
        <v>138</v>
      </c>
      <c r="G241" s="17">
        <f t="shared" si="99"/>
        <v>3400</v>
      </c>
      <c r="H241" s="17">
        <f t="shared" si="99"/>
        <v>13</v>
      </c>
      <c r="I241" s="17">
        <f t="shared" si="99"/>
        <v>20</v>
      </c>
      <c r="J241" s="17">
        <f t="shared" si="99"/>
        <v>33</v>
      </c>
      <c r="K241" s="17">
        <f t="shared" si="99"/>
        <v>5850</v>
      </c>
      <c r="L241" s="17">
        <f t="shared" si="99"/>
        <v>10948</v>
      </c>
      <c r="M241" s="17">
        <f t="shared" si="99"/>
        <v>16798</v>
      </c>
      <c r="N241" s="17">
        <f t="shared" si="99"/>
        <v>987</v>
      </c>
      <c r="O241" s="17">
        <f t="shared" si="99"/>
        <v>67</v>
      </c>
      <c r="P241" s="17">
        <f t="shared" si="99"/>
        <v>1054</v>
      </c>
      <c r="Q241" s="17">
        <f t="shared" si="99"/>
        <v>21285</v>
      </c>
      <c r="R241" s="17">
        <f t="shared" si="99"/>
        <v>496</v>
      </c>
      <c r="S241" s="17">
        <f t="shared" si="99"/>
        <v>21781</v>
      </c>
      <c r="T241" s="27">
        <v>8332</v>
      </c>
      <c r="U241" s="18">
        <f>S241+T241</f>
        <v>30113</v>
      </c>
    </row>
    <row r="242" spans="2:21" ht="13.5">
      <c r="B242" s="80" t="s">
        <v>96</v>
      </c>
      <c r="C242" s="9" t="s">
        <v>33</v>
      </c>
      <c r="D242" s="5">
        <v>0</v>
      </c>
      <c r="E242" s="5">
        <v>1</v>
      </c>
      <c r="F242" s="5">
        <v>0</v>
      </c>
      <c r="G242" s="8">
        <f>D242+E242+F242</f>
        <v>1</v>
      </c>
      <c r="H242" s="5">
        <v>0</v>
      </c>
      <c r="I242" s="5">
        <v>0</v>
      </c>
      <c r="J242" s="8">
        <f>H242+I242</f>
        <v>0</v>
      </c>
      <c r="K242" s="5">
        <v>1</v>
      </c>
      <c r="L242" s="5">
        <v>1</v>
      </c>
      <c r="M242" s="8">
        <f>K242+L242</f>
        <v>2</v>
      </c>
      <c r="N242" s="5">
        <v>0</v>
      </c>
      <c r="O242" s="5">
        <v>3</v>
      </c>
      <c r="P242" s="8">
        <f>N242+O242</f>
        <v>3</v>
      </c>
      <c r="Q242" s="8">
        <f>G242+J242+M242+P242</f>
        <v>6</v>
      </c>
      <c r="R242" s="5">
        <v>0</v>
      </c>
      <c r="S242" s="8">
        <f>Q242+R242</f>
        <v>6</v>
      </c>
      <c r="T242" s="25"/>
      <c r="U242" s="18"/>
    </row>
    <row r="243" spans="2:21" ht="13.5">
      <c r="B243" s="81" t="s">
        <v>45</v>
      </c>
      <c r="C243" s="14" t="s">
        <v>34</v>
      </c>
      <c r="D243" s="12">
        <v>5</v>
      </c>
      <c r="E243" s="12">
        <v>0</v>
      </c>
      <c r="F243" s="12">
        <v>0</v>
      </c>
      <c r="G243" s="15">
        <f>D243+E243+F243</f>
        <v>5</v>
      </c>
      <c r="H243" s="12">
        <v>0</v>
      </c>
      <c r="I243" s="12">
        <v>0</v>
      </c>
      <c r="J243" s="15">
        <f>H243+I243</f>
        <v>0</v>
      </c>
      <c r="K243" s="12">
        <v>0</v>
      </c>
      <c r="L243" s="12">
        <v>0</v>
      </c>
      <c r="M243" s="15">
        <f>K243+L243</f>
        <v>0</v>
      </c>
      <c r="N243" s="12">
        <v>7</v>
      </c>
      <c r="O243" s="12">
        <v>0</v>
      </c>
      <c r="P243" s="15">
        <f>N243+O243</f>
        <v>7</v>
      </c>
      <c r="Q243" s="15">
        <f>G243+J243+M243+P243</f>
        <v>12</v>
      </c>
      <c r="R243" s="12">
        <v>0</v>
      </c>
      <c r="S243" s="15">
        <f>Q243+R243</f>
        <v>12</v>
      </c>
      <c r="T243" s="26"/>
      <c r="U243" s="18"/>
    </row>
    <row r="244" spans="2:21" ht="13.5">
      <c r="B244" s="82"/>
      <c r="C244" s="11" t="s">
        <v>0</v>
      </c>
      <c r="D244" s="17">
        <f aca="true" t="shared" si="100" ref="D244:S244">D242+D243</f>
        <v>5</v>
      </c>
      <c r="E244" s="17">
        <f t="shared" si="100"/>
        <v>1</v>
      </c>
      <c r="F244" s="17">
        <f t="shared" si="100"/>
        <v>0</v>
      </c>
      <c r="G244" s="17">
        <f t="shared" si="100"/>
        <v>6</v>
      </c>
      <c r="H244" s="17">
        <f t="shared" si="100"/>
        <v>0</v>
      </c>
      <c r="I244" s="17">
        <f t="shared" si="100"/>
        <v>0</v>
      </c>
      <c r="J244" s="17">
        <f t="shared" si="100"/>
        <v>0</v>
      </c>
      <c r="K244" s="17">
        <f t="shared" si="100"/>
        <v>1</v>
      </c>
      <c r="L244" s="17">
        <f t="shared" si="100"/>
        <v>1</v>
      </c>
      <c r="M244" s="17">
        <f t="shared" si="100"/>
        <v>2</v>
      </c>
      <c r="N244" s="17">
        <f t="shared" si="100"/>
        <v>7</v>
      </c>
      <c r="O244" s="17">
        <f t="shared" si="100"/>
        <v>3</v>
      </c>
      <c r="P244" s="17">
        <f t="shared" si="100"/>
        <v>10</v>
      </c>
      <c r="Q244" s="17">
        <f t="shared" si="100"/>
        <v>18</v>
      </c>
      <c r="R244" s="17">
        <f t="shared" si="100"/>
        <v>0</v>
      </c>
      <c r="S244" s="17">
        <f t="shared" si="100"/>
        <v>18</v>
      </c>
      <c r="T244" s="27">
        <v>5</v>
      </c>
      <c r="U244" s="4">
        <f>S244+T244</f>
        <v>23</v>
      </c>
    </row>
    <row r="245" spans="2:21" ht="13.5">
      <c r="B245" s="74"/>
      <c r="C245" s="28" t="s">
        <v>33</v>
      </c>
      <c r="D245" s="33">
        <f aca="true" t="shared" si="101" ref="D245:S245">SUM(D230,D233,D236,D239,D242)</f>
        <v>2459</v>
      </c>
      <c r="E245" s="33">
        <f t="shared" si="101"/>
        <v>5233</v>
      </c>
      <c r="F245" s="33">
        <f t="shared" si="101"/>
        <v>23</v>
      </c>
      <c r="G245" s="33">
        <f t="shared" si="101"/>
        <v>7715</v>
      </c>
      <c r="H245" s="33">
        <f t="shared" si="101"/>
        <v>27</v>
      </c>
      <c r="I245" s="33">
        <f t="shared" si="101"/>
        <v>86</v>
      </c>
      <c r="J245" s="33">
        <f t="shared" si="101"/>
        <v>113</v>
      </c>
      <c r="K245" s="33">
        <f t="shared" si="101"/>
        <v>17959</v>
      </c>
      <c r="L245" s="33">
        <f t="shared" si="101"/>
        <v>35403</v>
      </c>
      <c r="M245" s="33">
        <f t="shared" si="101"/>
        <v>53362</v>
      </c>
      <c r="N245" s="33">
        <f t="shared" si="101"/>
        <v>1818</v>
      </c>
      <c r="O245" s="33">
        <f t="shared" si="101"/>
        <v>217</v>
      </c>
      <c r="P245" s="33">
        <f t="shared" si="101"/>
        <v>2035</v>
      </c>
      <c r="Q245" s="33">
        <f t="shared" si="101"/>
        <v>63225</v>
      </c>
      <c r="R245" s="33">
        <f t="shared" si="101"/>
        <v>1491</v>
      </c>
      <c r="S245" s="33">
        <f t="shared" si="101"/>
        <v>64716</v>
      </c>
      <c r="T245" s="39"/>
      <c r="U245" s="39"/>
    </row>
    <row r="246" spans="2:21" ht="13.5">
      <c r="B246" s="75" t="s">
        <v>100</v>
      </c>
      <c r="C246" s="35" t="s">
        <v>34</v>
      </c>
      <c r="D246" s="36">
        <f aca="true" t="shared" si="102" ref="D246:S246">SUM(D231,D234,D237,D240,D243)</f>
        <v>2725</v>
      </c>
      <c r="E246" s="36">
        <f t="shared" si="102"/>
        <v>77</v>
      </c>
      <c r="F246" s="36">
        <f t="shared" si="102"/>
        <v>336</v>
      </c>
      <c r="G246" s="36">
        <f t="shared" si="102"/>
        <v>3138</v>
      </c>
      <c r="H246" s="36">
        <f t="shared" si="102"/>
        <v>19</v>
      </c>
      <c r="I246" s="36">
        <f t="shared" si="102"/>
        <v>23</v>
      </c>
      <c r="J246" s="36">
        <f t="shared" si="102"/>
        <v>42</v>
      </c>
      <c r="K246" s="36">
        <f t="shared" si="102"/>
        <v>0</v>
      </c>
      <c r="L246" s="36">
        <f t="shared" si="102"/>
        <v>20</v>
      </c>
      <c r="M246" s="36">
        <f t="shared" si="102"/>
        <v>20</v>
      </c>
      <c r="N246" s="36">
        <f t="shared" si="102"/>
        <v>1050</v>
      </c>
      <c r="O246" s="36">
        <f t="shared" si="102"/>
        <v>0</v>
      </c>
      <c r="P246" s="36">
        <f t="shared" si="102"/>
        <v>1050</v>
      </c>
      <c r="Q246" s="36">
        <f t="shared" si="102"/>
        <v>4250</v>
      </c>
      <c r="R246" s="36">
        <f t="shared" si="102"/>
        <v>2</v>
      </c>
      <c r="S246" s="36">
        <f t="shared" si="102"/>
        <v>4252</v>
      </c>
      <c r="T246" s="40"/>
      <c r="U246" s="40"/>
    </row>
    <row r="247" spans="2:21" ht="13.5">
      <c r="B247" s="76"/>
      <c r="C247" s="30" t="s">
        <v>0</v>
      </c>
      <c r="D247" s="37">
        <f aca="true" t="shared" si="103" ref="D247:S247">SUM(D232,D235,D238,D241,D244)</f>
        <v>5184</v>
      </c>
      <c r="E247" s="37">
        <f t="shared" si="103"/>
        <v>5310</v>
      </c>
      <c r="F247" s="37">
        <f t="shared" si="103"/>
        <v>359</v>
      </c>
      <c r="G247" s="37">
        <f t="shared" si="103"/>
        <v>10853</v>
      </c>
      <c r="H247" s="37">
        <f t="shared" si="103"/>
        <v>46</v>
      </c>
      <c r="I247" s="37">
        <f t="shared" si="103"/>
        <v>109</v>
      </c>
      <c r="J247" s="37">
        <f t="shared" si="103"/>
        <v>155</v>
      </c>
      <c r="K247" s="37">
        <f t="shared" si="103"/>
        <v>17959</v>
      </c>
      <c r="L247" s="37">
        <f t="shared" si="103"/>
        <v>35423</v>
      </c>
      <c r="M247" s="37">
        <f t="shared" si="103"/>
        <v>53382</v>
      </c>
      <c r="N247" s="37">
        <f t="shared" si="103"/>
        <v>2868</v>
      </c>
      <c r="O247" s="37">
        <f t="shared" si="103"/>
        <v>217</v>
      </c>
      <c r="P247" s="37">
        <f t="shared" si="103"/>
        <v>3085</v>
      </c>
      <c r="Q247" s="37">
        <f t="shared" si="103"/>
        <v>67475</v>
      </c>
      <c r="R247" s="37">
        <f t="shared" si="103"/>
        <v>1493</v>
      </c>
      <c r="S247" s="37">
        <f t="shared" si="103"/>
        <v>68968</v>
      </c>
      <c r="T247" s="41">
        <f>SUM(T232,T235,T238,T241,T244)</f>
        <v>26805</v>
      </c>
      <c r="U247" s="38">
        <f>S247+T247</f>
        <v>95773</v>
      </c>
    </row>
    <row r="248" spans="2:21" ht="13.5">
      <c r="B248" s="87" t="s">
        <v>101</v>
      </c>
      <c r="C248" s="9" t="s">
        <v>33</v>
      </c>
      <c r="D248" s="5">
        <v>250</v>
      </c>
      <c r="E248" s="5">
        <v>596</v>
      </c>
      <c r="F248" s="5">
        <v>1</v>
      </c>
      <c r="G248" s="8">
        <f>D248+E248+F248</f>
        <v>847</v>
      </c>
      <c r="H248" s="5">
        <v>1</v>
      </c>
      <c r="I248" s="5">
        <v>19</v>
      </c>
      <c r="J248" s="8">
        <f>H248+I248</f>
        <v>20</v>
      </c>
      <c r="K248" s="5">
        <v>2287</v>
      </c>
      <c r="L248" s="5">
        <v>4471</v>
      </c>
      <c r="M248" s="8">
        <f>K248+L248</f>
        <v>6758</v>
      </c>
      <c r="N248" s="5">
        <v>141</v>
      </c>
      <c r="O248" s="5">
        <v>27</v>
      </c>
      <c r="P248" s="8">
        <f>N248+O248</f>
        <v>168</v>
      </c>
      <c r="Q248" s="8">
        <f>G248+J248+M248+P248</f>
        <v>7793</v>
      </c>
      <c r="R248" s="5">
        <v>217</v>
      </c>
      <c r="S248" s="8">
        <f>Q248+R248</f>
        <v>8010</v>
      </c>
      <c r="T248" s="25"/>
      <c r="U248" s="18"/>
    </row>
    <row r="249" spans="2:21" ht="13.5">
      <c r="B249" s="73" t="s">
        <v>102</v>
      </c>
      <c r="C249" s="14" t="s">
        <v>34</v>
      </c>
      <c r="D249" s="12">
        <v>139</v>
      </c>
      <c r="E249" s="12">
        <v>5</v>
      </c>
      <c r="F249" s="12">
        <v>9</v>
      </c>
      <c r="G249" s="15">
        <f>D249+E249+F249</f>
        <v>153</v>
      </c>
      <c r="H249" s="12">
        <v>0</v>
      </c>
      <c r="I249" s="12">
        <v>0</v>
      </c>
      <c r="J249" s="15">
        <f>H249+I249</f>
        <v>0</v>
      </c>
      <c r="K249" s="12">
        <v>0</v>
      </c>
      <c r="L249" s="12">
        <v>0</v>
      </c>
      <c r="M249" s="15">
        <f>K249+L249</f>
        <v>0</v>
      </c>
      <c r="N249" s="12">
        <v>23</v>
      </c>
      <c r="O249" s="12">
        <v>0</v>
      </c>
      <c r="P249" s="15">
        <f>N249+O249</f>
        <v>23</v>
      </c>
      <c r="Q249" s="15">
        <f>G249+J249+M249+P249</f>
        <v>176</v>
      </c>
      <c r="R249" s="12">
        <v>0</v>
      </c>
      <c r="S249" s="15">
        <f>Q249+R249</f>
        <v>176</v>
      </c>
      <c r="T249" s="26"/>
      <c r="U249" s="18"/>
    </row>
    <row r="250" spans="2:21" ht="13.5">
      <c r="B250" s="3"/>
      <c r="C250" s="11" t="s">
        <v>0</v>
      </c>
      <c r="D250" s="17">
        <f aca="true" t="shared" si="104" ref="D250:S250">D248+D249</f>
        <v>389</v>
      </c>
      <c r="E250" s="17">
        <f t="shared" si="104"/>
        <v>601</v>
      </c>
      <c r="F250" s="17">
        <f t="shared" si="104"/>
        <v>10</v>
      </c>
      <c r="G250" s="17">
        <f t="shared" si="104"/>
        <v>1000</v>
      </c>
      <c r="H250" s="17">
        <f t="shared" si="104"/>
        <v>1</v>
      </c>
      <c r="I250" s="17">
        <f t="shared" si="104"/>
        <v>19</v>
      </c>
      <c r="J250" s="17">
        <f t="shared" si="104"/>
        <v>20</v>
      </c>
      <c r="K250" s="17">
        <f t="shared" si="104"/>
        <v>2287</v>
      </c>
      <c r="L250" s="17">
        <f t="shared" si="104"/>
        <v>4471</v>
      </c>
      <c r="M250" s="17">
        <f t="shared" si="104"/>
        <v>6758</v>
      </c>
      <c r="N250" s="17">
        <f t="shared" si="104"/>
        <v>164</v>
      </c>
      <c r="O250" s="17">
        <f t="shared" si="104"/>
        <v>27</v>
      </c>
      <c r="P250" s="17">
        <f t="shared" si="104"/>
        <v>191</v>
      </c>
      <c r="Q250" s="17">
        <f t="shared" si="104"/>
        <v>7969</v>
      </c>
      <c r="R250" s="17">
        <f t="shared" si="104"/>
        <v>217</v>
      </c>
      <c r="S250" s="17">
        <f t="shared" si="104"/>
        <v>8186</v>
      </c>
      <c r="T250" s="27">
        <v>3817</v>
      </c>
      <c r="U250" s="18">
        <f>S250+T250</f>
        <v>12003</v>
      </c>
    </row>
    <row r="251" spans="2:21" ht="13.5">
      <c r="B251" s="6"/>
      <c r="C251" s="9" t="s">
        <v>33</v>
      </c>
      <c r="D251" s="5">
        <v>649</v>
      </c>
      <c r="E251" s="5">
        <v>1268</v>
      </c>
      <c r="F251" s="5">
        <v>3</v>
      </c>
      <c r="G251" s="8">
        <f>D251+E251+F251</f>
        <v>1920</v>
      </c>
      <c r="H251" s="5">
        <v>9</v>
      </c>
      <c r="I251" s="5">
        <v>35</v>
      </c>
      <c r="J251" s="8">
        <f>H251+I251</f>
        <v>44</v>
      </c>
      <c r="K251" s="5">
        <v>5062</v>
      </c>
      <c r="L251" s="5">
        <v>9494</v>
      </c>
      <c r="M251" s="8">
        <f>K251+L251</f>
        <v>14556</v>
      </c>
      <c r="N251" s="5">
        <v>352</v>
      </c>
      <c r="O251" s="5">
        <v>62</v>
      </c>
      <c r="P251" s="8">
        <f>N251+O251</f>
        <v>414</v>
      </c>
      <c r="Q251" s="8">
        <f>G251+J251+M251+P251</f>
        <v>16934</v>
      </c>
      <c r="R251" s="5">
        <v>423</v>
      </c>
      <c r="S251" s="8">
        <f>Q251+R251</f>
        <v>17357</v>
      </c>
      <c r="T251" s="25"/>
      <c r="U251" s="18"/>
    </row>
    <row r="252" spans="2:21" ht="13.5">
      <c r="B252" s="73" t="s">
        <v>103</v>
      </c>
      <c r="C252" s="14" t="s">
        <v>34</v>
      </c>
      <c r="D252" s="12">
        <v>383</v>
      </c>
      <c r="E252" s="12">
        <v>17</v>
      </c>
      <c r="F252" s="12">
        <v>113</v>
      </c>
      <c r="G252" s="15">
        <f>D252+E252+F252</f>
        <v>513</v>
      </c>
      <c r="H252" s="12">
        <v>10</v>
      </c>
      <c r="I252" s="12">
        <v>8</v>
      </c>
      <c r="J252" s="15">
        <f>H252+I252</f>
        <v>18</v>
      </c>
      <c r="K252" s="12">
        <v>0</v>
      </c>
      <c r="L252" s="12">
        <v>11</v>
      </c>
      <c r="M252" s="15">
        <f>K252+L252</f>
        <v>11</v>
      </c>
      <c r="N252" s="12">
        <v>53</v>
      </c>
      <c r="O252" s="12">
        <v>0</v>
      </c>
      <c r="P252" s="15">
        <f>N252+O252</f>
        <v>53</v>
      </c>
      <c r="Q252" s="15">
        <f>G252+J252+M252+P252</f>
        <v>595</v>
      </c>
      <c r="R252" s="12">
        <v>0</v>
      </c>
      <c r="S252" s="15">
        <f>Q252+R252</f>
        <v>595</v>
      </c>
      <c r="T252" s="26"/>
      <c r="U252" s="18"/>
    </row>
    <row r="253" spans="2:21" ht="13.5">
      <c r="B253" s="3"/>
      <c r="C253" s="11" t="s">
        <v>0</v>
      </c>
      <c r="D253" s="17">
        <f aca="true" t="shared" si="105" ref="D253:S253">D251+D252</f>
        <v>1032</v>
      </c>
      <c r="E253" s="17">
        <f t="shared" si="105"/>
        <v>1285</v>
      </c>
      <c r="F253" s="17">
        <f t="shared" si="105"/>
        <v>116</v>
      </c>
      <c r="G253" s="17">
        <f t="shared" si="105"/>
        <v>2433</v>
      </c>
      <c r="H253" s="17">
        <f t="shared" si="105"/>
        <v>19</v>
      </c>
      <c r="I253" s="17">
        <f t="shared" si="105"/>
        <v>43</v>
      </c>
      <c r="J253" s="17">
        <f t="shared" si="105"/>
        <v>62</v>
      </c>
      <c r="K253" s="17">
        <f t="shared" si="105"/>
        <v>5062</v>
      </c>
      <c r="L253" s="17">
        <f t="shared" si="105"/>
        <v>9505</v>
      </c>
      <c r="M253" s="17">
        <f t="shared" si="105"/>
        <v>14567</v>
      </c>
      <c r="N253" s="17">
        <f t="shared" si="105"/>
        <v>405</v>
      </c>
      <c r="O253" s="17">
        <f t="shared" si="105"/>
        <v>62</v>
      </c>
      <c r="P253" s="17">
        <f t="shared" si="105"/>
        <v>467</v>
      </c>
      <c r="Q253" s="17">
        <f t="shared" si="105"/>
        <v>17529</v>
      </c>
      <c r="R253" s="17">
        <f t="shared" si="105"/>
        <v>423</v>
      </c>
      <c r="S253" s="17">
        <f t="shared" si="105"/>
        <v>17952</v>
      </c>
      <c r="T253" s="27">
        <v>8032</v>
      </c>
      <c r="U253" s="18">
        <f>S253+T253</f>
        <v>25984</v>
      </c>
    </row>
    <row r="254" spans="2:21" ht="13.5">
      <c r="B254" s="6"/>
      <c r="C254" s="9" t="s">
        <v>33</v>
      </c>
      <c r="D254" s="5">
        <v>438</v>
      </c>
      <c r="E254" s="5">
        <v>1073</v>
      </c>
      <c r="F254" s="5">
        <v>1</v>
      </c>
      <c r="G254" s="8">
        <f>D254+E254+F254</f>
        <v>1512</v>
      </c>
      <c r="H254" s="5">
        <v>2</v>
      </c>
      <c r="I254" s="5">
        <v>14</v>
      </c>
      <c r="J254" s="8">
        <f>H254+I254</f>
        <v>16</v>
      </c>
      <c r="K254" s="5">
        <v>3108</v>
      </c>
      <c r="L254" s="5">
        <v>5547</v>
      </c>
      <c r="M254" s="8">
        <f>K254+L254</f>
        <v>8655</v>
      </c>
      <c r="N254" s="5">
        <v>227</v>
      </c>
      <c r="O254" s="5">
        <v>18</v>
      </c>
      <c r="P254" s="8">
        <f>N254+O254</f>
        <v>245</v>
      </c>
      <c r="Q254" s="8">
        <f>G254+J254+M254+P254</f>
        <v>10428</v>
      </c>
      <c r="R254" s="5">
        <v>329</v>
      </c>
      <c r="S254" s="8">
        <f>Q254+R254</f>
        <v>10757</v>
      </c>
      <c r="T254" s="25"/>
      <c r="U254" s="18"/>
    </row>
    <row r="255" spans="2:21" ht="13.5">
      <c r="B255" s="73" t="s">
        <v>104</v>
      </c>
      <c r="C255" s="14" t="s">
        <v>34</v>
      </c>
      <c r="D255" s="12">
        <v>594</v>
      </c>
      <c r="E255" s="12">
        <v>30</v>
      </c>
      <c r="F255" s="12">
        <v>32</v>
      </c>
      <c r="G255" s="15">
        <f>D255+E255+F255</f>
        <v>656</v>
      </c>
      <c r="H255" s="12">
        <v>4</v>
      </c>
      <c r="I255" s="12">
        <v>5</v>
      </c>
      <c r="J255" s="15">
        <f>H255+I255</f>
        <v>9</v>
      </c>
      <c r="K255" s="12">
        <v>0</v>
      </c>
      <c r="L255" s="12">
        <v>9</v>
      </c>
      <c r="M255" s="15">
        <f>K255+L255</f>
        <v>9</v>
      </c>
      <c r="N255" s="12">
        <v>44</v>
      </c>
      <c r="O255" s="12">
        <v>0</v>
      </c>
      <c r="P255" s="15">
        <f>N255+O255</f>
        <v>44</v>
      </c>
      <c r="Q255" s="15">
        <f>G255+J255+M255+P255</f>
        <v>718</v>
      </c>
      <c r="R255" s="12">
        <v>1</v>
      </c>
      <c r="S255" s="15">
        <f>Q255+R255</f>
        <v>719</v>
      </c>
      <c r="T255" s="26"/>
      <c r="U255" s="18"/>
    </row>
    <row r="256" spans="2:21" ht="13.5">
      <c r="B256" s="3"/>
      <c r="C256" s="11" t="s">
        <v>0</v>
      </c>
      <c r="D256" s="17">
        <f aca="true" t="shared" si="106" ref="D256:S256">D254+D255</f>
        <v>1032</v>
      </c>
      <c r="E256" s="17">
        <f t="shared" si="106"/>
        <v>1103</v>
      </c>
      <c r="F256" s="17">
        <f t="shared" si="106"/>
        <v>33</v>
      </c>
      <c r="G256" s="17">
        <f t="shared" si="106"/>
        <v>2168</v>
      </c>
      <c r="H256" s="17">
        <f t="shared" si="106"/>
        <v>6</v>
      </c>
      <c r="I256" s="17">
        <f t="shared" si="106"/>
        <v>19</v>
      </c>
      <c r="J256" s="17">
        <f t="shared" si="106"/>
        <v>25</v>
      </c>
      <c r="K256" s="17">
        <f t="shared" si="106"/>
        <v>3108</v>
      </c>
      <c r="L256" s="17">
        <f t="shared" si="106"/>
        <v>5556</v>
      </c>
      <c r="M256" s="17">
        <f t="shared" si="106"/>
        <v>8664</v>
      </c>
      <c r="N256" s="17">
        <f t="shared" si="106"/>
        <v>271</v>
      </c>
      <c r="O256" s="17">
        <f t="shared" si="106"/>
        <v>18</v>
      </c>
      <c r="P256" s="17">
        <f t="shared" si="106"/>
        <v>289</v>
      </c>
      <c r="Q256" s="17">
        <f t="shared" si="106"/>
        <v>11146</v>
      </c>
      <c r="R256" s="17">
        <f t="shared" si="106"/>
        <v>330</v>
      </c>
      <c r="S256" s="17">
        <f t="shared" si="106"/>
        <v>11476</v>
      </c>
      <c r="T256" s="27">
        <v>5453</v>
      </c>
      <c r="U256" s="18">
        <f>S256+T256</f>
        <v>16929</v>
      </c>
    </row>
    <row r="257" spans="2:21" ht="13.5">
      <c r="B257" s="6"/>
      <c r="C257" s="9" t="s">
        <v>33</v>
      </c>
      <c r="D257" s="5">
        <v>582</v>
      </c>
      <c r="E257" s="5">
        <v>1447</v>
      </c>
      <c r="F257" s="5">
        <v>2</v>
      </c>
      <c r="G257" s="8">
        <f>D257+E257+F257</f>
        <v>2031</v>
      </c>
      <c r="H257" s="5">
        <v>8</v>
      </c>
      <c r="I257" s="5">
        <v>19</v>
      </c>
      <c r="J257" s="8">
        <f>H257+I257</f>
        <v>27</v>
      </c>
      <c r="K257" s="5">
        <v>4431</v>
      </c>
      <c r="L257" s="5">
        <v>7874</v>
      </c>
      <c r="M257" s="8">
        <f>K257+L257</f>
        <v>12305</v>
      </c>
      <c r="N257" s="5">
        <v>383</v>
      </c>
      <c r="O257" s="5">
        <v>21</v>
      </c>
      <c r="P257" s="8">
        <f>N257+O257</f>
        <v>404</v>
      </c>
      <c r="Q257" s="8">
        <f>G257+J257+M257+P257</f>
        <v>14767</v>
      </c>
      <c r="R257" s="5">
        <v>374</v>
      </c>
      <c r="S257" s="8">
        <f>Q257+R257</f>
        <v>15141</v>
      </c>
      <c r="T257" s="25"/>
      <c r="U257" s="18"/>
    </row>
    <row r="258" spans="2:21" ht="13.5">
      <c r="B258" s="73" t="s">
        <v>105</v>
      </c>
      <c r="C258" s="14" t="s">
        <v>34</v>
      </c>
      <c r="D258" s="12">
        <v>423</v>
      </c>
      <c r="E258" s="12">
        <v>7</v>
      </c>
      <c r="F258" s="12">
        <v>48</v>
      </c>
      <c r="G258" s="15">
        <f>D258+E258+F258</f>
        <v>478</v>
      </c>
      <c r="H258" s="12">
        <v>5</v>
      </c>
      <c r="I258" s="12">
        <v>4</v>
      </c>
      <c r="J258" s="15">
        <f>H258+I258</f>
        <v>9</v>
      </c>
      <c r="K258" s="12">
        <v>0</v>
      </c>
      <c r="L258" s="12">
        <v>32</v>
      </c>
      <c r="M258" s="15">
        <f>K258+L258</f>
        <v>32</v>
      </c>
      <c r="N258" s="12">
        <v>15</v>
      </c>
      <c r="O258" s="12">
        <v>0</v>
      </c>
      <c r="P258" s="15">
        <f>N258+O258</f>
        <v>15</v>
      </c>
      <c r="Q258" s="15">
        <f>G258+J258+M258+P258</f>
        <v>534</v>
      </c>
      <c r="R258" s="12">
        <v>0</v>
      </c>
      <c r="S258" s="15">
        <f>Q258+R258</f>
        <v>534</v>
      </c>
      <c r="T258" s="26"/>
      <c r="U258" s="18"/>
    </row>
    <row r="259" spans="2:21" ht="13.5">
      <c r="B259" s="3"/>
      <c r="C259" s="11" t="s">
        <v>0</v>
      </c>
      <c r="D259" s="17">
        <f aca="true" t="shared" si="107" ref="D259:S259">D257+D258</f>
        <v>1005</v>
      </c>
      <c r="E259" s="17">
        <f t="shared" si="107"/>
        <v>1454</v>
      </c>
      <c r="F259" s="17">
        <f t="shared" si="107"/>
        <v>50</v>
      </c>
      <c r="G259" s="17">
        <f t="shared" si="107"/>
        <v>2509</v>
      </c>
      <c r="H259" s="17">
        <f t="shared" si="107"/>
        <v>13</v>
      </c>
      <c r="I259" s="17">
        <f t="shared" si="107"/>
        <v>23</v>
      </c>
      <c r="J259" s="17">
        <f t="shared" si="107"/>
        <v>36</v>
      </c>
      <c r="K259" s="17">
        <f t="shared" si="107"/>
        <v>4431</v>
      </c>
      <c r="L259" s="17">
        <f t="shared" si="107"/>
        <v>7906</v>
      </c>
      <c r="M259" s="17">
        <f t="shared" si="107"/>
        <v>12337</v>
      </c>
      <c r="N259" s="17">
        <f t="shared" si="107"/>
        <v>398</v>
      </c>
      <c r="O259" s="17">
        <f t="shared" si="107"/>
        <v>21</v>
      </c>
      <c r="P259" s="17">
        <f t="shared" si="107"/>
        <v>419</v>
      </c>
      <c r="Q259" s="17">
        <f t="shared" si="107"/>
        <v>15301</v>
      </c>
      <c r="R259" s="17">
        <f t="shared" si="107"/>
        <v>374</v>
      </c>
      <c r="S259" s="17">
        <f t="shared" si="107"/>
        <v>15675</v>
      </c>
      <c r="T259" s="27">
        <v>7313</v>
      </c>
      <c r="U259" s="18">
        <f>S259+T259</f>
        <v>22988</v>
      </c>
    </row>
    <row r="260" spans="2:21" ht="13.5">
      <c r="B260" s="6" t="s">
        <v>101</v>
      </c>
      <c r="C260" s="9" t="s">
        <v>33</v>
      </c>
      <c r="D260" s="5">
        <v>0</v>
      </c>
      <c r="E260" s="5">
        <v>0</v>
      </c>
      <c r="F260" s="5">
        <v>0</v>
      </c>
      <c r="G260" s="8">
        <f>D260+E260+F260</f>
        <v>0</v>
      </c>
      <c r="H260" s="5">
        <v>0</v>
      </c>
      <c r="I260" s="5">
        <v>0</v>
      </c>
      <c r="J260" s="8">
        <f>H260+I260</f>
        <v>0</v>
      </c>
      <c r="K260" s="5">
        <v>0</v>
      </c>
      <c r="L260" s="5">
        <v>1</v>
      </c>
      <c r="M260" s="8">
        <f>K260+L260</f>
        <v>1</v>
      </c>
      <c r="N260" s="5">
        <v>0</v>
      </c>
      <c r="O260" s="5">
        <v>1</v>
      </c>
      <c r="P260" s="8">
        <f>N260+O260</f>
        <v>1</v>
      </c>
      <c r="Q260" s="8">
        <f>G260+J260+M260+P260</f>
        <v>2</v>
      </c>
      <c r="R260" s="5">
        <v>0</v>
      </c>
      <c r="S260" s="8">
        <f>Q260+R260</f>
        <v>2</v>
      </c>
      <c r="T260" s="25"/>
      <c r="U260" s="18"/>
    </row>
    <row r="261" spans="2:21" ht="13.5">
      <c r="B261" s="73" t="s">
        <v>45</v>
      </c>
      <c r="C261" s="14" t="s">
        <v>34</v>
      </c>
      <c r="D261" s="12">
        <v>0</v>
      </c>
      <c r="E261" s="12">
        <v>0</v>
      </c>
      <c r="F261" s="12">
        <v>1</v>
      </c>
      <c r="G261" s="15">
        <f>D261+E261+F261</f>
        <v>1</v>
      </c>
      <c r="H261" s="12">
        <v>0</v>
      </c>
      <c r="I261" s="12">
        <v>0</v>
      </c>
      <c r="J261" s="15">
        <f>H261+I261</f>
        <v>0</v>
      </c>
      <c r="K261" s="12">
        <v>0</v>
      </c>
      <c r="L261" s="12">
        <v>0</v>
      </c>
      <c r="M261" s="15">
        <f>K261+L261</f>
        <v>0</v>
      </c>
      <c r="N261" s="12">
        <v>0</v>
      </c>
      <c r="O261" s="12">
        <v>0</v>
      </c>
      <c r="P261" s="15">
        <f>N261+O261</f>
        <v>0</v>
      </c>
      <c r="Q261" s="15">
        <f>G261+J261+M261+P261</f>
        <v>1</v>
      </c>
      <c r="R261" s="12">
        <v>0</v>
      </c>
      <c r="S261" s="15">
        <f>Q261+R261</f>
        <v>1</v>
      </c>
      <c r="T261" s="26"/>
      <c r="U261" s="18"/>
    </row>
    <row r="262" spans="2:21" ht="13.5">
      <c r="B262" s="3"/>
      <c r="C262" s="11" t="s">
        <v>0</v>
      </c>
      <c r="D262" s="17">
        <f aca="true" t="shared" si="108" ref="D262:S262">D260+D261</f>
        <v>0</v>
      </c>
      <c r="E262" s="17">
        <f t="shared" si="108"/>
        <v>0</v>
      </c>
      <c r="F262" s="17">
        <f t="shared" si="108"/>
        <v>1</v>
      </c>
      <c r="G262" s="17">
        <f t="shared" si="108"/>
        <v>1</v>
      </c>
      <c r="H262" s="17">
        <f t="shared" si="108"/>
        <v>0</v>
      </c>
      <c r="I262" s="17">
        <f t="shared" si="108"/>
        <v>0</v>
      </c>
      <c r="J262" s="17">
        <f t="shared" si="108"/>
        <v>0</v>
      </c>
      <c r="K262" s="17">
        <f t="shared" si="108"/>
        <v>0</v>
      </c>
      <c r="L262" s="17">
        <f t="shared" si="108"/>
        <v>1</v>
      </c>
      <c r="M262" s="17">
        <f t="shared" si="108"/>
        <v>1</v>
      </c>
      <c r="N262" s="17">
        <f t="shared" si="108"/>
        <v>0</v>
      </c>
      <c r="O262" s="17">
        <f t="shared" si="108"/>
        <v>1</v>
      </c>
      <c r="P262" s="17">
        <f t="shared" si="108"/>
        <v>1</v>
      </c>
      <c r="Q262" s="17">
        <f t="shared" si="108"/>
        <v>3</v>
      </c>
      <c r="R262" s="17">
        <f t="shared" si="108"/>
        <v>0</v>
      </c>
      <c r="S262" s="17">
        <f t="shared" si="108"/>
        <v>3</v>
      </c>
      <c r="T262" s="27">
        <v>6</v>
      </c>
      <c r="U262" s="18">
        <f>S262+T262</f>
        <v>9</v>
      </c>
    </row>
    <row r="263" spans="2:21" ht="13.5">
      <c r="B263" s="74"/>
      <c r="C263" s="28" t="s">
        <v>33</v>
      </c>
      <c r="D263" s="33">
        <f aca="true" t="shared" si="109" ref="D263:S263">SUM(D248,D251,D254,D257,D260)</f>
        <v>1919</v>
      </c>
      <c r="E263" s="33">
        <f t="shared" si="109"/>
        <v>4384</v>
      </c>
      <c r="F263" s="33">
        <f t="shared" si="109"/>
        <v>7</v>
      </c>
      <c r="G263" s="33">
        <f t="shared" si="109"/>
        <v>6310</v>
      </c>
      <c r="H263" s="33">
        <f t="shared" si="109"/>
        <v>20</v>
      </c>
      <c r="I263" s="33">
        <f t="shared" si="109"/>
        <v>87</v>
      </c>
      <c r="J263" s="33">
        <f t="shared" si="109"/>
        <v>107</v>
      </c>
      <c r="K263" s="33">
        <f t="shared" si="109"/>
        <v>14888</v>
      </c>
      <c r="L263" s="33">
        <f t="shared" si="109"/>
        <v>27387</v>
      </c>
      <c r="M263" s="33">
        <f t="shared" si="109"/>
        <v>42275</v>
      </c>
      <c r="N263" s="33">
        <f t="shared" si="109"/>
        <v>1103</v>
      </c>
      <c r="O263" s="33">
        <f t="shared" si="109"/>
        <v>129</v>
      </c>
      <c r="P263" s="33">
        <f t="shared" si="109"/>
        <v>1232</v>
      </c>
      <c r="Q263" s="33">
        <f t="shared" si="109"/>
        <v>49924</v>
      </c>
      <c r="R263" s="33">
        <f t="shared" si="109"/>
        <v>1343</v>
      </c>
      <c r="S263" s="33">
        <f t="shared" si="109"/>
        <v>51267</v>
      </c>
      <c r="T263" s="39"/>
      <c r="U263" s="38"/>
    </row>
    <row r="264" spans="2:21" ht="13.5">
      <c r="B264" s="75" t="s">
        <v>106</v>
      </c>
      <c r="C264" s="35" t="s">
        <v>34</v>
      </c>
      <c r="D264" s="36">
        <f aca="true" t="shared" si="110" ref="D264:S264">SUM(D249,D252,D255,D258,D261)</f>
        <v>1539</v>
      </c>
      <c r="E264" s="36">
        <f t="shared" si="110"/>
        <v>59</v>
      </c>
      <c r="F264" s="36">
        <f t="shared" si="110"/>
        <v>203</v>
      </c>
      <c r="G264" s="36">
        <f t="shared" si="110"/>
        <v>1801</v>
      </c>
      <c r="H264" s="36">
        <f t="shared" si="110"/>
        <v>19</v>
      </c>
      <c r="I264" s="36">
        <f t="shared" si="110"/>
        <v>17</v>
      </c>
      <c r="J264" s="36">
        <f t="shared" si="110"/>
        <v>36</v>
      </c>
      <c r="K264" s="36">
        <f t="shared" si="110"/>
        <v>0</v>
      </c>
      <c r="L264" s="36">
        <f t="shared" si="110"/>
        <v>52</v>
      </c>
      <c r="M264" s="36">
        <f t="shared" si="110"/>
        <v>52</v>
      </c>
      <c r="N264" s="36">
        <f t="shared" si="110"/>
        <v>135</v>
      </c>
      <c r="O264" s="36">
        <f t="shared" si="110"/>
        <v>0</v>
      </c>
      <c r="P264" s="36">
        <f t="shared" si="110"/>
        <v>135</v>
      </c>
      <c r="Q264" s="36">
        <f t="shared" si="110"/>
        <v>2024</v>
      </c>
      <c r="R264" s="36">
        <f t="shared" si="110"/>
        <v>1</v>
      </c>
      <c r="S264" s="36">
        <f t="shared" si="110"/>
        <v>2025</v>
      </c>
      <c r="T264" s="40"/>
      <c r="U264" s="38"/>
    </row>
    <row r="265" spans="2:21" ht="13.5">
      <c r="B265" s="76"/>
      <c r="C265" s="30" t="s">
        <v>0</v>
      </c>
      <c r="D265" s="37">
        <f aca="true" t="shared" si="111" ref="D265:S265">SUM(D250,D253,D256,D259,D262,)</f>
        <v>3458</v>
      </c>
      <c r="E265" s="37">
        <f t="shared" si="111"/>
        <v>4443</v>
      </c>
      <c r="F265" s="37">
        <f t="shared" si="111"/>
        <v>210</v>
      </c>
      <c r="G265" s="37">
        <f t="shared" si="111"/>
        <v>8111</v>
      </c>
      <c r="H265" s="37">
        <f t="shared" si="111"/>
        <v>39</v>
      </c>
      <c r="I265" s="37">
        <f t="shared" si="111"/>
        <v>104</v>
      </c>
      <c r="J265" s="37">
        <f t="shared" si="111"/>
        <v>143</v>
      </c>
      <c r="K265" s="37">
        <f t="shared" si="111"/>
        <v>14888</v>
      </c>
      <c r="L265" s="37">
        <f t="shared" si="111"/>
        <v>27439</v>
      </c>
      <c r="M265" s="37">
        <f t="shared" si="111"/>
        <v>42327</v>
      </c>
      <c r="N265" s="37">
        <f t="shared" si="111"/>
        <v>1238</v>
      </c>
      <c r="O265" s="37">
        <f t="shared" si="111"/>
        <v>129</v>
      </c>
      <c r="P265" s="37">
        <f t="shared" si="111"/>
        <v>1367</v>
      </c>
      <c r="Q265" s="37">
        <f t="shared" si="111"/>
        <v>51948</v>
      </c>
      <c r="R265" s="37">
        <f t="shared" si="111"/>
        <v>1344</v>
      </c>
      <c r="S265" s="37">
        <f t="shared" si="111"/>
        <v>53292</v>
      </c>
      <c r="T265" s="41">
        <f>SUM(T250,T253,T256,T259,T262)</f>
        <v>24621</v>
      </c>
      <c r="U265" s="38">
        <f>S265+T265</f>
        <v>77913</v>
      </c>
    </row>
    <row r="266" spans="2:21" ht="13.5">
      <c r="B266" s="87" t="s">
        <v>107</v>
      </c>
      <c r="C266" s="9" t="s">
        <v>33</v>
      </c>
      <c r="D266" s="5">
        <v>352</v>
      </c>
      <c r="E266" s="5">
        <v>991</v>
      </c>
      <c r="F266" s="5">
        <v>0</v>
      </c>
      <c r="G266" s="8">
        <f>D266+E266+F266</f>
        <v>1343</v>
      </c>
      <c r="H266" s="5">
        <v>4</v>
      </c>
      <c r="I266" s="5">
        <v>28</v>
      </c>
      <c r="J266" s="8">
        <f>H266+I266</f>
        <v>32</v>
      </c>
      <c r="K266" s="5">
        <v>3231</v>
      </c>
      <c r="L266" s="5">
        <v>6244</v>
      </c>
      <c r="M266" s="8">
        <f>K266+L266</f>
        <v>9475</v>
      </c>
      <c r="N266" s="5">
        <v>277</v>
      </c>
      <c r="O266" s="5">
        <v>59</v>
      </c>
      <c r="P266" s="8">
        <f>N266+O266</f>
        <v>336</v>
      </c>
      <c r="Q266" s="8">
        <f>G266+J266+M266+P266</f>
        <v>11186</v>
      </c>
      <c r="R266" s="5">
        <v>326</v>
      </c>
      <c r="S266" s="8">
        <f>Q266+R266</f>
        <v>11512</v>
      </c>
      <c r="T266" s="25"/>
      <c r="U266" s="18"/>
    </row>
    <row r="267" spans="2:21" ht="13.5">
      <c r="B267" s="73" t="s">
        <v>108</v>
      </c>
      <c r="C267" s="14" t="s">
        <v>34</v>
      </c>
      <c r="D267" s="12">
        <v>356</v>
      </c>
      <c r="E267" s="12">
        <v>23</v>
      </c>
      <c r="F267" s="12">
        <v>41</v>
      </c>
      <c r="G267" s="15">
        <f>D267+E267+F267</f>
        <v>420</v>
      </c>
      <c r="H267" s="12">
        <v>18</v>
      </c>
      <c r="I267" s="12">
        <v>3</v>
      </c>
      <c r="J267" s="15">
        <f>H267+I267</f>
        <v>21</v>
      </c>
      <c r="K267" s="12">
        <v>0</v>
      </c>
      <c r="L267" s="12">
        <v>5</v>
      </c>
      <c r="M267" s="15">
        <f>K267+L267</f>
        <v>5</v>
      </c>
      <c r="N267" s="12">
        <v>104</v>
      </c>
      <c r="O267" s="12">
        <v>0</v>
      </c>
      <c r="P267" s="15">
        <f>N267+O267</f>
        <v>104</v>
      </c>
      <c r="Q267" s="15">
        <f>G267+J267+M267+P267</f>
        <v>550</v>
      </c>
      <c r="R267" s="12">
        <v>0</v>
      </c>
      <c r="S267" s="15">
        <f>Q267+R267</f>
        <v>550</v>
      </c>
      <c r="T267" s="26"/>
      <c r="U267" s="18"/>
    </row>
    <row r="268" spans="2:21" ht="13.5">
      <c r="B268" s="3"/>
      <c r="C268" s="11" t="s">
        <v>0</v>
      </c>
      <c r="D268" s="17">
        <f aca="true" t="shared" si="112" ref="D268:S268">D266+D267</f>
        <v>708</v>
      </c>
      <c r="E268" s="17">
        <f t="shared" si="112"/>
        <v>1014</v>
      </c>
      <c r="F268" s="17">
        <f t="shared" si="112"/>
        <v>41</v>
      </c>
      <c r="G268" s="17">
        <f t="shared" si="112"/>
        <v>1763</v>
      </c>
      <c r="H268" s="17">
        <f t="shared" si="112"/>
        <v>22</v>
      </c>
      <c r="I268" s="17">
        <f t="shared" si="112"/>
        <v>31</v>
      </c>
      <c r="J268" s="17">
        <f t="shared" si="112"/>
        <v>53</v>
      </c>
      <c r="K268" s="17">
        <f t="shared" si="112"/>
        <v>3231</v>
      </c>
      <c r="L268" s="17">
        <f t="shared" si="112"/>
        <v>6249</v>
      </c>
      <c r="M268" s="17">
        <f t="shared" si="112"/>
        <v>9480</v>
      </c>
      <c r="N268" s="17">
        <f t="shared" si="112"/>
        <v>381</v>
      </c>
      <c r="O268" s="17">
        <f t="shared" si="112"/>
        <v>59</v>
      </c>
      <c r="P268" s="17">
        <f t="shared" si="112"/>
        <v>440</v>
      </c>
      <c r="Q268" s="17">
        <f t="shared" si="112"/>
        <v>11736</v>
      </c>
      <c r="R268" s="17">
        <f t="shared" si="112"/>
        <v>326</v>
      </c>
      <c r="S268" s="17">
        <f t="shared" si="112"/>
        <v>12062</v>
      </c>
      <c r="T268" s="27">
        <v>5895</v>
      </c>
      <c r="U268" s="18">
        <f>S268+T268</f>
        <v>17957</v>
      </c>
    </row>
    <row r="269" spans="2:21" ht="13.5">
      <c r="B269" s="6" t="s">
        <v>107</v>
      </c>
      <c r="C269" s="9" t="s">
        <v>33</v>
      </c>
      <c r="D269" s="5">
        <v>0</v>
      </c>
      <c r="E269" s="5">
        <v>0</v>
      </c>
      <c r="F269" s="5">
        <v>0</v>
      </c>
      <c r="G269" s="8">
        <f>D269+E269+F269</f>
        <v>0</v>
      </c>
      <c r="H269" s="5">
        <v>0</v>
      </c>
      <c r="I269" s="5">
        <v>0</v>
      </c>
      <c r="J269" s="8">
        <f>H269+I269</f>
        <v>0</v>
      </c>
      <c r="K269" s="5">
        <v>0</v>
      </c>
      <c r="L269" s="5">
        <v>0</v>
      </c>
      <c r="M269" s="8">
        <f>K269+L269</f>
        <v>0</v>
      </c>
      <c r="N269" s="5">
        <v>1</v>
      </c>
      <c r="O269" s="5">
        <v>1</v>
      </c>
      <c r="P269" s="8">
        <f>N269+O269</f>
        <v>2</v>
      </c>
      <c r="Q269" s="8">
        <f>G269+J269+M269+P269</f>
        <v>2</v>
      </c>
      <c r="R269" s="5">
        <v>0</v>
      </c>
      <c r="S269" s="8">
        <f>Q269+R269</f>
        <v>2</v>
      </c>
      <c r="T269" s="25"/>
      <c r="U269" s="18"/>
    </row>
    <row r="270" spans="2:21" ht="13.5">
      <c r="B270" s="73" t="s">
        <v>45</v>
      </c>
      <c r="C270" s="14" t="s">
        <v>34</v>
      </c>
      <c r="D270" s="12">
        <v>0</v>
      </c>
      <c r="E270" s="12">
        <v>0</v>
      </c>
      <c r="F270" s="12">
        <v>0</v>
      </c>
      <c r="G270" s="15">
        <f>D270+E270+F270</f>
        <v>0</v>
      </c>
      <c r="H270" s="12">
        <v>0</v>
      </c>
      <c r="I270" s="12">
        <v>0</v>
      </c>
      <c r="J270" s="15">
        <f>H270+I270</f>
        <v>0</v>
      </c>
      <c r="K270" s="12">
        <v>0</v>
      </c>
      <c r="L270" s="12">
        <v>0</v>
      </c>
      <c r="M270" s="15">
        <f>K270+L270</f>
        <v>0</v>
      </c>
      <c r="N270" s="12">
        <v>0</v>
      </c>
      <c r="O270" s="12">
        <v>0</v>
      </c>
      <c r="P270" s="15">
        <f>N270+O270</f>
        <v>0</v>
      </c>
      <c r="Q270" s="15">
        <f>G270+J270+M270+P270</f>
        <v>0</v>
      </c>
      <c r="R270" s="12">
        <v>0</v>
      </c>
      <c r="S270" s="15">
        <f>Q270+R270</f>
        <v>0</v>
      </c>
      <c r="T270" s="26"/>
      <c r="U270" s="18"/>
    </row>
    <row r="271" spans="2:21" ht="13.5">
      <c r="B271" s="3"/>
      <c r="C271" s="11" t="s">
        <v>0</v>
      </c>
      <c r="D271" s="17">
        <f aca="true" t="shared" si="113" ref="D271:S271">D269+D270</f>
        <v>0</v>
      </c>
      <c r="E271" s="17">
        <f t="shared" si="113"/>
        <v>0</v>
      </c>
      <c r="F271" s="17">
        <f t="shared" si="113"/>
        <v>0</v>
      </c>
      <c r="G271" s="17">
        <f t="shared" si="113"/>
        <v>0</v>
      </c>
      <c r="H271" s="17">
        <f t="shared" si="113"/>
        <v>0</v>
      </c>
      <c r="I271" s="17">
        <f t="shared" si="113"/>
        <v>0</v>
      </c>
      <c r="J271" s="17">
        <f t="shared" si="113"/>
        <v>0</v>
      </c>
      <c r="K271" s="17">
        <f t="shared" si="113"/>
        <v>0</v>
      </c>
      <c r="L271" s="17">
        <f t="shared" si="113"/>
        <v>0</v>
      </c>
      <c r="M271" s="17">
        <f t="shared" si="113"/>
        <v>0</v>
      </c>
      <c r="N271" s="17">
        <f t="shared" si="113"/>
        <v>1</v>
      </c>
      <c r="O271" s="17">
        <f t="shared" si="113"/>
        <v>1</v>
      </c>
      <c r="P271" s="17">
        <f t="shared" si="113"/>
        <v>2</v>
      </c>
      <c r="Q271" s="17">
        <f t="shared" si="113"/>
        <v>2</v>
      </c>
      <c r="R271" s="17">
        <f t="shared" si="113"/>
        <v>0</v>
      </c>
      <c r="S271" s="17">
        <f t="shared" si="113"/>
        <v>2</v>
      </c>
      <c r="T271" s="27"/>
      <c r="U271" s="18">
        <f>S271+T271</f>
        <v>2</v>
      </c>
    </row>
    <row r="272" spans="2:21" ht="13.5">
      <c r="B272" s="74"/>
      <c r="C272" s="28" t="s">
        <v>33</v>
      </c>
      <c r="D272" s="33">
        <f aca="true" t="shared" si="114" ref="D272:S272">SUM(D266,D269)</f>
        <v>352</v>
      </c>
      <c r="E272" s="33">
        <f t="shared" si="114"/>
        <v>991</v>
      </c>
      <c r="F272" s="33">
        <f t="shared" si="114"/>
        <v>0</v>
      </c>
      <c r="G272" s="33">
        <f t="shared" si="114"/>
        <v>1343</v>
      </c>
      <c r="H272" s="33">
        <f t="shared" si="114"/>
        <v>4</v>
      </c>
      <c r="I272" s="33">
        <f t="shared" si="114"/>
        <v>28</v>
      </c>
      <c r="J272" s="33">
        <f t="shared" si="114"/>
        <v>32</v>
      </c>
      <c r="K272" s="33">
        <f t="shared" si="114"/>
        <v>3231</v>
      </c>
      <c r="L272" s="33">
        <f t="shared" si="114"/>
        <v>6244</v>
      </c>
      <c r="M272" s="33">
        <f t="shared" si="114"/>
        <v>9475</v>
      </c>
      <c r="N272" s="33">
        <f t="shared" si="114"/>
        <v>278</v>
      </c>
      <c r="O272" s="33">
        <f t="shared" si="114"/>
        <v>60</v>
      </c>
      <c r="P272" s="33">
        <f t="shared" si="114"/>
        <v>338</v>
      </c>
      <c r="Q272" s="33">
        <f t="shared" si="114"/>
        <v>11188</v>
      </c>
      <c r="R272" s="33">
        <f t="shared" si="114"/>
        <v>326</v>
      </c>
      <c r="S272" s="33">
        <f t="shared" si="114"/>
        <v>11514</v>
      </c>
      <c r="T272" s="39"/>
      <c r="U272" s="38"/>
    </row>
    <row r="273" spans="2:21" ht="13.5">
      <c r="B273" s="75" t="s">
        <v>109</v>
      </c>
      <c r="C273" s="35" t="s">
        <v>34</v>
      </c>
      <c r="D273" s="36">
        <f aca="true" t="shared" si="115" ref="D273:S273">SUM(D267,D270)</f>
        <v>356</v>
      </c>
      <c r="E273" s="36">
        <f t="shared" si="115"/>
        <v>23</v>
      </c>
      <c r="F273" s="36">
        <f t="shared" si="115"/>
        <v>41</v>
      </c>
      <c r="G273" s="36">
        <f t="shared" si="115"/>
        <v>420</v>
      </c>
      <c r="H273" s="36">
        <f t="shared" si="115"/>
        <v>18</v>
      </c>
      <c r="I273" s="36">
        <f t="shared" si="115"/>
        <v>3</v>
      </c>
      <c r="J273" s="36">
        <f t="shared" si="115"/>
        <v>21</v>
      </c>
      <c r="K273" s="36">
        <f t="shared" si="115"/>
        <v>0</v>
      </c>
      <c r="L273" s="36">
        <f t="shared" si="115"/>
        <v>5</v>
      </c>
      <c r="M273" s="36">
        <f t="shared" si="115"/>
        <v>5</v>
      </c>
      <c r="N273" s="36">
        <f t="shared" si="115"/>
        <v>104</v>
      </c>
      <c r="O273" s="36">
        <f t="shared" si="115"/>
        <v>0</v>
      </c>
      <c r="P273" s="36">
        <f t="shared" si="115"/>
        <v>104</v>
      </c>
      <c r="Q273" s="36">
        <f t="shared" si="115"/>
        <v>550</v>
      </c>
      <c r="R273" s="36">
        <f t="shared" si="115"/>
        <v>0</v>
      </c>
      <c r="S273" s="36">
        <f t="shared" si="115"/>
        <v>550</v>
      </c>
      <c r="T273" s="40"/>
      <c r="U273" s="38"/>
    </row>
    <row r="274" spans="2:21" ht="13.5">
      <c r="B274" s="76"/>
      <c r="C274" s="30" t="s">
        <v>0</v>
      </c>
      <c r="D274" s="37">
        <f aca="true" t="shared" si="116" ref="D274:S274">SUM(D268,D271)</f>
        <v>708</v>
      </c>
      <c r="E274" s="37">
        <f t="shared" si="116"/>
        <v>1014</v>
      </c>
      <c r="F274" s="37">
        <f t="shared" si="116"/>
        <v>41</v>
      </c>
      <c r="G274" s="37">
        <f t="shared" si="116"/>
        <v>1763</v>
      </c>
      <c r="H274" s="37">
        <f t="shared" si="116"/>
        <v>22</v>
      </c>
      <c r="I274" s="37">
        <f t="shared" si="116"/>
        <v>31</v>
      </c>
      <c r="J274" s="37">
        <f t="shared" si="116"/>
        <v>53</v>
      </c>
      <c r="K274" s="37">
        <f t="shared" si="116"/>
        <v>3231</v>
      </c>
      <c r="L274" s="37">
        <f t="shared" si="116"/>
        <v>6249</v>
      </c>
      <c r="M274" s="37">
        <f t="shared" si="116"/>
        <v>9480</v>
      </c>
      <c r="N274" s="37">
        <f t="shared" si="116"/>
        <v>382</v>
      </c>
      <c r="O274" s="37">
        <f t="shared" si="116"/>
        <v>60</v>
      </c>
      <c r="P274" s="37">
        <f t="shared" si="116"/>
        <v>442</v>
      </c>
      <c r="Q274" s="37">
        <f t="shared" si="116"/>
        <v>11738</v>
      </c>
      <c r="R274" s="37">
        <f t="shared" si="116"/>
        <v>326</v>
      </c>
      <c r="S274" s="37">
        <f t="shared" si="116"/>
        <v>12064</v>
      </c>
      <c r="T274" s="41">
        <f>SUM(T268,T271)</f>
        <v>5895</v>
      </c>
      <c r="U274" s="38">
        <f>S274+T274</f>
        <v>17959</v>
      </c>
    </row>
    <row r="275" spans="2:21" ht="13.5">
      <c r="B275" s="87" t="s">
        <v>110</v>
      </c>
      <c r="C275" s="9" t="s">
        <v>33</v>
      </c>
      <c r="D275" s="5">
        <v>407</v>
      </c>
      <c r="E275" s="5">
        <v>870</v>
      </c>
      <c r="F275" s="5">
        <v>1</v>
      </c>
      <c r="G275" s="8">
        <f>D275+E275+F275</f>
        <v>1278</v>
      </c>
      <c r="H275" s="5">
        <v>2</v>
      </c>
      <c r="I275" s="5">
        <v>23</v>
      </c>
      <c r="J275" s="8">
        <f>H275+I275</f>
        <v>25</v>
      </c>
      <c r="K275" s="5">
        <v>2529</v>
      </c>
      <c r="L275" s="5">
        <v>4490</v>
      </c>
      <c r="M275" s="8">
        <f>K275+L275</f>
        <v>7019</v>
      </c>
      <c r="N275" s="5">
        <v>181</v>
      </c>
      <c r="O275" s="5">
        <v>26</v>
      </c>
      <c r="P275" s="8">
        <f>N275+O275</f>
        <v>207</v>
      </c>
      <c r="Q275" s="8">
        <f>G275+J275+M275+P275</f>
        <v>8529</v>
      </c>
      <c r="R275" s="5">
        <v>198</v>
      </c>
      <c r="S275" s="8">
        <f>Q275+R275</f>
        <v>8727</v>
      </c>
      <c r="T275" s="25"/>
      <c r="U275" s="18"/>
    </row>
    <row r="276" spans="2:21" ht="13.5">
      <c r="B276" s="73" t="s">
        <v>111</v>
      </c>
      <c r="C276" s="14" t="s">
        <v>34</v>
      </c>
      <c r="D276" s="12">
        <v>57</v>
      </c>
      <c r="E276" s="12">
        <v>1</v>
      </c>
      <c r="F276" s="12">
        <v>0</v>
      </c>
      <c r="G276" s="15">
        <f>D276+E276+F276</f>
        <v>58</v>
      </c>
      <c r="H276" s="12">
        <v>10</v>
      </c>
      <c r="I276" s="12">
        <v>14</v>
      </c>
      <c r="J276" s="15">
        <f>H276+I276</f>
        <v>24</v>
      </c>
      <c r="K276" s="12">
        <v>2</v>
      </c>
      <c r="L276" s="12">
        <v>5</v>
      </c>
      <c r="M276" s="15">
        <f>K276+L276</f>
        <v>7</v>
      </c>
      <c r="N276" s="12">
        <v>16</v>
      </c>
      <c r="O276" s="12">
        <v>0</v>
      </c>
      <c r="P276" s="15">
        <f>N276+O276</f>
        <v>16</v>
      </c>
      <c r="Q276" s="15">
        <f>G276+J276+M276+P276</f>
        <v>105</v>
      </c>
      <c r="R276" s="12">
        <v>0</v>
      </c>
      <c r="S276" s="15">
        <f>Q276+R276</f>
        <v>105</v>
      </c>
      <c r="T276" s="26"/>
      <c r="U276" s="18"/>
    </row>
    <row r="277" spans="2:21" ht="13.5">
      <c r="B277" s="3"/>
      <c r="C277" s="11" t="s">
        <v>0</v>
      </c>
      <c r="D277" s="17">
        <f aca="true" t="shared" si="117" ref="D277:S277">D275+D276</f>
        <v>464</v>
      </c>
      <c r="E277" s="17">
        <f t="shared" si="117"/>
        <v>871</v>
      </c>
      <c r="F277" s="17">
        <f t="shared" si="117"/>
        <v>1</v>
      </c>
      <c r="G277" s="17">
        <f t="shared" si="117"/>
        <v>1336</v>
      </c>
      <c r="H277" s="17">
        <f t="shared" si="117"/>
        <v>12</v>
      </c>
      <c r="I277" s="17">
        <f t="shared" si="117"/>
        <v>37</v>
      </c>
      <c r="J277" s="17">
        <f t="shared" si="117"/>
        <v>49</v>
      </c>
      <c r="K277" s="17">
        <f t="shared" si="117"/>
        <v>2531</v>
      </c>
      <c r="L277" s="17">
        <f t="shared" si="117"/>
        <v>4495</v>
      </c>
      <c r="M277" s="17">
        <f t="shared" si="117"/>
        <v>7026</v>
      </c>
      <c r="N277" s="17">
        <f t="shared" si="117"/>
        <v>197</v>
      </c>
      <c r="O277" s="17">
        <f t="shared" si="117"/>
        <v>26</v>
      </c>
      <c r="P277" s="17">
        <f t="shared" si="117"/>
        <v>223</v>
      </c>
      <c r="Q277" s="17">
        <f t="shared" si="117"/>
        <v>8634</v>
      </c>
      <c r="R277" s="17">
        <f t="shared" si="117"/>
        <v>198</v>
      </c>
      <c r="S277" s="17">
        <f t="shared" si="117"/>
        <v>8832</v>
      </c>
      <c r="T277" s="27">
        <v>4837</v>
      </c>
      <c r="U277" s="18">
        <f>S277+T277</f>
        <v>13669</v>
      </c>
    </row>
    <row r="278" spans="2:21" ht="13.5">
      <c r="B278" s="6"/>
      <c r="C278" s="9" t="s">
        <v>33</v>
      </c>
      <c r="D278" s="5">
        <v>213</v>
      </c>
      <c r="E278" s="5">
        <v>500</v>
      </c>
      <c r="F278" s="5">
        <v>1</v>
      </c>
      <c r="G278" s="8">
        <f>D278+E278+F278</f>
        <v>714</v>
      </c>
      <c r="H278" s="5">
        <v>4</v>
      </c>
      <c r="I278" s="5">
        <v>9</v>
      </c>
      <c r="J278" s="8">
        <f>H278+I278</f>
        <v>13</v>
      </c>
      <c r="K278" s="5">
        <v>1888</v>
      </c>
      <c r="L278" s="5">
        <v>3176</v>
      </c>
      <c r="M278" s="8">
        <f>K278+L278</f>
        <v>5064</v>
      </c>
      <c r="N278" s="5">
        <v>110</v>
      </c>
      <c r="O278" s="5">
        <v>26</v>
      </c>
      <c r="P278" s="8">
        <f>N278+O278</f>
        <v>136</v>
      </c>
      <c r="Q278" s="8">
        <f>G278+J278+M278+P278</f>
        <v>5927</v>
      </c>
      <c r="R278" s="5">
        <v>155</v>
      </c>
      <c r="S278" s="8">
        <f>Q278+R278</f>
        <v>6082</v>
      </c>
      <c r="T278" s="25"/>
      <c r="U278" s="18"/>
    </row>
    <row r="279" spans="2:21" ht="13.5">
      <c r="B279" s="73" t="s">
        <v>112</v>
      </c>
      <c r="C279" s="14" t="s">
        <v>34</v>
      </c>
      <c r="D279" s="12">
        <v>171</v>
      </c>
      <c r="E279" s="12">
        <v>3</v>
      </c>
      <c r="F279" s="12">
        <v>31</v>
      </c>
      <c r="G279" s="15">
        <f>D279+E279+F279</f>
        <v>205</v>
      </c>
      <c r="H279" s="12">
        <v>2</v>
      </c>
      <c r="I279" s="12">
        <v>3</v>
      </c>
      <c r="J279" s="15">
        <f>H279+I279</f>
        <v>5</v>
      </c>
      <c r="K279" s="12">
        <v>3</v>
      </c>
      <c r="L279" s="12">
        <v>9</v>
      </c>
      <c r="M279" s="15">
        <f>K279+L279</f>
        <v>12</v>
      </c>
      <c r="N279" s="12">
        <v>18</v>
      </c>
      <c r="O279" s="12">
        <v>0</v>
      </c>
      <c r="P279" s="15">
        <f>N279+O279</f>
        <v>18</v>
      </c>
      <c r="Q279" s="15">
        <f>G279+J279+M279+P279</f>
        <v>240</v>
      </c>
      <c r="R279" s="12">
        <v>0</v>
      </c>
      <c r="S279" s="15">
        <f>Q279+R279</f>
        <v>240</v>
      </c>
      <c r="T279" s="26"/>
      <c r="U279" s="18"/>
    </row>
    <row r="280" spans="2:21" ht="13.5">
      <c r="B280" s="3"/>
      <c r="C280" s="11" t="s">
        <v>0</v>
      </c>
      <c r="D280" s="17">
        <f aca="true" t="shared" si="118" ref="D280:S280">D278+D279</f>
        <v>384</v>
      </c>
      <c r="E280" s="17">
        <f t="shared" si="118"/>
        <v>503</v>
      </c>
      <c r="F280" s="17">
        <f t="shared" si="118"/>
        <v>32</v>
      </c>
      <c r="G280" s="17">
        <f t="shared" si="118"/>
        <v>919</v>
      </c>
      <c r="H280" s="17">
        <f t="shared" si="118"/>
        <v>6</v>
      </c>
      <c r="I280" s="17">
        <f t="shared" si="118"/>
        <v>12</v>
      </c>
      <c r="J280" s="17">
        <f t="shared" si="118"/>
        <v>18</v>
      </c>
      <c r="K280" s="17">
        <f t="shared" si="118"/>
        <v>1891</v>
      </c>
      <c r="L280" s="17">
        <f t="shared" si="118"/>
        <v>3185</v>
      </c>
      <c r="M280" s="17">
        <f t="shared" si="118"/>
        <v>5076</v>
      </c>
      <c r="N280" s="17">
        <f t="shared" si="118"/>
        <v>128</v>
      </c>
      <c r="O280" s="17">
        <f t="shared" si="118"/>
        <v>26</v>
      </c>
      <c r="P280" s="17">
        <f t="shared" si="118"/>
        <v>154</v>
      </c>
      <c r="Q280" s="17">
        <f t="shared" si="118"/>
        <v>6167</v>
      </c>
      <c r="R280" s="17">
        <f t="shared" si="118"/>
        <v>155</v>
      </c>
      <c r="S280" s="17">
        <f t="shared" si="118"/>
        <v>6322</v>
      </c>
      <c r="T280" s="27">
        <v>2901</v>
      </c>
      <c r="U280" s="18">
        <f>S280+T280</f>
        <v>9223</v>
      </c>
    </row>
    <row r="281" spans="2:21" ht="13.5">
      <c r="B281" s="6"/>
      <c r="C281" s="9" t="s">
        <v>33</v>
      </c>
      <c r="D281" s="5">
        <v>444</v>
      </c>
      <c r="E281" s="5">
        <v>690</v>
      </c>
      <c r="F281" s="5">
        <v>15</v>
      </c>
      <c r="G281" s="8">
        <f>D281+E281+F281</f>
        <v>1149</v>
      </c>
      <c r="H281" s="5">
        <v>1</v>
      </c>
      <c r="I281" s="5">
        <v>12</v>
      </c>
      <c r="J281" s="8">
        <f>H281+I281</f>
        <v>13</v>
      </c>
      <c r="K281" s="5">
        <v>2137</v>
      </c>
      <c r="L281" s="5">
        <v>3554</v>
      </c>
      <c r="M281" s="8">
        <f>K281+L281</f>
        <v>5691</v>
      </c>
      <c r="N281" s="5">
        <v>126</v>
      </c>
      <c r="O281" s="5">
        <v>41</v>
      </c>
      <c r="P281" s="8">
        <f>N281+O281</f>
        <v>167</v>
      </c>
      <c r="Q281" s="8">
        <f>G281+J281+M281+P281</f>
        <v>7020</v>
      </c>
      <c r="R281" s="5">
        <v>169</v>
      </c>
      <c r="S281" s="8">
        <f>Q281+R281</f>
        <v>7189</v>
      </c>
      <c r="T281" s="25"/>
      <c r="U281" s="18"/>
    </row>
    <row r="282" spans="2:21" ht="13.5">
      <c r="B282" s="73" t="s">
        <v>113</v>
      </c>
      <c r="C282" s="14" t="s">
        <v>34</v>
      </c>
      <c r="D282" s="12">
        <v>222</v>
      </c>
      <c r="E282" s="12">
        <v>6</v>
      </c>
      <c r="F282" s="12">
        <v>18</v>
      </c>
      <c r="G282" s="15">
        <f>D282+E282+F282</f>
        <v>246</v>
      </c>
      <c r="H282" s="12">
        <v>0</v>
      </c>
      <c r="I282" s="12">
        <v>0</v>
      </c>
      <c r="J282" s="15">
        <f>H282+I282</f>
        <v>0</v>
      </c>
      <c r="K282" s="12">
        <v>0</v>
      </c>
      <c r="L282" s="12">
        <v>0</v>
      </c>
      <c r="M282" s="15">
        <f>K282+L282</f>
        <v>0</v>
      </c>
      <c r="N282" s="12">
        <v>8</v>
      </c>
      <c r="O282" s="12">
        <v>0</v>
      </c>
      <c r="P282" s="15">
        <f>N282+O282</f>
        <v>8</v>
      </c>
      <c r="Q282" s="15">
        <f>G282+J282+M282+P282</f>
        <v>254</v>
      </c>
      <c r="R282" s="12">
        <v>0</v>
      </c>
      <c r="S282" s="15">
        <f>Q282+R282</f>
        <v>254</v>
      </c>
      <c r="T282" s="26"/>
      <c r="U282" s="18"/>
    </row>
    <row r="283" spans="2:21" ht="13.5">
      <c r="B283" s="3"/>
      <c r="C283" s="11" t="s">
        <v>0</v>
      </c>
      <c r="D283" s="17">
        <f aca="true" t="shared" si="119" ref="D283:S283">D281+D282</f>
        <v>666</v>
      </c>
      <c r="E283" s="17">
        <f t="shared" si="119"/>
        <v>696</v>
      </c>
      <c r="F283" s="17">
        <f t="shared" si="119"/>
        <v>33</v>
      </c>
      <c r="G283" s="17">
        <f t="shared" si="119"/>
        <v>1395</v>
      </c>
      <c r="H283" s="17">
        <f t="shared" si="119"/>
        <v>1</v>
      </c>
      <c r="I283" s="17">
        <f t="shared" si="119"/>
        <v>12</v>
      </c>
      <c r="J283" s="17">
        <f t="shared" si="119"/>
        <v>13</v>
      </c>
      <c r="K283" s="17">
        <f t="shared" si="119"/>
        <v>2137</v>
      </c>
      <c r="L283" s="17">
        <f t="shared" si="119"/>
        <v>3554</v>
      </c>
      <c r="M283" s="17">
        <f t="shared" si="119"/>
        <v>5691</v>
      </c>
      <c r="N283" s="17">
        <f t="shared" si="119"/>
        <v>134</v>
      </c>
      <c r="O283" s="17">
        <f t="shared" si="119"/>
        <v>41</v>
      </c>
      <c r="P283" s="17">
        <f t="shared" si="119"/>
        <v>175</v>
      </c>
      <c r="Q283" s="17">
        <f t="shared" si="119"/>
        <v>7274</v>
      </c>
      <c r="R283" s="17">
        <f t="shared" si="119"/>
        <v>169</v>
      </c>
      <c r="S283" s="17">
        <f t="shared" si="119"/>
        <v>7443</v>
      </c>
      <c r="T283" s="27">
        <v>3101</v>
      </c>
      <c r="U283" s="18">
        <f>S283+T283</f>
        <v>10544</v>
      </c>
    </row>
    <row r="284" spans="2:21" ht="13.5">
      <c r="B284" s="6"/>
      <c r="C284" s="9" t="s">
        <v>33</v>
      </c>
      <c r="D284" s="5">
        <v>603</v>
      </c>
      <c r="E284" s="5">
        <v>1314</v>
      </c>
      <c r="F284" s="5">
        <v>1</v>
      </c>
      <c r="G284" s="8">
        <f>D284+E284+F284</f>
        <v>1918</v>
      </c>
      <c r="H284" s="5">
        <v>17</v>
      </c>
      <c r="I284" s="5">
        <v>52</v>
      </c>
      <c r="J284" s="8">
        <f>H284+I284</f>
        <v>69</v>
      </c>
      <c r="K284" s="5">
        <v>6945</v>
      </c>
      <c r="L284" s="5">
        <v>12188</v>
      </c>
      <c r="M284" s="8">
        <f>K284+L284</f>
        <v>19133</v>
      </c>
      <c r="N284" s="5">
        <v>348</v>
      </c>
      <c r="O284" s="5">
        <v>18</v>
      </c>
      <c r="P284" s="8">
        <f>N284+O284</f>
        <v>366</v>
      </c>
      <c r="Q284" s="8">
        <f>G284+J284+M284+P284</f>
        <v>21486</v>
      </c>
      <c r="R284" s="5">
        <v>576</v>
      </c>
      <c r="S284" s="8">
        <f>Q284+R284</f>
        <v>22062</v>
      </c>
      <c r="T284" s="25"/>
      <c r="U284" s="18"/>
    </row>
    <row r="285" spans="2:21" ht="13.5">
      <c r="B285" s="73" t="s">
        <v>114</v>
      </c>
      <c r="C285" s="14" t="s">
        <v>34</v>
      </c>
      <c r="D285" s="12">
        <v>543</v>
      </c>
      <c r="E285" s="12">
        <v>26</v>
      </c>
      <c r="F285" s="12">
        <v>45</v>
      </c>
      <c r="G285" s="15">
        <f>D285+E285+F285</f>
        <v>614</v>
      </c>
      <c r="H285" s="12">
        <v>0</v>
      </c>
      <c r="I285" s="12">
        <v>0</v>
      </c>
      <c r="J285" s="15">
        <f>H285+I285</f>
        <v>0</v>
      </c>
      <c r="K285" s="12">
        <v>0</v>
      </c>
      <c r="L285" s="12">
        <v>17</v>
      </c>
      <c r="M285" s="15">
        <f>K285+L285</f>
        <v>17</v>
      </c>
      <c r="N285" s="12">
        <v>38</v>
      </c>
      <c r="O285" s="12">
        <v>0</v>
      </c>
      <c r="P285" s="15">
        <f>N285+O285</f>
        <v>38</v>
      </c>
      <c r="Q285" s="15">
        <f>G285+J285+M285+P285</f>
        <v>669</v>
      </c>
      <c r="R285" s="12">
        <v>0</v>
      </c>
      <c r="S285" s="15">
        <f>Q285+R285</f>
        <v>669</v>
      </c>
      <c r="T285" s="26"/>
      <c r="U285" s="18"/>
    </row>
    <row r="286" spans="2:21" ht="13.5">
      <c r="B286" s="3"/>
      <c r="C286" s="11" t="s">
        <v>0</v>
      </c>
      <c r="D286" s="17">
        <f aca="true" t="shared" si="120" ref="D286:S286">D284+D285</f>
        <v>1146</v>
      </c>
      <c r="E286" s="17">
        <f t="shared" si="120"/>
        <v>1340</v>
      </c>
      <c r="F286" s="17">
        <f t="shared" si="120"/>
        <v>46</v>
      </c>
      <c r="G286" s="17">
        <f t="shared" si="120"/>
        <v>2532</v>
      </c>
      <c r="H286" s="17">
        <f t="shared" si="120"/>
        <v>17</v>
      </c>
      <c r="I286" s="17">
        <f t="shared" si="120"/>
        <v>52</v>
      </c>
      <c r="J286" s="17">
        <f t="shared" si="120"/>
        <v>69</v>
      </c>
      <c r="K286" s="17">
        <f t="shared" si="120"/>
        <v>6945</v>
      </c>
      <c r="L286" s="17">
        <f t="shared" si="120"/>
        <v>12205</v>
      </c>
      <c r="M286" s="17">
        <f t="shared" si="120"/>
        <v>19150</v>
      </c>
      <c r="N286" s="17">
        <f t="shared" si="120"/>
        <v>386</v>
      </c>
      <c r="O286" s="17">
        <f t="shared" si="120"/>
        <v>18</v>
      </c>
      <c r="P286" s="17">
        <f t="shared" si="120"/>
        <v>404</v>
      </c>
      <c r="Q286" s="17">
        <f t="shared" si="120"/>
        <v>22155</v>
      </c>
      <c r="R286" s="17">
        <f t="shared" si="120"/>
        <v>576</v>
      </c>
      <c r="S286" s="17">
        <f t="shared" si="120"/>
        <v>22731</v>
      </c>
      <c r="T286" s="27">
        <v>8646</v>
      </c>
      <c r="U286" s="18">
        <f>S286+T286</f>
        <v>31377</v>
      </c>
    </row>
    <row r="287" spans="2:21" ht="13.5">
      <c r="B287" s="6"/>
      <c r="C287" s="9" t="s">
        <v>33</v>
      </c>
      <c r="D287" s="5">
        <v>485</v>
      </c>
      <c r="E287" s="5">
        <v>1026</v>
      </c>
      <c r="F287" s="5">
        <v>9</v>
      </c>
      <c r="G287" s="8">
        <f>D287+E287+F287</f>
        <v>1520</v>
      </c>
      <c r="H287" s="5">
        <v>6</v>
      </c>
      <c r="I287" s="5">
        <v>18</v>
      </c>
      <c r="J287" s="8">
        <f>H287+I287</f>
        <v>24</v>
      </c>
      <c r="K287" s="5">
        <v>4752</v>
      </c>
      <c r="L287" s="5">
        <v>8517</v>
      </c>
      <c r="M287" s="8">
        <f>K287+L287</f>
        <v>13269</v>
      </c>
      <c r="N287" s="5">
        <v>236</v>
      </c>
      <c r="O287" s="5">
        <v>21</v>
      </c>
      <c r="P287" s="8">
        <f>N287+O287</f>
        <v>257</v>
      </c>
      <c r="Q287" s="8">
        <f>G287+J287+M287+P287</f>
        <v>15070</v>
      </c>
      <c r="R287" s="5">
        <v>435</v>
      </c>
      <c r="S287" s="8">
        <f>Q287+R287</f>
        <v>15505</v>
      </c>
      <c r="T287" s="25"/>
      <c r="U287" s="18"/>
    </row>
    <row r="288" spans="2:21" ht="13.5">
      <c r="B288" s="73" t="s">
        <v>115</v>
      </c>
      <c r="C288" s="14" t="s">
        <v>34</v>
      </c>
      <c r="D288" s="12">
        <v>233</v>
      </c>
      <c r="E288" s="12">
        <v>3</v>
      </c>
      <c r="F288" s="12">
        <v>5</v>
      </c>
      <c r="G288" s="15">
        <f>D288+E288+F288</f>
        <v>241</v>
      </c>
      <c r="H288" s="12">
        <v>11</v>
      </c>
      <c r="I288" s="12">
        <v>3</v>
      </c>
      <c r="J288" s="15">
        <f>H288+I288</f>
        <v>14</v>
      </c>
      <c r="K288" s="12">
        <v>0</v>
      </c>
      <c r="L288" s="12">
        <v>0</v>
      </c>
      <c r="M288" s="15">
        <f>K288+L288</f>
        <v>0</v>
      </c>
      <c r="N288" s="12">
        <v>67</v>
      </c>
      <c r="O288" s="12">
        <v>0</v>
      </c>
      <c r="P288" s="15">
        <f>N288+O288</f>
        <v>67</v>
      </c>
      <c r="Q288" s="15">
        <f>G288+J288+M288+P288</f>
        <v>322</v>
      </c>
      <c r="R288" s="12">
        <v>0</v>
      </c>
      <c r="S288" s="15">
        <f>Q288+R288</f>
        <v>322</v>
      </c>
      <c r="T288" s="26"/>
      <c r="U288" s="18"/>
    </row>
    <row r="289" spans="2:21" ht="13.5">
      <c r="B289" s="3"/>
      <c r="C289" s="11" t="s">
        <v>0</v>
      </c>
      <c r="D289" s="17">
        <f aca="true" t="shared" si="121" ref="D289:S289">D287+D288</f>
        <v>718</v>
      </c>
      <c r="E289" s="17">
        <f t="shared" si="121"/>
        <v>1029</v>
      </c>
      <c r="F289" s="17">
        <f t="shared" si="121"/>
        <v>14</v>
      </c>
      <c r="G289" s="17">
        <f t="shared" si="121"/>
        <v>1761</v>
      </c>
      <c r="H289" s="17">
        <f t="shared" si="121"/>
        <v>17</v>
      </c>
      <c r="I289" s="17">
        <f t="shared" si="121"/>
        <v>21</v>
      </c>
      <c r="J289" s="17">
        <f t="shared" si="121"/>
        <v>38</v>
      </c>
      <c r="K289" s="17">
        <f t="shared" si="121"/>
        <v>4752</v>
      </c>
      <c r="L289" s="17">
        <f t="shared" si="121"/>
        <v>8517</v>
      </c>
      <c r="M289" s="17">
        <f t="shared" si="121"/>
        <v>13269</v>
      </c>
      <c r="N289" s="17">
        <f t="shared" si="121"/>
        <v>303</v>
      </c>
      <c r="O289" s="17">
        <f t="shared" si="121"/>
        <v>21</v>
      </c>
      <c r="P289" s="17">
        <f t="shared" si="121"/>
        <v>324</v>
      </c>
      <c r="Q289" s="17">
        <f t="shared" si="121"/>
        <v>15392</v>
      </c>
      <c r="R289" s="17">
        <f t="shared" si="121"/>
        <v>435</v>
      </c>
      <c r="S289" s="17">
        <f t="shared" si="121"/>
        <v>15827</v>
      </c>
      <c r="T289" s="27">
        <v>7046</v>
      </c>
      <c r="U289" s="18">
        <f>S289+T289</f>
        <v>22873</v>
      </c>
    </row>
    <row r="290" spans="2:21" ht="13.5">
      <c r="B290" s="6" t="s">
        <v>110</v>
      </c>
      <c r="C290" s="9" t="s">
        <v>33</v>
      </c>
      <c r="D290" s="5">
        <v>0</v>
      </c>
      <c r="E290" s="5">
        <v>0</v>
      </c>
      <c r="F290" s="5">
        <v>0</v>
      </c>
      <c r="G290" s="8">
        <f>D290+E290+F290</f>
        <v>0</v>
      </c>
      <c r="H290" s="5">
        <v>0</v>
      </c>
      <c r="I290" s="5">
        <v>0</v>
      </c>
      <c r="J290" s="8">
        <f>H290+I290</f>
        <v>0</v>
      </c>
      <c r="K290" s="5">
        <v>1</v>
      </c>
      <c r="L290" s="5">
        <v>1</v>
      </c>
      <c r="M290" s="8">
        <f>K290+L290</f>
        <v>2</v>
      </c>
      <c r="N290" s="5">
        <v>0</v>
      </c>
      <c r="O290" s="5">
        <v>18</v>
      </c>
      <c r="P290" s="8">
        <f>N290+O290</f>
        <v>18</v>
      </c>
      <c r="Q290" s="8">
        <f>G290+J290+M290+P290</f>
        <v>20</v>
      </c>
      <c r="R290" s="5">
        <v>0</v>
      </c>
      <c r="S290" s="8">
        <f>Q290+R290</f>
        <v>20</v>
      </c>
      <c r="T290" s="25"/>
      <c r="U290" s="18"/>
    </row>
    <row r="291" spans="2:21" ht="13.5">
      <c r="B291" s="73" t="s">
        <v>45</v>
      </c>
      <c r="C291" s="14" t="s">
        <v>34</v>
      </c>
      <c r="D291" s="12">
        <v>0</v>
      </c>
      <c r="E291" s="12">
        <v>0</v>
      </c>
      <c r="F291" s="12">
        <v>0</v>
      </c>
      <c r="G291" s="15">
        <f>D291+E291+F291</f>
        <v>0</v>
      </c>
      <c r="H291" s="12">
        <v>0</v>
      </c>
      <c r="I291" s="12">
        <v>0</v>
      </c>
      <c r="J291" s="15">
        <f>H291+I291</f>
        <v>0</v>
      </c>
      <c r="K291" s="12">
        <v>0</v>
      </c>
      <c r="L291" s="12">
        <v>0</v>
      </c>
      <c r="M291" s="15">
        <f>K291+L291</f>
        <v>0</v>
      </c>
      <c r="N291" s="12">
        <v>0</v>
      </c>
      <c r="O291" s="12">
        <v>0</v>
      </c>
      <c r="P291" s="15">
        <f>N291+O291</f>
        <v>0</v>
      </c>
      <c r="Q291" s="15">
        <f>G291+J291+M291+P291</f>
        <v>0</v>
      </c>
      <c r="R291" s="12">
        <v>0</v>
      </c>
      <c r="S291" s="15">
        <f>Q291+R291</f>
        <v>0</v>
      </c>
      <c r="T291" s="26"/>
      <c r="U291" s="18"/>
    </row>
    <row r="292" spans="2:21" ht="13.5">
      <c r="B292" s="3"/>
      <c r="C292" s="11" t="s">
        <v>0</v>
      </c>
      <c r="D292" s="17">
        <f aca="true" t="shared" si="122" ref="D292:S292">D290+D291</f>
        <v>0</v>
      </c>
      <c r="E292" s="17">
        <f t="shared" si="122"/>
        <v>0</v>
      </c>
      <c r="F292" s="17">
        <f t="shared" si="122"/>
        <v>0</v>
      </c>
      <c r="G292" s="17">
        <f t="shared" si="122"/>
        <v>0</v>
      </c>
      <c r="H292" s="17">
        <f t="shared" si="122"/>
        <v>0</v>
      </c>
      <c r="I292" s="17">
        <f t="shared" si="122"/>
        <v>0</v>
      </c>
      <c r="J292" s="17">
        <f t="shared" si="122"/>
        <v>0</v>
      </c>
      <c r="K292" s="17">
        <f t="shared" si="122"/>
        <v>1</v>
      </c>
      <c r="L292" s="17">
        <f t="shared" si="122"/>
        <v>1</v>
      </c>
      <c r="M292" s="17">
        <f t="shared" si="122"/>
        <v>2</v>
      </c>
      <c r="N292" s="17">
        <f t="shared" si="122"/>
        <v>0</v>
      </c>
      <c r="O292" s="17">
        <f t="shared" si="122"/>
        <v>18</v>
      </c>
      <c r="P292" s="17">
        <f t="shared" si="122"/>
        <v>18</v>
      </c>
      <c r="Q292" s="17">
        <f t="shared" si="122"/>
        <v>20</v>
      </c>
      <c r="R292" s="17">
        <f t="shared" si="122"/>
        <v>0</v>
      </c>
      <c r="S292" s="17">
        <f t="shared" si="122"/>
        <v>20</v>
      </c>
      <c r="T292" s="27">
        <v>28</v>
      </c>
      <c r="U292" s="18">
        <f>S292+T292</f>
        <v>48</v>
      </c>
    </row>
    <row r="293" spans="2:21" ht="13.5">
      <c r="B293" s="6"/>
      <c r="C293" s="9" t="s">
        <v>33</v>
      </c>
      <c r="D293" s="8">
        <f aca="true" t="shared" si="123" ref="D293:S293">SUM(D275,D278,D281,D284,D287,D290)</f>
        <v>2152</v>
      </c>
      <c r="E293" s="8">
        <f t="shared" si="123"/>
        <v>4400</v>
      </c>
      <c r="F293" s="8">
        <f t="shared" si="123"/>
        <v>27</v>
      </c>
      <c r="G293" s="8">
        <f t="shared" si="123"/>
        <v>6579</v>
      </c>
      <c r="H293" s="8">
        <f t="shared" si="123"/>
        <v>30</v>
      </c>
      <c r="I293" s="8">
        <f t="shared" si="123"/>
        <v>114</v>
      </c>
      <c r="J293" s="8">
        <f t="shared" si="123"/>
        <v>144</v>
      </c>
      <c r="K293" s="8">
        <f t="shared" si="123"/>
        <v>18252</v>
      </c>
      <c r="L293" s="8">
        <f t="shared" si="123"/>
        <v>31926</v>
      </c>
      <c r="M293" s="8">
        <f t="shared" si="123"/>
        <v>50178</v>
      </c>
      <c r="N293" s="8">
        <f t="shared" si="123"/>
        <v>1001</v>
      </c>
      <c r="O293" s="8">
        <f t="shared" si="123"/>
        <v>150</v>
      </c>
      <c r="P293" s="8">
        <f t="shared" si="123"/>
        <v>1151</v>
      </c>
      <c r="Q293" s="8">
        <f t="shared" si="123"/>
        <v>58052</v>
      </c>
      <c r="R293" s="8">
        <f t="shared" si="123"/>
        <v>1533</v>
      </c>
      <c r="S293" s="8">
        <f t="shared" si="123"/>
        <v>59585</v>
      </c>
      <c r="T293" s="39"/>
      <c r="U293" s="38"/>
    </row>
    <row r="294" spans="2:21" ht="13.5">
      <c r="B294" s="73" t="s">
        <v>116</v>
      </c>
      <c r="C294" s="14" t="s">
        <v>34</v>
      </c>
      <c r="D294" s="15">
        <f aca="true" t="shared" si="124" ref="D294:S294">SUM(D276,D279,D282,D285,D288,D291)</f>
        <v>1226</v>
      </c>
      <c r="E294" s="15">
        <f t="shared" si="124"/>
        <v>39</v>
      </c>
      <c r="F294" s="15">
        <f t="shared" si="124"/>
        <v>99</v>
      </c>
      <c r="G294" s="15">
        <f t="shared" si="124"/>
        <v>1364</v>
      </c>
      <c r="H294" s="15">
        <f t="shared" si="124"/>
        <v>23</v>
      </c>
      <c r="I294" s="15">
        <f t="shared" si="124"/>
        <v>20</v>
      </c>
      <c r="J294" s="15">
        <f t="shared" si="124"/>
        <v>43</v>
      </c>
      <c r="K294" s="15">
        <f t="shared" si="124"/>
        <v>5</v>
      </c>
      <c r="L294" s="15">
        <f t="shared" si="124"/>
        <v>31</v>
      </c>
      <c r="M294" s="15">
        <f t="shared" si="124"/>
        <v>36</v>
      </c>
      <c r="N294" s="15">
        <f t="shared" si="124"/>
        <v>147</v>
      </c>
      <c r="O294" s="15">
        <f t="shared" si="124"/>
        <v>0</v>
      </c>
      <c r="P294" s="15">
        <f t="shared" si="124"/>
        <v>147</v>
      </c>
      <c r="Q294" s="15">
        <f t="shared" si="124"/>
        <v>1590</v>
      </c>
      <c r="R294" s="15">
        <f t="shared" si="124"/>
        <v>0</v>
      </c>
      <c r="S294" s="15">
        <f t="shared" si="124"/>
        <v>1590</v>
      </c>
      <c r="T294" s="40"/>
      <c r="U294" s="38"/>
    </row>
    <row r="295" spans="2:21" ht="13.5">
      <c r="B295" s="3"/>
      <c r="C295" s="11" t="s">
        <v>0</v>
      </c>
      <c r="D295" s="17">
        <f aca="true" t="shared" si="125" ref="D295:S295">SUM(D277,D280,D283,D286,D289,D292)</f>
        <v>3378</v>
      </c>
      <c r="E295" s="17">
        <f t="shared" si="125"/>
        <v>4439</v>
      </c>
      <c r="F295" s="17">
        <f t="shared" si="125"/>
        <v>126</v>
      </c>
      <c r="G295" s="17">
        <f t="shared" si="125"/>
        <v>7943</v>
      </c>
      <c r="H295" s="17">
        <f t="shared" si="125"/>
        <v>53</v>
      </c>
      <c r="I295" s="17">
        <f t="shared" si="125"/>
        <v>134</v>
      </c>
      <c r="J295" s="17">
        <f t="shared" si="125"/>
        <v>187</v>
      </c>
      <c r="K295" s="17">
        <f t="shared" si="125"/>
        <v>18257</v>
      </c>
      <c r="L295" s="17">
        <f t="shared" si="125"/>
        <v>31957</v>
      </c>
      <c r="M295" s="17">
        <f t="shared" si="125"/>
        <v>50214</v>
      </c>
      <c r="N295" s="17">
        <f t="shared" si="125"/>
        <v>1148</v>
      </c>
      <c r="O295" s="17">
        <f t="shared" si="125"/>
        <v>150</v>
      </c>
      <c r="P295" s="17">
        <f t="shared" si="125"/>
        <v>1298</v>
      </c>
      <c r="Q295" s="17">
        <f t="shared" si="125"/>
        <v>59642</v>
      </c>
      <c r="R295" s="17">
        <f t="shared" si="125"/>
        <v>1533</v>
      </c>
      <c r="S295" s="17">
        <f t="shared" si="125"/>
        <v>61175</v>
      </c>
      <c r="T295" s="41">
        <f>SUM(T277,T280,T283,T286,T289,T292)</f>
        <v>26559</v>
      </c>
      <c r="U295" s="38">
        <f>S295+T295</f>
        <v>87734</v>
      </c>
    </row>
    <row r="296" spans="2:21" ht="13.5">
      <c r="B296" s="74"/>
      <c r="C296" s="28" t="s">
        <v>33</v>
      </c>
      <c r="D296" s="33">
        <f aca="true" t="shared" si="126" ref="D296:S296">SUM(D74,D92,D113,D137,D155,D164,D194,D224,D242,D260,D269,D290)</f>
        <v>1</v>
      </c>
      <c r="E296" s="33">
        <f t="shared" si="126"/>
        <v>3</v>
      </c>
      <c r="F296" s="33">
        <f t="shared" si="126"/>
        <v>0</v>
      </c>
      <c r="G296" s="33">
        <f t="shared" si="126"/>
        <v>4</v>
      </c>
      <c r="H296" s="33">
        <f t="shared" si="126"/>
        <v>1</v>
      </c>
      <c r="I296" s="33">
        <f t="shared" si="126"/>
        <v>0</v>
      </c>
      <c r="J296" s="33">
        <f t="shared" si="126"/>
        <v>1</v>
      </c>
      <c r="K296" s="33">
        <f t="shared" si="126"/>
        <v>4</v>
      </c>
      <c r="L296" s="33">
        <f t="shared" si="126"/>
        <v>5</v>
      </c>
      <c r="M296" s="33">
        <f t="shared" si="126"/>
        <v>9</v>
      </c>
      <c r="N296" s="33">
        <f t="shared" si="126"/>
        <v>1</v>
      </c>
      <c r="O296" s="33">
        <f t="shared" si="126"/>
        <v>37</v>
      </c>
      <c r="P296" s="33">
        <f t="shared" si="126"/>
        <v>38</v>
      </c>
      <c r="Q296" s="33">
        <f t="shared" si="126"/>
        <v>52</v>
      </c>
      <c r="R296" s="33">
        <f t="shared" si="126"/>
        <v>0</v>
      </c>
      <c r="S296" s="33">
        <f t="shared" si="126"/>
        <v>52</v>
      </c>
      <c r="T296" s="39"/>
      <c r="U296" s="38"/>
    </row>
    <row r="297" spans="2:23" ht="13.5">
      <c r="B297" s="75" t="s">
        <v>119</v>
      </c>
      <c r="C297" s="35" t="s">
        <v>34</v>
      </c>
      <c r="D297" s="36">
        <f aca="true" t="shared" si="127" ref="D297:S297">SUM(D75,D93,D114,D138,D156,D165,D195,D225,D243,D261,D270,D291)</f>
        <v>5</v>
      </c>
      <c r="E297" s="36">
        <f t="shared" si="127"/>
        <v>0</v>
      </c>
      <c r="F297" s="36">
        <f t="shared" si="127"/>
        <v>1</v>
      </c>
      <c r="G297" s="36">
        <f t="shared" si="127"/>
        <v>6</v>
      </c>
      <c r="H297" s="36">
        <f t="shared" si="127"/>
        <v>0</v>
      </c>
      <c r="I297" s="36">
        <f t="shared" si="127"/>
        <v>0</v>
      </c>
      <c r="J297" s="36">
        <f t="shared" si="127"/>
        <v>0</v>
      </c>
      <c r="K297" s="36">
        <f t="shared" si="127"/>
        <v>0</v>
      </c>
      <c r="L297" s="36">
        <f t="shared" si="127"/>
        <v>0</v>
      </c>
      <c r="M297" s="36">
        <f t="shared" si="127"/>
        <v>0</v>
      </c>
      <c r="N297" s="36">
        <f t="shared" si="127"/>
        <v>7</v>
      </c>
      <c r="O297" s="36">
        <f t="shared" si="127"/>
        <v>0</v>
      </c>
      <c r="P297" s="36">
        <f t="shared" si="127"/>
        <v>7</v>
      </c>
      <c r="Q297" s="36">
        <f t="shared" si="127"/>
        <v>13</v>
      </c>
      <c r="R297" s="36">
        <f t="shared" si="127"/>
        <v>0</v>
      </c>
      <c r="S297" s="36">
        <f t="shared" si="127"/>
        <v>13</v>
      </c>
      <c r="T297" s="40"/>
      <c r="U297" s="38"/>
      <c r="W297" s="2"/>
    </row>
    <row r="298" spans="2:21" ht="13.5">
      <c r="B298" s="76"/>
      <c r="C298" s="30" t="s">
        <v>0</v>
      </c>
      <c r="D298" s="37">
        <f aca="true" t="shared" si="128" ref="D298:S298">D296+D297</f>
        <v>6</v>
      </c>
      <c r="E298" s="37">
        <f t="shared" si="128"/>
        <v>3</v>
      </c>
      <c r="F298" s="37">
        <f t="shared" si="128"/>
        <v>1</v>
      </c>
      <c r="G298" s="37">
        <f t="shared" si="128"/>
        <v>10</v>
      </c>
      <c r="H298" s="37">
        <f t="shared" si="128"/>
        <v>1</v>
      </c>
      <c r="I298" s="37">
        <f t="shared" si="128"/>
        <v>0</v>
      </c>
      <c r="J298" s="37">
        <f t="shared" si="128"/>
        <v>1</v>
      </c>
      <c r="K298" s="37">
        <f t="shared" si="128"/>
        <v>4</v>
      </c>
      <c r="L298" s="37">
        <f t="shared" si="128"/>
        <v>5</v>
      </c>
      <c r="M298" s="37">
        <f t="shared" si="128"/>
        <v>9</v>
      </c>
      <c r="N298" s="37">
        <f t="shared" si="128"/>
        <v>8</v>
      </c>
      <c r="O298" s="37">
        <f t="shared" si="128"/>
        <v>37</v>
      </c>
      <c r="P298" s="37">
        <f t="shared" si="128"/>
        <v>45</v>
      </c>
      <c r="Q298" s="37">
        <f t="shared" si="128"/>
        <v>65</v>
      </c>
      <c r="R298" s="37">
        <f t="shared" si="128"/>
        <v>0</v>
      </c>
      <c r="S298" s="37">
        <f t="shared" si="128"/>
        <v>65</v>
      </c>
      <c r="T298" s="41">
        <f>2673-SUM(T76,T94,T115,T139,T157,T166,T196,T226,T244,T262,T271,T292)</f>
        <v>2590</v>
      </c>
      <c r="U298" s="38">
        <f>S298+T298</f>
        <v>2655</v>
      </c>
    </row>
    <row r="299" spans="2:21" ht="13.5">
      <c r="B299" s="77"/>
      <c r="C299" s="28" t="s">
        <v>33</v>
      </c>
      <c r="D299" s="39">
        <f aca="true" t="shared" si="129" ref="D299:T299">(D293+D272+D263+D245+D227+D197+D167+D158+D140+D116+D95+D77)</f>
        <v>19733</v>
      </c>
      <c r="E299" s="47">
        <f t="shared" si="129"/>
        <v>41231</v>
      </c>
      <c r="F299" s="39">
        <f t="shared" si="129"/>
        <v>151</v>
      </c>
      <c r="G299" s="47">
        <f t="shared" si="129"/>
        <v>61115</v>
      </c>
      <c r="H299" s="39">
        <f t="shared" si="129"/>
        <v>249</v>
      </c>
      <c r="I299" s="47">
        <f t="shared" si="129"/>
        <v>1434</v>
      </c>
      <c r="J299" s="39">
        <f t="shared" si="129"/>
        <v>1683</v>
      </c>
      <c r="K299" s="47">
        <f t="shared" si="129"/>
        <v>122108</v>
      </c>
      <c r="L299" s="39">
        <f t="shared" si="129"/>
        <v>236730</v>
      </c>
      <c r="M299" s="47">
        <f t="shared" si="129"/>
        <v>358838</v>
      </c>
      <c r="N299" s="39">
        <f t="shared" si="129"/>
        <v>10513</v>
      </c>
      <c r="O299" s="47">
        <f t="shared" si="129"/>
        <v>2439</v>
      </c>
      <c r="P299" s="39">
        <f t="shared" si="129"/>
        <v>12952</v>
      </c>
      <c r="Q299" s="47">
        <f t="shared" si="129"/>
        <v>434588</v>
      </c>
      <c r="R299" s="39">
        <f t="shared" si="129"/>
        <v>11217</v>
      </c>
      <c r="S299" s="47">
        <f t="shared" si="129"/>
        <v>445805</v>
      </c>
      <c r="T299" s="39">
        <f t="shared" si="129"/>
        <v>0</v>
      </c>
      <c r="U299" s="38"/>
    </row>
    <row r="300" spans="2:21" ht="13.5">
      <c r="B300" s="78" t="s">
        <v>121</v>
      </c>
      <c r="C300" s="35" t="s">
        <v>34</v>
      </c>
      <c r="D300" s="40">
        <f aca="true" t="shared" si="130" ref="D300:T300">(D294+D273+D264+D246+D228+D198+D168+D159+D141+D117+D96+D78)</f>
        <v>8519</v>
      </c>
      <c r="E300" s="48">
        <f t="shared" si="130"/>
        <v>327</v>
      </c>
      <c r="F300" s="40">
        <f t="shared" si="130"/>
        <v>1002</v>
      </c>
      <c r="G300" s="48">
        <f t="shared" si="130"/>
        <v>9848</v>
      </c>
      <c r="H300" s="40">
        <f t="shared" si="130"/>
        <v>296</v>
      </c>
      <c r="I300" s="48">
        <f t="shared" si="130"/>
        <v>174</v>
      </c>
      <c r="J300" s="40">
        <f t="shared" si="130"/>
        <v>470</v>
      </c>
      <c r="K300" s="48">
        <f t="shared" si="130"/>
        <v>43</v>
      </c>
      <c r="L300" s="40">
        <f t="shared" si="130"/>
        <v>390</v>
      </c>
      <c r="M300" s="48">
        <f t="shared" si="130"/>
        <v>433</v>
      </c>
      <c r="N300" s="40">
        <f t="shared" si="130"/>
        <v>2102</v>
      </c>
      <c r="O300" s="48">
        <f t="shared" si="130"/>
        <v>8</v>
      </c>
      <c r="P300" s="40">
        <f t="shared" si="130"/>
        <v>2110</v>
      </c>
      <c r="Q300" s="48">
        <f t="shared" si="130"/>
        <v>12861</v>
      </c>
      <c r="R300" s="40">
        <f t="shared" si="130"/>
        <v>3</v>
      </c>
      <c r="S300" s="48">
        <f t="shared" si="130"/>
        <v>12864</v>
      </c>
      <c r="T300" s="40">
        <f t="shared" si="130"/>
        <v>0</v>
      </c>
      <c r="U300" s="38"/>
    </row>
    <row r="301" spans="2:21" ht="13.5">
      <c r="B301" s="79"/>
      <c r="C301" s="30" t="s">
        <v>0</v>
      </c>
      <c r="D301" s="41">
        <f aca="true" t="shared" si="131" ref="D301:S301">(D295+D274+D265+D247+D229+D199+D169+D160+D142+D118+D97+D79)</f>
        <v>28252</v>
      </c>
      <c r="E301" s="49">
        <f t="shared" si="131"/>
        <v>41558</v>
      </c>
      <c r="F301" s="41">
        <f t="shared" si="131"/>
        <v>1153</v>
      </c>
      <c r="G301" s="49">
        <f t="shared" si="131"/>
        <v>70963</v>
      </c>
      <c r="H301" s="41">
        <f t="shared" si="131"/>
        <v>545</v>
      </c>
      <c r="I301" s="49">
        <f t="shared" si="131"/>
        <v>1608</v>
      </c>
      <c r="J301" s="41">
        <f t="shared" si="131"/>
        <v>2153</v>
      </c>
      <c r="K301" s="49">
        <f t="shared" si="131"/>
        <v>122151</v>
      </c>
      <c r="L301" s="41">
        <f t="shared" si="131"/>
        <v>237120</v>
      </c>
      <c r="M301" s="49">
        <f t="shared" si="131"/>
        <v>359271</v>
      </c>
      <c r="N301" s="41">
        <f t="shared" si="131"/>
        <v>12615</v>
      </c>
      <c r="O301" s="49">
        <f t="shared" si="131"/>
        <v>2447</v>
      </c>
      <c r="P301" s="41">
        <f t="shared" si="131"/>
        <v>15062</v>
      </c>
      <c r="Q301" s="49">
        <f t="shared" si="131"/>
        <v>447449</v>
      </c>
      <c r="R301" s="41">
        <f t="shared" si="131"/>
        <v>11220</v>
      </c>
      <c r="S301" s="49">
        <f t="shared" si="131"/>
        <v>458669</v>
      </c>
      <c r="T301" s="41">
        <f>SUM(T79,T97,T118,T142,T160,T169,T199,T229,T247,T265,T274,T295)</f>
        <v>222706</v>
      </c>
      <c r="U301" s="38">
        <f>S301+T301</f>
        <v>681375</v>
      </c>
    </row>
    <row r="302" spans="2:21" ht="13.5">
      <c r="B302" s="77"/>
      <c r="C302" s="28" t="s">
        <v>33</v>
      </c>
      <c r="D302" s="39">
        <f aca="true" t="shared" si="132" ref="D302:T302">(D44+D299)</f>
        <v>42316</v>
      </c>
      <c r="E302" s="47">
        <f t="shared" si="132"/>
        <v>104290</v>
      </c>
      <c r="F302" s="39">
        <f t="shared" si="132"/>
        <v>257</v>
      </c>
      <c r="G302" s="47">
        <f t="shared" si="132"/>
        <v>146863</v>
      </c>
      <c r="H302" s="39">
        <f t="shared" si="132"/>
        <v>515</v>
      </c>
      <c r="I302" s="47">
        <f t="shared" si="132"/>
        <v>2622</v>
      </c>
      <c r="J302" s="39">
        <f t="shared" si="132"/>
        <v>3137</v>
      </c>
      <c r="K302" s="47">
        <f t="shared" si="132"/>
        <v>321570</v>
      </c>
      <c r="L302" s="39">
        <f t="shared" si="132"/>
        <v>618408</v>
      </c>
      <c r="M302" s="47">
        <f t="shared" si="132"/>
        <v>939978</v>
      </c>
      <c r="N302" s="39">
        <f t="shared" si="132"/>
        <v>25340</v>
      </c>
      <c r="O302" s="47">
        <f t="shared" si="132"/>
        <v>4353</v>
      </c>
      <c r="P302" s="39">
        <f t="shared" si="132"/>
        <v>29693</v>
      </c>
      <c r="Q302" s="47">
        <f t="shared" si="132"/>
        <v>1119671</v>
      </c>
      <c r="R302" s="39">
        <f t="shared" si="132"/>
        <v>27696</v>
      </c>
      <c r="S302" s="47">
        <f t="shared" si="132"/>
        <v>1147367</v>
      </c>
      <c r="T302" s="39">
        <f t="shared" si="132"/>
        <v>0</v>
      </c>
      <c r="U302" s="38"/>
    </row>
    <row r="303" spans="2:21" ht="13.5">
      <c r="B303" s="78" t="s">
        <v>120</v>
      </c>
      <c r="C303" s="35" t="s">
        <v>34</v>
      </c>
      <c r="D303" s="40">
        <f aca="true" t="shared" si="133" ref="D303:T303">(D45+D300)</f>
        <v>17984</v>
      </c>
      <c r="E303" s="48">
        <f t="shared" si="133"/>
        <v>801</v>
      </c>
      <c r="F303" s="40">
        <f t="shared" si="133"/>
        <v>1823</v>
      </c>
      <c r="G303" s="48">
        <f t="shared" si="133"/>
        <v>20608</v>
      </c>
      <c r="H303" s="40">
        <f t="shared" si="133"/>
        <v>855</v>
      </c>
      <c r="I303" s="48">
        <f t="shared" si="133"/>
        <v>356</v>
      </c>
      <c r="J303" s="40">
        <f t="shared" si="133"/>
        <v>1211</v>
      </c>
      <c r="K303" s="48">
        <f t="shared" si="133"/>
        <v>100</v>
      </c>
      <c r="L303" s="40">
        <f t="shared" si="133"/>
        <v>2102</v>
      </c>
      <c r="M303" s="48">
        <f t="shared" si="133"/>
        <v>2202</v>
      </c>
      <c r="N303" s="40">
        <f t="shared" si="133"/>
        <v>4217</v>
      </c>
      <c r="O303" s="48">
        <f t="shared" si="133"/>
        <v>28</v>
      </c>
      <c r="P303" s="40">
        <f t="shared" si="133"/>
        <v>4245</v>
      </c>
      <c r="Q303" s="48">
        <f t="shared" si="133"/>
        <v>28266</v>
      </c>
      <c r="R303" s="40">
        <f t="shared" si="133"/>
        <v>3</v>
      </c>
      <c r="S303" s="48">
        <f t="shared" si="133"/>
        <v>28269</v>
      </c>
      <c r="T303" s="40">
        <f t="shared" si="133"/>
        <v>0</v>
      </c>
      <c r="U303" s="38"/>
    </row>
    <row r="304" spans="2:21" ht="13.5">
      <c r="B304" s="76"/>
      <c r="C304" s="30" t="s">
        <v>0</v>
      </c>
      <c r="D304" s="41">
        <f aca="true" t="shared" si="134" ref="D304:S304">(D46+D301)</f>
        <v>60300</v>
      </c>
      <c r="E304" s="49">
        <f t="shared" si="134"/>
        <v>105091</v>
      </c>
      <c r="F304" s="41">
        <f t="shared" si="134"/>
        <v>2080</v>
      </c>
      <c r="G304" s="49">
        <f t="shared" si="134"/>
        <v>167471</v>
      </c>
      <c r="H304" s="41">
        <f t="shared" si="134"/>
        <v>1370</v>
      </c>
      <c r="I304" s="49">
        <f t="shared" si="134"/>
        <v>2978</v>
      </c>
      <c r="J304" s="41">
        <f t="shared" si="134"/>
        <v>4348</v>
      </c>
      <c r="K304" s="49">
        <f t="shared" si="134"/>
        <v>321670</v>
      </c>
      <c r="L304" s="41">
        <f t="shared" si="134"/>
        <v>620510</v>
      </c>
      <c r="M304" s="49">
        <f t="shared" si="134"/>
        <v>942180</v>
      </c>
      <c r="N304" s="41">
        <f t="shared" si="134"/>
        <v>29557</v>
      </c>
      <c r="O304" s="49">
        <f t="shared" si="134"/>
        <v>4381</v>
      </c>
      <c r="P304" s="41">
        <f t="shared" si="134"/>
        <v>33938</v>
      </c>
      <c r="Q304" s="49">
        <f t="shared" si="134"/>
        <v>1147937</v>
      </c>
      <c r="R304" s="41">
        <f t="shared" si="134"/>
        <v>27699</v>
      </c>
      <c r="S304" s="49">
        <f t="shared" si="134"/>
        <v>1175636</v>
      </c>
      <c r="T304" s="41">
        <f>(T46+T298+T301)</f>
        <v>499901</v>
      </c>
      <c r="U304" s="38">
        <f>S304+T304</f>
        <v>1675537</v>
      </c>
    </row>
    <row r="305" ht="13.5">
      <c r="B305" s="1" t="s">
        <v>125</v>
      </c>
    </row>
    <row r="308" ht="13.5">
      <c r="H308" s="2"/>
    </row>
  </sheetData>
  <mergeCells count="8">
    <mergeCell ref="S2:U2"/>
    <mergeCell ref="K3:M3"/>
    <mergeCell ref="N3:P3"/>
    <mergeCell ref="U3:U4"/>
    <mergeCell ref="B3:B4"/>
    <mergeCell ref="C3:C4"/>
    <mergeCell ref="D3:G3"/>
    <mergeCell ref="H3:J3"/>
  </mergeCells>
  <printOptions/>
  <pageMargins left="0.7874015748031497" right="0.15748031496062992" top="0.7874015748031497" bottom="0.7874015748031497" header="0.5118110236220472" footer="0.5118110236220472"/>
  <pageSetup horizontalDpi="600" verticalDpi="600" orientation="landscape" paperSize="9" scale="57" r:id="rId1"/>
  <rowBreaks count="4" manualBreakCount="4">
    <brk id="64" min="2" max="20" man="1"/>
    <brk id="127" max="255" man="1"/>
    <brk id="190" min="2" max="20" man="1"/>
    <brk id="253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群馬陸運支局登録部門</dc:creator>
  <cp:keywords/>
  <dc:description/>
  <cp:lastModifiedBy>群馬県庁</cp:lastModifiedBy>
  <cp:lastPrinted>2004-07-23T00:19:47Z</cp:lastPrinted>
  <dcterms:created xsi:type="dcterms:W3CDTF">2001-08-21T23:56:43Z</dcterms:created>
  <dcterms:modified xsi:type="dcterms:W3CDTF">2004-07-23T01:28:58Z</dcterms:modified>
  <cp:category/>
  <cp:version/>
  <cp:contentType/>
  <cp:contentStatus/>
</cp:coreProperties>
</file>