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21_市町村別世帯および人口" sheetId="1" r:id="rId1"/>
  </sheets>
  <definedNames>
    <definedName name="_xlnm.Print_Titles" localSheetId="0">'21_市町村別世帯および人口'!$3:$7</definedName>
  </definedNames>
  <calcPr fullCalcOnLoad="1"/>
</workbook>
</file>

<file path=xl/sharedStrings.xml><?xml version="1.0" encoding="utf-8"?>
<sst xmlns="http://schemas.openxmlformats.org/spreadsheetml/2006/main" count="107" uniqueCount="99">
  <si>
    <t>世帯数</t>
  </si>
  <si>
    <t>人口</t>
  </si>
  <si>
    <t>総数</t>
  </si>
  <si>
    <t>男</t>
  </si>
  <si>
    <t>女</t>
  </si>
  <si>
    <t>人</t>
  </si>
  <si>
    <t>％</t>
  </si>
  <si>
    <t>１世帯
当たり
人員</t>
  </si>
  <si>
    <t>女100人に
つき男</t>
  </si>
  <si>
    <t>市部総数</t>
  </si>
  <si>
    <t>前橋市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</si>
  <si>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</si>
  <si>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</si>
  <si>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</si>
  <si>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</si>
  <si>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</si>
  <si>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</si>
  <si>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</si>
  <si>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</si>
  <si>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</si>
  <si>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</si>
  <si>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</si>
  <si>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</si>
  <si>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</si>
  <si>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</si>
  <si>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</si>
  <si>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</si>
  <si>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</si>
  <si>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</si>
  <si>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</si>
  <si>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</si>
  <si>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</si>
  <si>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</si>
  <si>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</si>
  <si>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</si>
  <si>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</si>
  <si>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</si>
  <si>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</si>
  <si>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</si>
  <si>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</si>
  <si>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</si>
  <si>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</si>
  <si>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</si>
  <si>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</si>
  <si>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</si>
  <si>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</si>
  <si>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</si>
  <si>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</si>
  <si>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</si>
  <si>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</si>
  <si>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</si>
  <si>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</si>
  <si>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</si>
  <si>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</si>
  <si>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</si>
  <si>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</si>
  <si>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</si>
  <si>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</si>
  <si>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</si>
  <si>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</si>
  <si>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</si>
  <si>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</si>
  <si>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</si>
  <si>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</si>
  <si>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</si>
  <si>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</si>
  <si>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</si>
  <si>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</si>
  <si>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</si>
  <si>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</si>
  <si>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</si>
  <si>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</si>
  <si>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</si>
  <si>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</si>
  <si>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</si>
  <si>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</si>
  <si>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</si>
  <si>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</si>
  <si>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</si>
  <si>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</si>
  <si>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</si>
  <si>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</si>
  <si>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</si>
  <si>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高崎市</t>
  </si>
  <si>
    <t>大胡町</t>
  </si>
  <si>
    <t>人口密度
(1k㎡当たり)</t>
  </si>
  <si>
    <t>桐生市</t>
  </si>
  <si>
    <t>明和村</t>
  </si>
  <si>
    <t>総数</t>
  </si>
  <si>
    <t>市町村別</t>
  </si>
  <si>
    <t>城南村</t>
  </si>
  <si>
    <t>吉岡村</t>
  </si>
  <si>
    <t>笠懸村</t>
  </si>
  <si>
    <t>千代田村</t>
  </si>
  <si>
    <t>邑楽村</t>
  </si>
  <si>
    <t>資料：県統計課・総理府統計局「国勢調査結果報告」</t>
  </si>
  <si>
    <t>21．市町村別世帯および人口 (確定数）（昭和40年10月1日）</t>
  </si>
  <si>
    <t>対前年
人口
増加数
(△印は減少)</t>
  </si>
  <si>
    <t>対前年
人口
増加率
(△印は減少)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</si>
</sst>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);\(#,##0.0\)"/>
    <numFmt numFmtId="190" formatCode="0.00000;&quot;△ &quot;0.00000"/>
    <numFmt numFmtId="191" formatCode="0.00000%"/>
    <numFmt numFmtId="192" formatCode="0.00000_ "/>
    <numFmt numFmtId="193" formatCode="0.00_ "/>
    <numFmt numFmtId="194" formatCode="0.000;&quot;△ &quot;0.000"/>
    <numFmt numFmtId="195" formatCode="0.00_);[Red]\(0.00\)"/>
    <numFmt numFmtId="196" formatCode="#,##0.0_ ;[Red]\-#,##0.0\ "/>
    <numFmt numFmtId="197" formatCode="#,##0.00_ ;[Red]\-#,##0.00\ "/>
    <numFmt numFmtId="198" formatCode="0.0_);[Red]\(0.0\)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1" fontId="2" fillId="0" borderId="5" xfId="16" applyNumberFormat="1" applyFont="1" applyBorder="1" applyAlignment="1">
      <alignment horizontal="right" vertical="center" wrapText="1"/>
    </xf>
    <xf numFmtId="182" fontId="2" fillId="0" borderId="5" xfId="16" applyNumberFormat="1" applyFont="1" applyBorder="1" applyAlignment="1">
      <alignment horizontal="right" vertical="center" wrapText="1"/>
    </xf>
    <xf numFmtId="182" fontId="4" fillId="0" borderId="5" xfId="16" applyNumberFormat="1" applyFont="1" applyBorder="1" applyAlignment="1">
      <alignment horizontal="right" vertical="center" wrapText="1"/>
    </xf>
    <xf numFmtId="184" fontId="2" fillId="0" borderId="5" xfId="16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6" xfId="0" applyBorder="1" applyAlignment="1">
      <alignment/>
    </xf>
    <xf numFmtId="38" fontId="4" fillId="0" borderId="4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198" fontId="0" fillId="0" borderId="0" xfId="0" applyNumberFormat="1" applyAlignment="1">
      <alignment/>
    </xf>
    <xf numFmtId="198" fontId="2" fillId="0" borderId="4" xfId="0" applyNumberFormat="1" applyFont="1" applyBorder="1" applyAlignment="1">
      <alignment horizontal="right" vertical="center"/>
    </xf>
    <xf numFmtId="198" fontId="4" fillId="0" borderId="5" xfId="16" applyNumberFormat="1" applyFont="1" applyBorder="1" applyAlignment="1">
      <alignment horizontal="right" vertical="center" wrapText="1"/>
    </xf>
    <xf numFmtId="198" fontId="2" fillId="0" borderId="5" xfId="16" applyNumberFormat="1" applyFont="1" applyBorder="1" applyAlignment="1">
      <alignment horizontal="right" vertical="center" wrapText="1"/>
    </xf>
    <xf numFmtId="198" fontId="2" fillId="0" borderId="5" xfId="16" applyNumberFormat="1" applyFont="1" applyBorder="1" applyAlignment="1" quotePrefix="1">
      <alignment horizontal="right" vertical="center" wrapText="1"/>
    </xf>
    <xf numFmtId="198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2" fillId="0" borderId="4" xfId="0" applyNumberFormat="1" applyFont="1" applyBorder="1" applyAlignment="1">
      <alignment horizontal="right" vertical="center"/>
    </xf>
    <xf numFmtId="181" fontId="4" fillId="0" borderId="4" xfId="16" applyNumberFormat="1" applyFont="1" applyBorder="1" applyAlignment="1">
      <alignment horizontal="right" vertical="center"/>
    </xf>
    <xf numFmtId="181" fontId="4" fillId="0" borderId="5" xfId="16" applyNumberFormat="1" applyFont="1" applyBorder="1" applyAlignment="1">
      <alignment horizontal="right" vertical="center" wrapText="1"/>
    </xf>
    <xf numFmtId="177" fontId="0" fillId="0" borderId="0" xfId="16" applyNumberFormat="1" applyAlignment="1">
      <alignment/>
    </xf>
    <xf numFmtId="177" fontId="2" fillId="0" borderId="4" xfId="16" applyNumberFormat="1" applyFont="1" applyBorder="1" applyAlignment="1">
      <alignment horizontal="right" vertical="center"/>
    </xf>
    <xf numFmtId="177" fontId="4" fillId="0" borderId="4" xfId="16" applyNumberFormat="1" applyFont="1" applyBorder="1" applyAlignment="1">
      <alignment horizontal="right" vertical="center"/>
    </xf>
    <xf numFmtId="177" fontId="4" fillId="0" borderId="5" xfId="16" applyNumberFormat="1" applyFont="1" applyBorder="1" applyAlignment="1">
      <alignment horizontal="right" vertical="center" wrapText="1"/>
    </xf>
    <xf numFmtId="177" fontId="2" fillId="0" borderId="5" xfId="16" applyNumberFormat="1" applyFont="1" applyBorder="1" applyAlignment="1">
      <alignment horizontal="right" vertical="center" wrapText="1"/>
    </xf>
    <xf numFmtId="198" fontId="4" fillId="0" borderId="4" xfId="16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177" fontId="8" fillId="0" borderId="0" xfId="16" applyNumberFormat="1" applyFont="1" applyAlignment="1">
      <alignment/>
    </xf>
    <xf numFmtId="181" fontId="8" fillId="0" borderId="0" xfId="0" applyNumberFormat="1" applyFont="1" applyAlignment="1">
      <alignment/>
    </xf>
    <xf numFmtId="198" fontId="8" fillId="0" borderId="0" xfId="0" applyNumberFormat="1" applyFont="1" applyAlignment="1">
      <alignment/>
    </xf>
    <xf numFmtId="49" fontId="4" fillId="2" borderId="7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98" fontId="2" fillId="3" borderId="8" xfId="0" applyNumberFormat="1" applyFont="1" applyFill="1" applyBorder="1" applyAlignment="1">
      <alignment horizontal="distributed" vertical="center" wrapText="1"/>
    </xf>
    <xf numFmtId="198" fontId="2" fillId="0" borderId="9" xfId="0" applyNumberFormat="1" applyFont="1" applyBorder="1" applyAlignment="1">
      <alignment horizontal="distributed" vertical="center"/>
    </xf>
    <xf numFmtId="198" fontId="2" fillId="0" borderId="4" xfId="0" applyNumberFormat="1" applyFont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177" fontId="2" fillId="3" borderId="8" xfId="16" applyNumberFormat="1" applyFont="1" applyFill="1" applyBorder="1" applyAlignment="1">
      <alignment horizontal="distributed" vertical="center" wrapText="1"/>
    </xf>
    <xf numFmtId="177" fontId="2" fillId="0" borderId="9" xfId="16" applyNumberFormat="1" applyFont="1" applyBorder="1" applyAlignment="1">
      <alignment horizontal="distributed" vertical="center"/>
    </xf>
    <xf numFmtId="177" fontId="2" fillId="0" borderId="4" xfId="16" applyNumberFormat="1" applyFont="1" applyBorder="1" applyAlignment="1">
      <alignment horizontal="distributed" vertical="center"/>
    </xf>
    <xf numFmtId="181" fontId="2" fillId="3" borderId="8" xfId="0" applyNumberFormat="1" applyFont="1" applyFill="1" applyBorder="1" applyAlignment="1">
      <alignment horizontal="distributed" vertical="center" wrapText="1"/>
    </xf>
    <xf numFmtId="181" fontId="2" fillId="0" borderId="9" xfId="0" applyNumberFormat="1" applyFont="1" applyBorder="1" applyAlignment="1">
      <alignment horizontal="distributed" vertical="center"/>
    </xf>
    <xf numFmtId="181" fontId="2" fillId="0" borderId="4" xfId="0" applyNumberFormat="1" applyFont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375" style="0" bestFit="1" customWidth="1"/>
    <col min="6" max="8" width="10.875" style="0" customWidth="1"/>
    <col min="9" max="9" width="12.50390625" style="33" customWidth="1"/>
    <col min="10" max="10" width="13.625" style="29" customWidth="1"/>
    <col min="11" max="11" width="14.00390625" style="23" customWidth="1"/>
    <col min="12" max="12" width="10.875" style="23" customWidth="1"/>
    <col min="13" max="13" width="9.00390625" style="23" customWidth="1"/>
  </cols>
  <sheetData>
    <row r="1" spans="2:13" s="39" customFormat="1" ht="14.25" customHeight="1">
      <c r="B1" s="19" t="s">
        <v>96</v>
      </c>
      <c r="D1" s="1"/>
      <c r="I1" s="40"/>
      <c r="J1" s="41"/>
      <c r="K1" s="42"/>
      <c r="L1" s="42"/>
      <c r="M1" s="42"/>
    </row>
    <row r="2" ht="12" customHeight="1">
      <c r="B2" s="20"/>
    </row>
    <row r="3" spans="2:13" s="2" customFormat="1" ht="12" customHeight="1">
      <c r="B3" s="71" t="s">
        <v>89</v>
      </c>
      <c r="C3" s="72"/>
      <c r="D3" s="73"/>
      <c r="E3" s="53" t="s">
        <v>0</v>
      </c>
      <c r="F3" s="57" t="s">
        <v>1</v>
      </c>
      <c r="G3" s="58"/>
      <c r="H3" s="59"/>
      <c r="I3" s="65" t="s">
        <v>97</v>
      </c>
      <c r="J3" s="68" t="s">
        <v>98</v>
      </c>
      <c r="K3" s="50" t="s">
        <v>85</v>
      </c>
      <c r="L3" s="50" t="s">
        <v>8</v>
      </c>
      <c r="M3" s="50" t="s">
        <v>7</v>
      </c>
    </row>
    <row r="4" spans="2:13" s="2" customFormat="1" ht="12" customHeight="1">
      <c r="B4" s="74"/>
      <c r="C4" s="75"/>
      <c r="D4" s="76"/>
      <c r="E4" s="54"/>
      <c r="F4" s="60"/>
      <c r="G4" s="61"/>
      <c r="H4" s="62"/>
      <c r="I4" s="66"/>
      <c r="J4" s="69"/>
      <c r="K4" s="51"/>
      <c r="L4" s="51"/>
      <c r="M4" s="51"/>
    </row>
    <row r="5" spans="2:13" s="2" customFormat="1" ht="12" customHeight="1">
      <c r="B5" s="74"/>
      <c r="C5" s="75"/>
      <c r="D5" s="76"/>
      <c r="E5" s="55"/>
      <c r="F5" s="63" t="s">
        <v>2</v>
      </c>
      <c r="G5" s="53" t="s">
        <v>3</v>
      </c>
      <c r="H5" s="53" t="s">
        <v>4</v>
      </c>
      <c r="I5" s="66"/>
      <c r="J5" s="69"/>
      <c r="K5" s="51"/>
      <c r="L5" s="51"/>
      <c r="M5" s="51"/>
    </row>
    <row r="6" spans="2:13" s="2" customFormat="1" ht="12" customHeight="1">
      <c r="B6" s="77"/>
      <c r="C6" s="78"/>
      <c r="D6" s="79"/>
      <c r="E6" s="56"/>
      <c r="F6" s="64"/>
      <c r="G6" s="56"/>
      <c r="H6" s="56"/>
      <c r="I6" s="67"/>
      <c r="J6" s="70"/>
      <c r="K6" s="52"/>
      <c r="L6" s="52"/>
      <c r="M6" s="52"/>
    </row>
    <row r="7" spans="2:13" s="2" customFormat="1" ht="12" customHeight="1">
      <c r="B7" s="6"/>
      <c r="C7" s="14"/>
      <c r="D7" s="17"/>
      <c r="E7" s="7"/>
      <c r="F7" s="7" t="s">
        <v>5</v>
      </c>
      <c r="G7" s="7" t="s">
        <v>5</v>
      </c>
      <c r="H7" s="7" t="s">
        <v>5</v>
      </c>
      <c r="I7" s="34" t="s">
        <v>5</v>
      </c>
      <c r="J7" s="30" t="s">
        <v>6</v>
      </c>
      <c r="K7" s="24" t="s">
        <v>5</v>
      </c>
      <c r="L7" s="24" t="s">
        <v>5</v>
      </c>
      <c r="M7" s="24" t="s">
        <v>5</v>
      </c>
    </row>
    <row r="8" spans="2:13" s="2" customFormat="1" ht="12" customHeight="1">
      <c r="B8" s="48" t="s">
        <v>88</v>
      </c>
      <c r="C8" s="81"/>
      <c r="D8" s="82"/>
      <c r="E8" s="21">
        <f>SUM(E88,E86,E81,E76,E67,E58,E56,E51,E44,E38,E33,E22,E9)</f>
        <v>359831</v>
      </c>
      <c r="F8" s="21">
        <f>SUM(F88,F86,F81,F76,F67,F58,F56,F51,F44,F38,F33,F22,F9)</f>
        <v>1605584</v>
      </c>
      <c r="G8" s="21">
        <f>SUM(G88,G86,G81,G76,G67,G58,G56,G51,G44,G38,G33,G22,G9)</f>
        <v>778916</v>
      </c>
      <c r="H8" s="21">
        <f>SUM(H88,H86,H81,H76,H67,H58,H56,H51,H44,H38,H33,H22,H9)</f>
        <v>826668</v>
      </c>
      <c r="I8" s="35">
        <f>SUM(I88,I86,I81,I76,I67,I58,I56,I51,I44,I38,I33,I22,I9)</f>
        <v>-3930</v>
      </c>
      <c r="J8" s="31">
        <v>-0.24</v>
      </c>
      <c r="K8" s="38">
        <v>252.8</v>
      </c>
      <c r="L8" s="38">
        <v>94.2</v>
      </c>
      <c r="M8" s="38">
        <v>4.5</v>
      </c>
    </row>
    <row r="9" spans="2:13" s="2" customFormat="1" ht="12" customHeight="1">
      <c r="B9" s="48" t="s">
        <v>9</v>
      </c>
      <c r="C9" s="80"/>
      <c r="D9" s="47"/>
      <c r="E9" s="10">
        <f>SUM(E10:E20)</f>
        <v>223006</v>
      </c>
      <c r="F9" s="10">
        <f>SUM(F10:F20)</f>
        <v>945541</v>
      </c>
      <c r="G9" s="10">
        <f>SUM(G10:G20)</f>
        <v>456186</v>
      </c>
      <c r="H9" s="10">
        <f>SUM(H10:H20)</f>
        <v>489355</v>
      </c>
      <c r="I9" s="36">
        <f>SUM(I10:I20)</f>
        <v>7502</v>
      </c>
      <c r="J9" s="32">
        <v>0.8</v>
      </c>
      <c r="K9" s="25">
        <v>871.2</v>
      </c>
      <c r="L9" s="25">
        <v>93.2</v>
      </c>
      <c r="M9" s="25">
        <v>4.2</v>
      </c>
    </row>
    <row r="10" spans="2:13" s="2" customFormat="1" ht="12" customHeight="1">
      <c r="B10" s="3"/>
      <c r="C10" s="46" t="s">
        <v>10</v>
      </c>
      <c r="D10" s="47"/>
      <c r="E10" s="9">
        <v>48412</v>
      </c>
      <c r="F10" s="22">
        <f>G10+H10</f>
        <v>198745</v>
      </c>
      <c r="G10" s="22">
        <v>95810</v>
      </c>
      <c r="H10" s="22">
        <v>102935</v>
      </c>
      <c r="I10" s="37">
        <v>5046</v>
      </c>
      <c r="J10" s="8">
        <v>2.61</v>
      </c>
      <c r="K10" s="26">
        <v>1752.6</v>
      </c>
      <c r="L10" s="26">
        <v>93.1</v>
      </c>
      <c r="M10" s="26">
        <v>4.1</v>
      </c>
    </row>
    <row r="11" spans="2:13" s="2" customFormat="1" ht="12" customHeight="1">
      <c r="B11" s="3"/>
      <c r="C11" s="46" t="s">
        <v>83</v>
      </c>
      <c r="D11" s="47"/>
      <c r="E11" s="9">
        <v>43397</v>
      </c>
      <c r="F11" s="22">
        <f aca="true" t="shared" si="0" ref="F11:F20">G11+H11</f>
        <v>173887</v>
      </c>
      <c r="G11" s="22">
        <v>85689</v>
      </c>
      <c r="H11" s="22">
        <v>88198</v>
      </c>
      <c r="I11" s="37">
        <v>3714</v>
      </c>
      <c r="J11" s="8">
        <v>2.18</v>
      </c>
      <c r="K11" s="26">
        <v>1572.8</v>
      </c>
      <c r="L11" s="26">
        <v>97.2</v>
      </c>
      <c r="M11" s="26">
        <v>4</v>
      </c>
    </row>
    <row r="12" spans="2:13" s="2" customFormat="1" ht="12" customHeight="1">
      <c r="B12" s="5"/>
      <c r="C12" s="46" t="s">
        <v>86</v>
      </c>
      <c r="D12" s="47"/>
      <c r="E12" s="9">
        <v>30674</v>
      </c>
      <c r="F12" s="22">
        <f t="shared" si="0"/>
        <v>127880</v>
      </c>
      <c r="G12" s="22">
        <v>60038</v>
      </c>
      <c r="H12" s="22">
        <v>67842</v>
      </c>
      <c r="I12" s="37">
        <v>-2774</v>
      </c>
      <c r="J12" s="8">
        <v>-2.12</v>
      </c>
      <c r="K12" s="26">
        <v>1012.7</v>
      </c>
      <c r="L12" s="26">
        <v>88.5</v>
      </c>
      <c r="M12" s="26">
        <v>4.2</v>
      </c>
    </row>
    <row r="13" spans="2:13" s="2" customFormat="1" ht="12" customHeight="1">
      <c r="B13" s="5"/>
      <c r="C13" s="46" t="s">
        <v>11</v>
      </c>
      <c r="D13" s="47"/>
      <c r="E13" s="9">
        <v>19813</v>
      </c>
      <c r="F13" s="22">
        <f t="shared" si="0"/>
        <v>86861</v>
      </c>
      <c r="G13" s="22">
        <v>41531</v>
      </c>
      <c r="H13" s="22">
        <v>45330</v>
      </c>
      <c r="I13" s="37">
        <v>443</v>
      </c>
      <c r="J13" s="8">
        <v>0.51</v>
      </c>
      <c r="K13" s="26">
        <v>1327.7</v>
      </c>
      <c r="L13" s="26">
        <v>91.6</v>
      </c>
      <c r="M13" s="26">
        <v>4.4</v>
      </c>
    </row>
    <row r="14" spans="2:13" s="2" customFormat="1" ht="12" customHeight="1">
      <c r="B14" s="5"/>
      <c r="C14" s="46" t="s">
        <v>12</v>
      </c>
      <c r="D14" s="47"/>
      <c r="E14" s="9">
        <v>19486</v>
      </c>
      <c r="F14" s="22">
        <f t="shared" si="0"/>
        <v>87898</v>
      </c>
      <c r="G14" s="22">
        <v>42614</v>
      </c>
      <c r="H14" s="22">
        <v>45284</v>
      </c>
      <c r="I14" s="37">
        <v>1083</v>
      </c>
      <c r="J14" s="8">
        <v>1.25</v>
      </c>
      <c r="K14" s="26">
        <v>901.3</v>
      </c>
      <c r="L14" s="26">
        <v>94.1</v>
      </c>
      <c r="M14" s="26">
        <v>4.5</v>
      </c>
    </row>
    <row r="15" spans="2:13" s="2" customFormat="1" ht="12" customHeight="1">
      <c r="B15" s="5"/>
      <c r="C15" s="46" t="s">
        <v>13</v>
      </c>
      <c r="D15" s="47"/>
      <c r="E15" s="9">
        <v>10425</v>
      </c>
      <c r="F15" s="22">
        <f t="shared" si="0"/>
        <v>44347</v>
      </c>
      <c r="G15" s="22">
        <v>21464</v>
      </c>
      <c r="H15" s="22">
        <v>22883</v>
      </c>
      <c r="I15" s="37">
        <v>-431</v>
      </c>
      <c r="J15" s="8">
        <v>-0.96</v>
      </c>
      <c r="K15" s="26">
        <v>324.5</v>
      </c>
      <c r="L15" s="26">
        <v>93.8</v>
      </c>
      <c r="M15" s="26">
        <v>4.3</v>
      </c>
    </row>
    <row r="16" spans="2:13" s="2" customFormat="1" ht="12" customHeight="1">
      <c r="B16" s="5"/>
      <c r="C16" s="46" t="s">
        <v>14</v>
      </c>
      <c r="D16" s="47"/>
      <c r="E16" s="9">
        <v>13076</v>
      </c>
      <c r="F16" s="22">
        <f t="shared" si="0"/>
        <v>57317</v>
      </c>
      <c r="G16" s="22">
        <v>27450</v>
      </c>
      <c r="H16" s="22">
        <v>29867</v>
      </c>
      <c r="I16" s="37">
        <v>539</v>
      </c>
      <c r="J16" s="8">
        <v>0.95</v>
      </c>
      <c r="K16" s="26">
        <v>942.4</v>
      </c>
      <c r="L16" s="26">
        <v>91.9</v>
      </c>
      <c r="M16" s="26">
        <v>4.4</v>
      </c>
    </row>
    <row r="17" spans="2:13" s="2" customFormat="1" ht="12" customHeight="1">
      <c r="B17" s="5"/>
      <c r="C17" s="46" t="s">
        <v>15</v>
      </c>
      <c r="D17" s="47"/>
      <c r="E17" s="9">
        <v>9931</v>
      </c>
      <c r="F17" s="22">
        <f t="shared" si="0"/>
        <v>42355</v>
      </c>
      <c r="G17" s="22">
        <v>20559</v>
      </c>
      <c r="H17" s="22">
        <v>21796</v>
      </c>
      <c r="I17" s="37">
        <v>671</v>
      </c>
      <c r="J17" s="8">
        <v>1.61</v>
      </c>
      <c r="K17" s="26">
        <v>817</v>
      </c>
      <c r="L17" s="26">
        <v>94.3</v>
      </c>
      <c r="M17" s="26">
        <v>4.3</v>
      </c>
    </row>
    <row r="18" spans="2:13" s="2" customFormat="1" ht="12" customHeight="1">
      <c r="B18" s="5"/>
      <c r="C18" s="46" t="s">
        <v>16</v>
      </c>
      <c r="D18" s="47"/>
      <c r="E18" s="9">
        <v>9288</v>
      </c>
      <c r="F18" s="22">
        <f t="shared" si="0"/>
        <v>41667</v>
      </c>
      <c r="G18" s="22">
        <v>20175</v>
      </c>
      <c r="H18" s="22">
        <v>21492</v>
      </c>
      <c r="I18" s="37">
        <v>535</v>
      </c>
      <c r="J18" s="8">
        <v>1.3</v>
      </c>
      <c r="K18" s="26">
        <v>326.3</v>
      </c>
      <c r="L18" s="26">
        <v>93.9</v>
      </c>
      <c r="M18" s="26">
        <v>4.5</v>
      </c>
    </row>
    <row r="19" spans="2:13" s="2" customFormat="1" ht="12" customHeight="1">
      <c r="B19" s="5"/>
      <c r="C19" s="46" t="s">
        <v>17</v>
      </c>
      <c r="D19" s="47"/>
      <c r="E19" s="9">
        <v>9786</v>
      </c>
      <c r="F19" s="22">
        <f t="shared" si="0"/>
        <v>45067</v>
      </c>
      <c r="G19" s="22">
        <v>21499</v>
      </c>
      <c r="H19" s="22">
        <v>23568</v>
      </c>
      <c r="I19" s="37">
        <v>-508</v>
      </c>
      <c r="J19" s="8">
        <v>1.11</v>
      </c>
      <c r="K19" s="26">
        <v>481.3</v>
      </c>
      <c r="L19" s="26">
        <v>91.2</v>
      </c>
      <c r="M19" s="26">
        <v>4.6</v>
      </c>
    </row>
    <row r="20" spans="2:13" s="2" customFormat="1" ht="12" customHeight="1">
      <c r="B20" s="5"/>
      <c r="C20" s="46" t="s">
        <v>18</v>
      </c>
      <c r="D20" s="47"/>
      <c r="E20" s="9">
        <v>8718</v>
      </c>
      <c r="F20" s="22">
        <f t="shared" si="0"/>
        <v>39517</v>
      </c>
      <c r="G20" s="22">
        <v>19357</v>
      </c>
      <c r="H20" s="22">
        <v>20160</v>
      </c>
      <c r="I20" s="37">
        <v>-816</v>
      </c>
      <c r="J20" s="8">
        <v>2.02</v>
      </c>
      <c r="K20" s="26">
        <v>389.1</v>
      </c>
      <c r="L20" s="26">
        <v>96</v>
      </c>
      <c r="M20" s="26">
        <v>4.5</v>
      </c>
    </row>
    <row r="21" spans="2:13" s="2" customFormat="1" ht="12" customHeight="1">
      <c r="B21" s="48" t="s">
        <v>19</v>
      </c>
      <c r="C21" s="49"/>
      <c r="D21" s="44"/>
      <c r="E21" s="10">
        <f>SUM(E88,E86,E81,E76,E67,E58,E56,E51,E44,E38,E33,E22)</f>
        <v>136825</v>
      </c>
      <c r="F21" s="10">
        <f>SUM(F88,F86,F81,F76,F67,F58,F56,F51,F44,F38,F33,F22)</f>
        <v>660043</v>
      </c>
      <c r="G21" s="10">
        <f>SUM(G88,G86,G81,G76,G67,G58,G56,G51,G44,G38,G33,G22)</f>
        <v>322730</v>
      </c>
      <c r="H21" s="10">
        <f>SUM(H88,H86,H81,H76,H67,H58,H56,H51,H44,H38,H33,H22)</f>
        <v>337313</v>
      </c>
      <c r="I21" s="36">
        <f>SUM(I88,I86,I81,I76,I67,I58,I56,I51,I44,I38,I33,I22)</f>
        <v>-11432</v>
      </c>
      <c r="J21" s="32">
        <v>-1.7</v>
      </c>
      <c r="K21" s="25">
        <v>125.4</v>
      </c>
      <c r="L21" s="25">
        <v>95.8</v>
      </c>
      <c r="M21" s="25">
        <v>4.8</v>
      </c>
    </row>
    <row r="22" spans="2:13" s="2" customFormat="1" ht="12" customHeight="1">
      <c r="B22" s="12"/>
      <c r="C22" s="43" t="s">
        <v>20</v>
      </c>
      <c r="D22" s="44"/>
      <c r="E22" s="10">
        <f>SUM(E23:E32)</f>
        <v>19049</v>
      </c>
      <c r="F22" s="10">
        <f>SUM(F23:F32)</f>
        <v>98860</v>
      </c>
      <c r="G22" s="10">
        <f>SUM(G23:G32)</f>
        <v>48601</v>
      </c>
      <c r="H22" s="10">
        <f>SUM(H23:H32)</f>
        <v>50259</v>
      </c>
      <c r="I22" s="36">
        <f>SUM(I23:I32)</f>
        <v>-2237</v>
      </c>
      <c r="J22" s="32">
        <v>-2.21</v>
      </c>
      <c r="K22" s="25">
        <v>172</v>
      </c>
      <c r="L22" s="25">
        <v>96.7</v>
      </c>
      <c r="M22" s="25">
        <v>5.2</v>
      </c>
    </row>
    <row r="23" spans="2:13" s="2" customFormat="1" ht="12" customHeight="1">
      <c r="B23" s="5"/>
      <c r="C23" s="15"/>
      <c r="D23" s="13" t="s">
        <v>21</v>
      </c>
      <c r="E23" s="9">
        <v>1650</v>
      </c>
      <c r="F23" s="22">
        <f aca="true" t="shared" si="1" ref="F23:F85">G23+H23</f>
        <v>8761</v>
      </c>
      <c r="G23" s="22">
        <v>4379</v>
      </c>
      <c r="H23" s="22">
        <v>4382</v>
      </c>
      <c r="I23" s="37">
        <v>-47</v>
      </c>
      <c r="J23" s="8">
        <v>-0.53</v>
      </c>
      <c r="K23" s="26">
        <v>447.7</v>
      </c>
      <c r="L23" s="26">
        <v>99.9</v>
      </c>
      <c r="M23" s="26">
        <v>5.3</v>
      </c>
    </row>
    <row r="24" spans="2:13" s="2" customFormat="1" ht="12" customHeight="1">
      <c r="B24" s="5"/>
      <c r="C24" s="15"/>
      <c r="D24" s="13" t="s">
        <v>22</v>
      </c>
      <c r="E24" s="9">
        <v>2650</v>
      </c>
      <c r="F24" s="22">
        <f t="shared" si="1"/>
        <v>13845</v>
      </c>
      <c r="G24" s="22">
        <v>6831</v>
      </c>
      <c r="H24" s="22">
        <v>7014</v>
      </c>
      <c r="I24" s="37">
        <v>-440</v>
      </c>
      <c r="J24" s="8">
        <v>-3.08</v>
      </c>
      <c r="K24" s="26">
        <v>177.1</v>
      </c>
      <c r="L24" s="26">
        <v>97.4</v>
      </c>
      <c r="M24" s="26">
        <v>5.2</v>
      </c>
    </row>
    <row r="25" spans="2:13" s="2" customFormat="1" ht="12" customHeight="1">
      <c r="B25" s="5"/>
      <c r="C25" s="15"/>
      <c r="D25" s="13" t="s">
        <v>23</v>
      </c>
      <c r="E25" s="9">
        <v>2512</v>
      </c>
      <c r="F25" s="22">
        <f t="shared" si="1"/>
        <v>13453</v>
      </c>
      <c r="G25" s="22">
        <v>6657</v>
      </c>
      <c r="H25" s="22">
        <v>6796</v>
      </c>
      <c r="I25" s="37">
        <v>-14</v>
      </c>
      <c r="J25" s="8">
        <v>-0.1</v>
      </c>
      <c r="K25" s="26">
        <v>193.2</v>
      </c>
      <c r="L25" s="26">
        <v>98</v>
      </c>
      <c r="M25" s="26">
        <v>5.4</v>
      </c>
    </row>
    <row r="26" spans="2:13" s="2" customFormat="1" ht="12" customHeight="1">
      <c r="B26" s="5"/>
      <c r="C26" s="15"/>
      <c r="D26" s="13" t="s">
        <v>90</v>
      </c>
      <c r="E26" s="9">
        <v>2892</v>
      </c>
      <c r="F26" s="22">
        <f t="shared" si="1"/>
        <v>15163</v>
      </c>
      <c r="G26" s="22">
        <v>7387</v>
      </c>
      <c r="H26" s="22">
        <v>7776</v>
      </c>
      <c r="I26" s="37">
        <v>-212</v>
      </c>
      <c r="J26" s="8">
        <v>-1.38</v>
      </c>
      <c r="K26" s="26">
        <v>447.2</v>
      </c>
      <c r="L26" s="26">
        <v>95</v>
      </c>
      <c r="M26" s="26">
        <v>5.2</v>
      </c>
    </row>
    <row r="27" spans="2:13" s="2" customFormat="1" ht="12" customHeight="1">
      <c r="B27" s="5"/>
      <c r="C27" s="15"/>
      <c r="D27" s="13" t="s">
        <v>84</v>
      </c>
      <c r="E27" s="9">
        <v>2009</v>
      </c>
      <c r="F27" s="22">
        <f t="shared" si="1"/>
        <v>9658</v>
      </c>
      <c r="G27" s="22">
        <v>4773</v>
      </c>
      <c r="H27" s="22">
        <v>4885</v>
      </c>
      <c r="I27" s="37">
        <v>-212</v>
      </c>
      <c r="J27" s="8">
        <v>-2.15</v>
      </c>
      <c r="K27" s="26">
        <v>490</v>
      </c>
      <c r="L27" s="26">
        <v>97.7</v>
      </c>
      <c r="M27" s="26">
        <v>4.8</v>
      </c>
    </row>
    <row r="28" spans="2:13" s="2" customFormat="1" ht="12" customHeight="1">
      <c r="B28" s="5"/>
      <c r="C28" s="16"/>
      <c r="D28" s="4" t="s">
        <v>24</v>
      </c>
      <c r="E28" s="9">
        <v>1493</v>
      </c>
      <c r="F28" s="22">
        <f t="shared" si="1"/>
        <v>8065</v>
      </c>
      <c r="G28" s="22">
        <v>4009</v>
      </c>
      <c r="H28" s="22">
        <v>4056</v>
      </c>
      <c r="I28" s="37">
        <v>-188</v>
      </c>
      <c r="J28" s="8">
        <v>-2.28</v>
      </c>
      <c r="K28" s="26">
        <v>166.3</v>
      </c>
      <c r="L28" s="26">
        <v>98.8</v>
      </c>
      <c r="M28" s="26">
        <v>5.4</v>
      </c>
    </row>
    <row r="29" spans="2:13" s="2" customFormat="1" ht="12" customHeight="1">
      <c r="B29" s="5"/>
      <c r="C29" s="16"/>
      <c r="D29" s="4" t="s">
        <v>25</v>
      </c>
      <c r="E29" s="9">
        <v>1840</v>
      </c>
      <c r="F29" s="22">
        <f t="shared" si="1"/>
        <v>9511</v>
      </c>
      <c r="G29" s="22">
        <v>4610</v>
      </c>
      <c r="H29" s="22">
        <v>4901</v>
      </c>
      <c r="I29" s="37">
        <v>-77</v>
      </c>
      <c r="J29" s="8">
        <v>-0.8</v>
      </c>
      <c r="K29" s="26">
        <v>369.2</v>
      </c>
      <c r="L29" s="26">
        <v>94.1</v>
      </c>
      <c r="M29" s="26">
        <v>5.2</v>
      </c>
    </row>
    <row r="30" spans="2:13" s="2" customFormat="1" ht="12" customHeight="1">
      <c r="B30" s="5"/>
      <c r="C30" s="16"/>
      <c r="D30" s="4" t="s">
        <v>26</v>
      </c>
      <c r="E30" s="9">
        <v>1761</v>
      </c>
      <c r="F30" s="22">
        <f t="shared" si="1"/>
        <v>9420</v>
      </c>
      <c r="G30" s="22">
        <v>4562</v>
      </c>
      <c r="H30" s="22">
        <v>4858</v>
      </c>
      <c r="I30" s="37">
        <v>-345</v>
      </c>
      <c r="J30" s="8">
        <v>-3.53</v>
      </c>
      <c r="K30" s="26">
        <v>264.9</v>
      </c>
      <c r="L30" s="26">
        <v>93.9</v>
      </c>
      <c r="M30" s="26">
        <v>5.3</v>
      </c>
    </row>
    <row r="31" spans="2:13" s="2" customFormat="1" ht="12" customHeight="1">
      <c r="B31" s="5"/>
      <c r="C31" s="16"/>
      <c r="D31" s="4" t="s">
        <v>27</v>
      </c>
      <c r="E31" s="9">
        <v>948</v>
      </c>
      <c r="F31" s="22">
        <f t="shared" si="1"/>
        <v>4616</v>
      </c>
      <c r="G31" s="22">
        <v>2275</v>
      </c>
      <c r="H31" s="22">
        <v>2341</v>
      </c>
      <c r="I31" s="37">
        <v>-273</v>
      </c>
      <c r="J31" s="8">
        <v>-5.58</v>
      </c>
      <c r="K31" s="26">
        <v>45.1</v>
      </c>
      <c r="L31" s="26">
        <v>97.2</v>
      </c>
      <c r="M31" s="26">
        <v>4.9</v>
      </c>
    </row>
    <row r="32" spans="2:13" s="2" customFormat="1" ht="12" customHeight="1">
      <c r="B32" s="5"/>
      <c r="C32" s="16"/>
      <c r="D32" s="4" t="s">
        <v>28</v>
      </c>
      <c r="E32" s="9">
        <v>1294</v>
      </c>
      <c r="F32" s="22">
        <f t="shared" si="1"/>
        <v>6368</v>
      </c>
      <c r="G32" s="22">
        <v>3118</v>
      </c>
      <c r="H32" s="22">
        <v>3250</v>
      </c>
      <c r="I32" s="37">
        <v>-429</v>
      </c>
      <c r="J32" s="8">
        <v>-6.31</v>
      </c>
      <c r="K32" s="26">
        <v>45</v>
      </c>
      <c r="L32" s="26">
        <v>95.9</v>
      </c>
      <c r="M32" s="26">
        <v>4.9</v>
      </c>
    </row>
    <row r="33" spans="2:13" s="2" customFormat="1" ht="12" customHeight="1">
      <c r="B33" s="5"/>
      <c r="C33" s="43" t="s">
        <v>33</v>
      </c>
      <c r="D33" s="44"/>
      <c r="E33" s="10">
        <f>SUM(E34:E37)</f>
        <v>11010</v>
      </c>
      <c r="F33" s="10">
        <f>SUM(F34:F37)</f>
        <v>53786</v>
      </c>
      <c r="G33" s="10">
        <f>SUM(G34:G37)</f>
        <v>26182</v>
      </c>
      <c r="H33" s="10">
        <f>SUM(H34:H37)</f>
        <v>27604</v>
      </c>
      <c r="I33" s="36">
        <f>SUM(I34:I37)</f>
        <v>-619</v>
      </c>
      <c r="J33" s="32">
        <v>-1.14</v>
      </c>
      <c r="K33" s="25">
        <v>188.3</v>
      </c>
      <c r="L33" s="25">
        <v>94.8</v>
      </c>
      <c r="M33" s="25">
        <v>4.9</v>
      </c>
    </row>
    <row r="34" spans="2:13" s="2" customFormat="1" ht="12" customHeight="1">
      <c r="B34" s="5"/>
      <c r="C34" s="15"/>
      <c r="D34" s="4" t="s">
        <v>29</v>
      </c>
      <c r="E34" s="9">
        <v>4093</v>
      </c>
      <c r="F34" s="22">
        <f t="shared" si="1"/>
        <v>19956</v>
      </c>
      <c r="G34" s="22">
        <v>9536</v>
      </c>
      <c r="H34" s="22">
        <v>10420</v>
      </c>
      <c r="I34" s="37">
        <v>-254</v>
      </c>
      <c r="J34" s="8">
        <v>-1.26</v>
      </c>
      <c r="K34" s="26">
        <v>214.1</v>
      </c>
      <c r="L34" s="26">
        <v>91.5</v>
      </c>
      <c r="M34" s="26">
        <v>4.9</v>
      </c>
    </row>
    <row r="35" spans="2:13" s="2" customFormat="1" ht="12" customHeight="1">
      <c r="B35" s="5"/>
      <c r="C35" s="15"/>
      <c r="D35" s="4" t="s">
        <v>30</v>
      </c>
      <c r="E35" s="9">
        <v>1537</v>
      </c>
      <c r="F35" s="22">
        <f t="shared" si="1"/>
        <v>6944</v>
      </c>
      <c r="G35" s="22">
        <v>3450</v>
      </c>
      <c r="H35" s="22">
        <v>3494</v>
      </c>
      <c r="I35" s="37">
        <v>-328</v>
      </c>
      <c r="J35" s="8">
        <v>-4.51</v>
      </c>
      <c r="K35" s="26">
        <v>54.6</v>
      </c>
      <c r="L35" s="26">
        <v>98.7</v>
      </c>
      <c r="M35" s="26">
        <v>4.5</v>
      </c>
    </row>
    <row r="36" spans="2:13" s="2" customFormat="1" ht="12" customHeight="1">
      <c r="B36" s="5"/>
      <c r="C36" s="15"/>
      <c r="D36" s="4" t="s">
        <v>31</v>
      </c>
      <c r="E36" s="9">
        <v>2407</v>
      </c>
      <c r="F36" s="22">
        <f t="shared" si="1"/>
        <v>11818</v>
      </c>
      <c r="G36" s="22">
        <v>5825</v>
      </c>
      <c r="H36" s="22">
        <v>5993</v>
      </c>
      <c r="I36" s="37">
        <v>-323</v>
      </c>
      <c r="J36" s="8">
        <v>-2.66</v>
      </c>
      <c r="K36" s="27">
        <v>272.7</v>
      </c>
      <c r="L36" s="26">
        <v>97.2</v>
      </c>
      <c r="M36" s="26">
        <v>4.9</v>
      </c>
    </row>
    <row r="37" spans="2:13" s="2" customFormat="1" ht="12" customHeight="1">
      <c r="B37" s="5"/>
      <c r="C37" s="15"/>
      <c r="D37" s="4" t="s">
        <v>32</v>
      </c>
      <c r="E37" s="9">
        <v>2973</v>
      </c>
      <c r="F37" s="22">
        <f t="shared" si="1"/>
        <v>15068</v>
      </c>
      <c r="G37" s="22">
        <v>7371</v>
      </c>
      <c r="H37" s="22">
        <v>7697</v>
      </c>
      <c r="I37" s="37">
        <v>286</v>
      </c>
      <c r="J37" s="8">
        <v>1.93</v>
      </c>
      <c r="K37" s="26">
        <v>690.2</v>
      </c>
      <c r="L37" s="26">
        <v>95.8</v>
      </c>
      <c r="M37" s="26">
        <v>5.1</v>
      </c>
    </row>
    <row r="38" spans="2:13" s="2" customFormat="1" ht="12" customHeight="1">
      <c r="B38" s="5"/>
      <c r="C38" s="43" t="s">
        <v>34</v>
      </c>
      <c r="D38" s="44"/>
      <c r="E38" s="10">
        <f>SUM(E39:E43)</f>
        <v>7338</v>
      </c>
      <c r="F38" s="10">
        <f>SUM(F39:F43)</f>
        <v>36242</v>
      </c>
      <c r="G38" s="10">
        <f>SUM(G39:G43)</f>
        <v>17970</v>
      </c>
      <c r="H38" s="10">
        <f>SUM(H39:H43)</f>
        <v>18272</v>
      </c>
      <c r="I38" s="36">
        <f>SUM(I39:I43)</f>
        <v>-513</v>
      </c>
      <c r="J38" s="32">
        <v>-1.4</v>
      </c>
      <c r="K38" s="25">
        <v>259</v>
      </c>
      <c r="L38" s="25">
        <v>98.3</v>
      </c>
      <c r="M38" s="25">
        <v>4.9</v>
      </c>
    </row>
    <row r="39" spans="2:13" s="2" customFormat="1" ht="12" customHeight="1">
      <c r="B39" s="5"/>
      <c r="C39" s="15"/>
      <c r="D39" s="4" t="s">
        <v>35</v>
      </c>
      <c r="E39" s="9">
        <v>2116</v>
      </c>
      <c r="F39" s="22">
        <f t="shared" si="1"/>
        <v>10858</v>
      </c>
      <c r="G39" s="22">
        <v>5429</v>
      </c>
      <c r="H39" s="22">
        <v>5429</v>
      </c>
      <c r="I39" s="37">
        <v>-105</v>
      </c>
      <c r="J39" s="8">
        <v>-0.96</v>
      </c>
      <c r="K39" s="26">
        <v>278.6</v>
      </c>
      <c r="L39" s="26">
        <v>100</v>
      </c>
      <c r="M39" s="26">
        <v>5.1</v>
      </c>
    </row>
    <row r="40" spans="2:13" s="2" customFormat="1" ht="12" customHeight="1">
      <c r="B40" s="5"/>
      <c r="C40" s="15"/>
      <c r="D40" s="4" t="s">
        <v>36</v>
      </c>
      <c r="E40" s="9">
        <v>571</v>
      </c>
      <c r="F40" s="22">
        <f t="shared" si="1"/>
        <v>2821</v>
      </c>
      <c r="G40" s="22">
        <v>1368</v>
      </c>
      <c r="H40" s="22">
        <v>1453</v>
      </c>
      <c r="I40" s="37">
        <v>-76</v>
      </c>
      <c r="J40" s="8">
        <v>-2.62</v>
      </c>
      <c r="K40" s="26">
        <v>93</v>
      </c>
      <c r="L40" s="26">
        <v>94.2</v>
      </c>
      <c r="M40" s="26">
        <v>4.9</v>
      </c>
    </row>
    <row r="41" spans="2:13" s="2" customFormat="1" ht="12" customHeight="1">
      <c r="B41" s="5"/>
      <c r="C41" s="15"/>
      <c r="D41" s="4" t="s">
        <v>37</v>
      </c>
      <c r="E41" s="9">
        <v>1231</v>
      </c>
      <c r="F41" s="22">
        <f t="shared" si="1"/>
        <v>4923</v>
      </c>
      <c r="G41" s="22">
        <v>2135</v>
      </c>
      <c r="H41" s="22">
        <v>2788</v>
      </c>
      <c r="I41" s="37">
        <v>198</v>
      </c>
      <c r="J41" s="8">
        <v>4.19</v>
      </c>
      <c r="K41" s="26">
        <v>220.9</v>
      </c>
      <c r="L41" s="26">
        <v>76.6</v>
      </c>
      <c r="M41" s="26">
        <v>4</v>
      </c>
    </row>
    <row r="42" spans="2:13" s="2" customFormat="1" ht="12" customHeight="1">
      <c r="B42" s="5"/>
      <c r="C42" s="16"/>
      <c r="D42" s="4" t="s">
        <v>38</v>
      </c>
      <c r="E42" s="9">
        <v>1621</v>
      </c>
      <c r="F42" s="22">
        <f t="shared" si="1"/>
        <v>8639</v>
      </c>
      <c r="G42" s="22">
        <v>4568</v>
      </c>
      <c r="H42" s="22">
        <v>4071</v>
      </c>
      <c r="I42" s="37">
        <v>-474</v>
      </c>
      <c r="J42" s="8">
        <v>-5.2</v>
      </c>
      <c r="K42" s="26">
        <v>312.3</v>
      </c>
      <c r="L42" s="26">
        <v>112.2</v>
      </c>
      <c r="M42" s="26">
        <v>5.3</v>
      </c>
    </row>
    <row r="43" spans="2:13" s="2" customFormat="1" ht="12" customHeight="1">
      <c r="B43" s="5"/>
      <c r="C43" s="16"/>
      <c r="D43" s="4" t="s">
        <v>91</v>
      </c>
      <c r="E43" s="9">
        <v>1799</v>
      </c>
      <c r="F43" s="22">
        <f t="shared" si="1"/>
        <v>9001</v>
      </c>
      <c r="G43" s="22">
        <v>4470</v>
      </c>
      <c r="H43" s="22">
        <v>4531</v>
      </c>
      <c r="I43" s="37">
        <v>-56</v>
      </c>
      <c r="J43" s="8">
        <v>-0.62</v>
      </c>
      <c r="K43" s="26">
        <v>435.3</v>
      </c>
      <c r="L43" s="26">
        <v>98.7</v>
      </c>
      <c r="M43" s="26">
        <v>5</v>
      </c>
    </row>
    <row r="44" spans="2:13" s="2" customFormat="1" ht="12" customHeight="1">
      <c r="B44" s="5"/>
      <c r="C44" s="43" t="s">
        <v>39</v>
      </c>
      <c r="D44" s="44"/>
      <c r="E44" s="10">
        <f>SUM(E45:E50)</f>
        <v>12210</v>
      </c>
      <c r="F44" s="10">
        <f>SUM(F45:F50)</f>
        <v>55259</v>
      </c>
      <c r="G44" s="10">
        <f>SUM(G45:G50)</f>
        <v>26768</v>
      </c>
      <c r="H44" s="10">
        <f>SUM(H45:H50)</f>
        <v>28491</v>
      </c>
      <c r="I44" s="36">
        <f>SUM(I45:I50)</f>
        <v>-26</v>
      </c>
      <c r="J44" s="32">
        <v>-0.05</v>
      </c>
      <c r="K44" s="25">
        <v>134.7</v>
      </c>
      <c r="L44" s="25">
        <v>94</v>
      </c>
      <c r="M44" s="25">
        <v>4.5</v>
      </c>
    </row>
    <row r="45" spans="2:13" s="2" customFormat="1" ht="12" customHeight="1">
      <c r="B45" s="5"/>
      <c r="C45" s="16"/>
      <c r="D45" s="4" t="s">
        <v>40</v>
      </c>
      <c r="E45" s="9">
        <v>3478</v>
      </c>
      <c r="F45" s="22">
        <f t="shared" si="1"/>
        <v>14426</v>
      </c>
      <c r="G45" s="22">
        <v>6637</v>
      </c>
      <c r="H45" s="22">
        <v>7789</v>
      </c>
      <c r="I45" s="37">
        <v>415</v>
      </c>
      <c r="J45" s="8">
        <v>2.96</v>
      </c>
      <c r="K45" s="26">
        <v>3410.4</v>
      </c>
      <c r="L45" s="26">
        <v>85.2</v>
      </c>
      <c r="M45" s="26">
        <v>4.1</v>
      </c>
    </row>
    <row r="46" spans="2:13" s="2" customFormat="1" ht="12" customHeight="1">
      <c r="B46" s="5"/>
      <c r="C46" s="16"/>
      <c r="D46" s="4" t="s">
        <v>41</v>
      </c>
      <c r="E46" s="9">
        <v>2530</v>
      </c>
      <c r="F46" s="22">
        <f t="shared" si="1"/>
        <v>11476</v>
      </c>
      <c r="G46" s="22">
        <v>5829</v>
      </c>
      <c r="H46" s="22">
        <v>5647</v>
      </c>
      <c r="I46" s="37">
        <v>482</v>
      </c>
      <c r="J46" s="8">
        <v>4.38</v>
      </c>
      <c r="K46" s="26">
        <v>217.8</v>
      </c>
      <c r="L46" s="26">
        <v>103.2</v>
      </c>
      <c r="M46" s="26">
        <v>4.5</v>
      </c>
    </row>
    <row r="47" spans="2:13" s="2" customFormat="1" ht="12" customHeight="1">
      <c r="B47" s="5"/>
      <c r="C47" s="16"/>
      <c r="D47" s="4" t="s">
        <v>42</v>
      </c>
      <c r="E47" s="9">
        <v>3759</v>
      </c>
      <c r="F47" s="22">
        <f t="shared" si="1"/>
        <v>18007</v>
      </c>
      <c r="G47" s="22">
        <v>8715</v>
      </c>
      <c r="H47" s="22">
        <v>9292</v>
      </c>
      <c r="I47" s="37">
        <v>-334</v>
      </c>
      <c r="J47" s="8">
        <v>-1.82</v>
      </c>
      <c r="K47" s="26">
        <v>310.6</v>
      </c>
      <c r="L47" s="26">
        <v>93.8</v>
      </c>
      <c r="M47" s="26">
        <v>4.8</v>
      </c>
    </row>
    <row r="48" spans="2:13" s="2" customFormat="1" ht="12" customHeight="1">
      <c r="B48" s="5"/>
      <c r="C48" s="16"/>
      <c r="D48" s="4" t="s">
        <v>43</v>
      </c>
      <c r="E48" s="11">
        <v>1153</v>
      </c>
      <c r="F48" s="22">
        <f t="shared" si="1"/>
        <v>5471</v>
      </c>
      <c r="G48" s="22">
        <v>2665</v>
      </c>
      <c r="H48" s="22">
        <v>2806</v>
      </c>
      <c r="I48" s="37">
        <v>-245</v>
      </c>
      <c r="J48" s="8">
        <v>-4.29</v>
      </c>
      <c r="K48" s="26">
        <v>88.1</v>
      </c>
      <c r="L48" s="26">
        <v>95</v>
      </c>
      <c r="M48" s="26">
        <v>4.7</v>
      </c>
    </row>
    <row r="49" spans="2:13" s="2" customFormat="1" ht="12" customHeight="1">
      <c r="B49" s="5"/>
      <c r="C49" s="16"/>
      <c r="D49" s="4" t="s">
        <v>44</v>
      </c>
      <c r="E49" s="9">
        <v>498</v>
      </c>
      <c r="F49" s="22">
        <f t="shared" si="1"/>
        <v>2328</v>
      </c>
      <c r="G49" s="22">
        <v>1152</v>
      </c>
      <c r="H49" s="22">
        <v>1176</v>
      </c>
      <c r="I49" s="37">
        <v>-151</v>
      </c>
      <c r="J49" s="8">
        <v>-6.09</v>
      </c>
      <c r="K49" s="26">
        <v>45.4</v>
      </c>
      <c r="L49" s="26">
        <v>98</v>
      </c>
      <c r="M49" s="26">
        <v>4.7</v>
      </c>
    </row>
    <row r="50" spans="2:13" s="2" customFormat="1" ht="12" customHeight="1">
      <c r="B50" s="5"/>
      <c r="C50" s="16"/>
      <c r="D50" s="4" t="s">
        <v>45</v>
      </c>
      <c r="E50" s="9">
        <v>792</v>
      </c>
      <c r="F50" s="22">
        <f t="shared" si="1"/>
        <v>3551</v>
      </c>
      <c r="G50" s="22">
        <v>1770</v>
      </c>
      <c r="H50" s="22">
        <v>1781</v>
      </c>
      <c r="I50" s="37">
        <v>-193</v>
      </c>
      <c r="J50" s="8">
        <v>-5.15</v>
      </c>
      <c r="K50" s="26">
        <v>19.5</v>
      </c>
      <c r="L50" s="26">
        <v>99.4</v>
      </c>
      <c r="M50" s="26">
        <v>4.5</v>
      </c>
    </row>
    <row r="51" spans="2:13" s="2" customFormat="1" ht="12" customHeight="1">
      <c r="B51" s="5"/>
      <c r="C51" s="43" t="s">
        <v>46</v>
      </c>
      <c r="D51" s="45"/>
      <c r="E51" s="10">
        <f>SUM(E52:E55)</f>
        <v>9722</v>
      </c>
      <c r="F51" s="10">
        <f>SUM(F52:F55)</f>
        <v>47365</v>
      </c>
      <c r="G51" s="10">
        <f>SUM(G52:G55)</f>
        <v>23148</v>
      </c>
      <c r="H51" s="10">
        <f>SUM(H52:H55)</f>
        <v>24217</v>
      </c>
      <c r="I51" s="36">
        <f>SUM(I52:I55)</f>
        <v>-1560</v>
      </c>
      <c r="J51" s="32">
        <v>-3.19</v>
      </c>
      <c r="K51" s="25">
        <v>119.6</v>
      </c>
      <c r="L51" s="25">
        <v>95.6</v>
      </c>
      <c r="M51" s="25">
        <v>4.9</v>
      </c>
    </row>
    <row r="52" spans="2:13" s="2" customFormat="1" ht="12" customHeight="1">
      <c r="B52" s="5"/>
      <c r="C52" s="16"/>
      <c r="D52" s="4" t="s">
        <v>47</v>
      </c>
      <c r="E52" s="9">
        <v>1067</v>
      </c>
      <c r="F52" s="22">
        <f t="shared" si="1"/>
        <v>5504</v>
      </c>
      <c r="G52" s="22">
        <v>2721</v>
      </c>
      <c r="H52" s="22">
        <v>2783</v>
      </c>
      <c r="I52" s="37">
        <v>-54</v>
      </c>
      <c r="J52" s="8">
        <v>-0.97</v>
      </c>
      <c r="K52" s="26">
        <v>192.1</v>
      </c>
      <c r="L52" s="26">
        <v>97.8</v>
      </c>
      <c r="M52" s="26">
        <v>5.2</v>
      </c>
    </row>
    <row r="53" spans="2:13" s="2" customFormat="1" ht="12" customHeight="1">
      <c r="B53" s="5"/>
      <c r="C53" s="16"/>
      <c r="D53" s="4" t="s">
        <v>48</v>
      </c>
      <c r="E53" s="9">
        <v>4117</v>
      </c>
      <c r="F53" s="22">
        <f t="shared" si="1"/>
        <v>19148</v>
      </c>
      <c r="G53" s="22">
        <v>9339</v>
      </c>
      <c r="H53" s="22">
        <v>9809</v>
      </c>
      <c r="I53" s="37">
        <v>-575</v>
      </c>
      <c r="J53" s="8">
        <v>-2.92</v>
      </c>
      <c r="K53" s="26">
        <v>101.1</v>
      </c>
      <c r="L53" s="26">
        <v>95.2</v>
      </c>
      <c r="M53" s="26">
        <v>4.7</v>
      </c>
    </row>
    <row r="54" spans="2:13" s="2" customFormat="1" ht="12" customHeight="1">
      <c r="B54" s="5"/>
      <c r="C54" s="16"/>
      <c r="D54" s="4" t="s">
        <v>49</v>
      </c>
      <c r="E54" s="9">
        <v>1810</v>
      </c>
      <c r="F54" s="22">
        <f t="shared" si="1"/>
        <v>8715</v>
      </c>
      <c r="G54" s="22">
        <v>4285</v>
      </c>
      <c r="H54" s="22">
        <v>4430</v>
      </c>
      <c r="I54" s="37">
        <v>-549</v>
      </c>
      <c r="J54" s="8">
        <v>-5.93</v>
      </c>
      <c r="K54" s="26">
        <v>73</v>
      </c>
      <c r="L54" s="26">
        <v>96.7</v>
      </c>
      <c r="M54" s="26">
        <v>4.8</v>
      </c>
    </row>
    <row r="55" spans="2:13" s="2" customFormat="1" ht="12" customHeight="1">
      <c r="B55" s="5"/>
      <c r="C55" s="16"/>
      <c r="D55" s="4" t="s">
        <v>50</v>
      </c>
      <c r="E55" s="9">
        <v>2728</v>
      </c>
      <c r="F55" s="22">
        <f t="shared" si="1"/>
        <v>13998</v>
      </c>
      <c r="G55" s="22">
        <v>6803</v>
      </c>
      <c r="H55" s="22">
        <v>7195</v>
      </c>
      <c r="I55" s="37">
        <v>-382</v>
      </c>
      <c r="J55" s="8">
        <v>-2.66</v>
      </c>
      <c r="K55" s="26">
        <v>239.5</v>
      </c>
      <c r="L55" s="26">
        <v>94.6</v>
      </c>
      <c r="M55" s="26">
        <v>5.1</v>
      </c>
    </row>
    <row r="56" spans="2:13" s="2" customFormat="1" ht="12" customHeight="1">
      <c r="B56" s="5"/>
      <c r="C56" s="43" t="s">
        <v>51</v>
      </c>
      <c r="D56" s="44"/>
      <c r="E56" s="10">
        <f>SUM(E57)</f>
        <v>4744</v>
      </c>
      <c r="F56" s="10">
        <f aca="true" t="shared" si="2" ref="F56:M56">SUM(F57)</f>
        <v>21006</v>
      </c>
      <c r="G56" s="10">
        <f t="shared" si="2"/>
        <v>10159</v>
      </c>
      <c r="H56" s="10">
        <f t="shared" si="2"/>
        <v>10847</v>
      </c>
      <c r="I56" s="36">
        <f t="shared" si="2"/>
        <v>-1089</v>
      </c>
      <c r="J56" s="32">
        <f t="shared" si="2"/>
        <v>-4.93</v>
      </c>
      <c r="K56" s="25">
        <f t="shared" si="2"/>
        <v>120.6</v>
      </c>
      <c r="L56" s="25">
        <f t="shared" si="2"/>
        <v>93.7</v>
      </c>
      <c r="M56" s="25">
        <f t="shared" si="2"/>
        <v>4.4</v>
      </c>
    </row>
    <row r="57" spans="2:13" s="2" customFormat="1" ht="12" customHeight="1">
      <c r="B57" s="5"/>
      <c r="C57" s="16"/>
      <c r="D57" s="4" t="s">
        <v>52</v>
      </c>
      <c r="E57" s="9">
        <v>4744</v>
      </c>
      <c r="F57" s="22">
        <f t="shared" si="1"/>
        <v>21006</v>
      </c>
      <c r="G57" s="22">
        <v>10159</v>
      </c>
      <c r="H57" s="22">
        <v>10847</v>
      </c>
      <c r="I57" s="37">
        <v>-1089</v>
      </c>
      <c r="J57" s="8">
        <v>-4.93</v>
      </c>
      <c r="K57" s="26">
        <v>120.6</v>
      </c>
      <c r="L57" s="26">
        <v>93.7</v>
      </c>
      <c r="M57" s="26">
        <v>4.4</v>
      </c>
    </row>
    <row r="58" spans="2:13" s="2" customFormat="1" ht="12" customHeight="1">
      <c r="B58" s="5"/>
      <c r="C58" s="43" t="s">
        <v>53</v>
      </c>
      <c r="D58" s="44"/>
      <c r="E58" s="10">
        <f>SUM(E59:E66)</f>
        <v>18099</v>
      </c>
      <c r="F58" s="10">
        <f>SUM(F59:F66)</f>
        <v>81955</v>
      </c>
      <c r="G58" s="10">
        <f>SUM(G59:G66)</f>
        <v>40216</v>
      </c>
      <c r="H58" s="10">
        <f>SUM(H59:H66)</f>
        <v>41739</v>
      </c>
      <c r="I58" s="36">
        <f>SUM(I59:I66)</f>
        <v>-1967</v>
      </c>
      <c r="J58" s="32">
        <v>-2.34</v>
      </c>
      <c r="K58" s="25">
        <v>64.1</v>
      </c>
      <c r="L58" s="25">
        <v>96.4</v>
      </c>
      <c r="M58" s="25">
        <v>4.5</v>
      </c>
    </row>
    <row r="59" spans="2:13" s="2" customFormat="1" ht="12" customHeight="1">
      <c r="B59" s="5"/>
      <c r="C59" s="16"/>
      <c r="D59" s="4" t="s">
        <v>54</v>
      </c>
      <c r="E59" s="9">
        <v>4776</v>
      </c>
      <c r="F59" s="22">
        <f t="shared" si="1"/>
        <v>21591</v>
      </c>
      <c r="G59" s="22">
        <v>10361</v>
      </c>
      <c r="H59" s="22">
        <v>11230</v>
      </c>
      <c r="I59" s="37">
        <v>-647</v>
      </c>
      <c r="J59" s="8">
        <v>-2.91</v>
      </c>
      <c r="K59" s="26">
        <v>91</v>
      </c>
      <c r="L59" s="26">
        <v>92.3</v>
      </c>
      <c r="M59" s="26">
        <v>4.5</v>
      </c>
    </row>
    <row r="60" spans="2:13" s="2" customFormat="1" ht="12" customHeight="1">
      <c r="B60" s="5"/>
      <c r="C60" s="16"/>
      <c r="D60" s="4" t="s">
        <v>28</v>
      </c>
      <c r="E60" s="9">
        <v>617</v>
      </c>
      <c r="F60" s="22">
        <f t="shared" si="1"/>
        <v>3063</v>
      </c>
      <c r="G60" s="22">
        <v>1533</v>
      </c>
      <c r="H60" s="22">
        <v>1530</v>
      </c>
      <c r="I60" s="37">
        <v>-137</v>
      </c>
      <c r="J60" s="8">
        <v>-4.28</v>
      </c>
      <c r="K60" s="26">
        <v>92.9</v>
      </c>
      <c r="L60" s="26">
        <v>100.2</v>
      </c>
      <c r="M60" s="26">
        <v>5</v>
      </c>
    </row>
    <row r="61" spans="2:13" s="2" customFormat="1" ht="12" customHeight="1">
      <c r="B61" s="5"/>
      <c r="C61" s="16"/>
      <c r="D61" s="4" t="s">
        <v>55</v>
      </c>
      <c r="E61" s="9">
        <v>4224</v>
      </c>
      <c r="F61" s="22">
        <f t="shared" si="1"/>
        <v>19457</v>
      </c>
      <c r="G61" s="22">
        <v>9447</v>
      </c>
      <c r="H61" s="22">
        <v>10010</v>
      </c>
      <c r="I61" s="37">
        <v>-203</v>
      </c>
      <c r="J61" s="8">
        <v>-1.03</v>
      </c>
      <c r="K61" s="26">
        <v>87.6</v>
      </c>
      <c r="L61" s="26">
        <v>94.4</v>
      </c>
      <c r="M61" s="26">
        <v>4.6</v>
      </c>
    </row>
    <row r="62" spans="2:13" s="2" customFormat="1" ht="12" customHeight="1">
      <c r="B62" s="5"/>
      <c r="C62" s="16"/>
      <c r="D62" s="4" t="s">
        <v>56</v>
      </c>
      <c r="E62" s="9">
        <v>1747</v>
      </c>
      <c r="F62" s="22">
        <f t="shared" si="1"/>
        <v>7747</v>
      </c>
      <c r="G62" s="22">
        <v>3836</v>
      </c>
      <c r="H62" s="22">
        <v>3911</v>
      </c>
      <c r="I62" s="37">
        <v>-513</v>
      </c>
      <c r="J62" s="8">
        <v>-6.21</v>
      </c>
      <c r="K62" s="26">
        <v>58.2</v>
      </c>
      <c r="L62" s="26">
        <v>98.1</v>
      </c>
      <c r="M62" s="26">
        <v>4.4</v>
      </c>
    </row>
    <row r="63" spans="2:13" s="2" customFormat="1" ht="12" customHeight="1">
      <c r="B63" s="5"/>
      <c r="C63" s="16"/>
      <c r="D63" s="4" t="s">
        <v>57</v>
      </c>
      <c r="E63" s="9">
        <v>3038</v>
      </c>
      <c r="F63" s="22">
        <f t="shared" si="1"/>
        <v>13775</v>
      </c>
      <c r="G63" s="22">
        <v>6885</v>
      </c>
      <c r="H63" s="22">
        <v>6890</v>
      </c>
      <c r="I63" s="37">
        <v>-481</v>
      </c>
      <c r="J63" s="8">
        <v>-3.37</v>
      </c>
      <c r="K63" s="26">
        <v>41</v>
      </c>
      <c r="L63" s="26">
        <v>99.9</v>
      </c>
      <c r="M63" s="26">
        <v>4.5</v>
      </c>
    </row>
    <row r="64" spans="2:13" s="2" customFormat="1" ht="12" customHeight="1">
      <c r="B64" s="5"/>
      <c r="C64" s="16"/>
      <c r="D64" s="4" t="s">
        <v>58</v>
      </c>
      <c r="E64" s="9">
        <v>2108</v>
      </c>
      <c r="F64" s="22">
        <f t="shared" si="1"/>
        <v>8867</v>
      </c>
      <c r="G64" s="22">
        <v>4431</v>
      </c>
      <c r="H64" s="22">
        <v>4436</v>
      </c>
      <c r="I64" s="37">
        <v>258</v>
      </c>
      <c r="J64" s="8">
        <v>3</v>
      </c>
      <c r="K64" s="26">
        <v>179.6</v>
      </c>
      <c r="L64" s="26">
        <v>99.9</v>
      </c>
      <c r="M64" s="26">
        <v>4.2</v>
      </c>
    </row>
    <row r="65" spans="2:13" s="2" customFormat="1" ht="12" customHeight="1">
      <c r="B65" s="5"/>
      <c r="C65" s="16"/>
      <c r="D65" s="4" t="s">
        <v>59</v>
      </c>
      <c r="E65" s="9">
        <v>691</v>
      </c>
      <c r="F65" s="22">
        <f t="shared" si="1"/>
        <v>3091</v>
      </c>
      <c r="G65" s="22">
        <v>1570</v>
      </c>
      <c r="H65" s="22">
        <v>1521</v>
      </c>
      <c r="I65" s="37">
        <v>-31</v>
      </c>
      <c r="J65" s="8">
        <v>-0.99</v>
      </c>
      <c r="K65" s="26">
        <v>15.2</v>
      </c>
      <c r="L65" s="26">
        <v>103.2</v>
      </c>
      <c r="M65" s="26">
        <v>4.5</v>
      </c>
    </row>
    <row r="66" spans="2:13" s="2" customFormat="1" ht="12" customHeight="1">
      <c r="B66" s="5"/>
      <c r="C66" s="16"/>
      <c r="D66" s="4" t="s">
        <v>60</v>
      </c>
      <c r="E66" s="9">
        <v>898</v>
      </c>
      <c r="F66" s="22">
        <f t="shared" si="1"/>
        <v>4364</v>
      </c>
      <c r="G66" s="22">
        <v>2153</v>
      </c>
      <c r="H66" s="22">
        <v>2211</v>
      </c>
      <c r="I66" s="37">
        <v>-213</v>
      </c>
      <c r="J66" s="8">
        <v>-4.65</v>
      </c>
      <c r="K66" s="26">
        <v>67.9</v>
      </c>
      <c r="L66" s="26">
        <v>97.4</v>
      </c>
      <c r="M66" s="26">
        <v>4.9</v>
      </c>
    </row>
    <row r="67" spans="2:13" s="2" customFormat="1" ht="12" customHeight="1">
      <c r="B67" s="5"/>
      <c r="C67" s="43" t="s">
        <v>61</v>
      </c>
      <c r="D67" s="44"/>
      <c r="E67" s="10">
        <f>SUM(E68:E75)</f>
        <v>13816</v>
      </c>
      <c r="F67" s="10">
        <f aca="true" t="shared" si="3" ref="F67:M67">SUM(F68:F75)</f>
        <v>66658</v>
      </c>
      <c r="G67" s="10">
        <f t="shared" si="3"/>
        <v>33309</v>
      </c>
      <c r="H67" s="10">
        <f t="shared" si="3"/>
        <v>33349</v>
      </c>
      <c r="I67" s="36">
        <f t="shared" si="3"/>
        <v>-991</v>
      </c>
      <c r="J67" s="32">
        <v>-1.46</v>
      </c>
      <c r="K67" s="25">
        <v>40.9</v>
      </c>
      <c r="L67" s="25">
        <v>99.9</v>
      </c>
      <c r="M67" s="25">
        <f t="shared" si="3"/>
        <v>39</v>
      </c>
    </row>
    <row r="68" spans="2:13" s="2" customFormat="1" ht="12" customHeight="1">
      <c r="B68" s="5"/>
      <c r="C68" s="16"/>
      <c r="D68" s="4" t="s">
        <v>62</v>
      </c>
      <c r="E68" s="9">
        <v>696</v>
      </c>
      <c r="F68" s="22">
        <f t="shared" si="1"/>
        <v>3391</v>
      </c>
      <c r="G68" s="22">
        <v>1677</v>
      </c>
      <c r="H68" s="22">
        <v>1714</v>
      </c>
      <c r="I68" s="37">
        <v>-326</v>
      </c>
      <c r="J68" s="8">
        <v>-8.77</v>
      </c>
      <c r="K68" s="26">
        <v>119.9</v>
      </c>
      <c r="L68" s="26">
        <v>97.8</v>
      </c>
      <c r="M68" s="26">
        <v>4.9</v>
      </c>
    </row>
    <row r="69" spans="2:13" s="2" customFormat="1" ht="12" customHeight="1">
      <c r="B69" s="5"/>
      <c r="C69" s="16"/>
      <c r="D69" s="4" t="s">
        <v>63</v>
      </c>
      <c r="E69" s="9">
        <v>1791</v>
      </c>
      <c r="F69" s="22">
        <f t="shared" si="1"/>
        <v>8313</v>
      </c>
      <c r="G69" s="22">
        <v>4079</v>
      </c>
      <c r="H69" s="22">
        <v>4234</v>
      </c>
      <c r="I69" s="37">
        <v>-547</v>
      </c>
      <c r="J69" s="8">
        <v>-6.17</v>
      </c>
      <c r="K69" s="26">
        <v>29.8</v>
      </c>
      <c r="L69" s="26">
        <v>96.3</v>
      </c>
      <c r="M69" s="26">
        <v>4.6</v>
      </c>
    </row>
    <row r="70" spans="2:13" s="2" customFormat="1" ht="12" customHeight="1">
      <c r="B70" s="5"/>
      <c r="C70" s="16"/>
      <c r="D70" s="4" t="s">
        <v>64</v>
      </c>
      <c r="E70" s="9">
        <v>1611</v>
      </c>
      <c r="F70" s="22">
        <f t="shared" si="1"/>
        <v>7570</v>
      </c>
      <c r="G70" s="22">
        <v>3748</v>
      </c>
      <c r="H70" s="22">
        <v>3822</v>
      </c>
      <c r="I70" s="37">
        <v>-303</v>
      </c>
      <c r="J70" s="8">
        <v>-3.85</v>
      </c>
      <c r="K70" s="26">
        <v>19.3</v>
      </c>
      <c r="L70" s="26">
        <v>98.1</v>
      </c>
      <c r="M70" s="26">
        <v>4.7</v>
      </c>
    </row>
    <row r="71" spans="2:13" s="2" customFormat="1" ht="12" customHeight="1">
      <c r="B71" s="5"/>
      <c r="C71" s="16"/>
      <c r="D71" s="4" t="s">
        <v>65</v>
      </c>
      <c r="E71" s="9">
        <v>871</v>
      </c>
      <c r="F71" s="22">
        <f t="shared" si="1"/>
        <v>4599</v>
      </c>
      <c r="G71" s="22">
        <v>2292</v>
      </c>
      <c r="H71" s="22">
        <v>2307</v>
      </c>
      <c r="I71" s="37">
        <v>-62</v>
      </c>
      <c r="J71" s="8">
        <v>-1.33</v>
      </c>
      <c r="K71" s="26">
        <v>53.9</v>
      </c>
      <c r="L71" s="26">
        <v>99.3</v>
      </c>
      <c r="M71" s="26">
        <v>5.3</v>
      </c>
    </row>
    <row r="72" spans="2:13" s="2" customFormat="1" ht="12" customHeight="1">
      <c r="B72" s="5"/>
      <c r="C72" s="16"/>
      <c r="D72" s="4" t="s">
        <v>66</v>
      </c>
      <c r="E72" s="9">
        <v>2469</v>
      </c>
      <c r="F72" s="22">
        <f t="shared" si="1"/>
        <v>11988</v>
      </c>
      <c r="G72" s="22">
        <v>5967</v>
      </c>
      <c r="H72" s="22">
        <v>6021</v>
      </c>
      <c r="I72" s="37">
        <v>358</v>
      </c>
      <c r="J72" s="8">
        <v>3.08</v>
      </c>
      <c r="K72" s="26">
        <v>169.3</v>
      </c>
      <c r="L72" s="26">
        <v>99.1</v>
      </c>
      <c r="M72" s="26">
        <v>4.9</v>
      </c>
    </row>
    <row r="73" spans="2:13" s="2" customFormat="1" ht="12" customHeight="1">
      <c r="B73" s="5"/>
      <c r="C73" s="16"/>
      <c r="D73" s="4" t="s">
        <v>67</v>
      </c>
      <c r="E73" s="9">
        <v>2594</v>
      </c>
      <c r="F73" s="22">
        <f t="shared" si="1"/>
        <v>11873</v>
      </c>
      <c r="G73" s="22">
        <v>6281</v>
      </c>
      <c r="H73" s="22">
        <v>5592</v>
      </c>
      <c r="I73" s="37">
        <v>824</v>
      </c>
      <c r="J73" s="8">
        <v>7.46</v>
      </c>
      <c r="K73" s="26">
        <v>22.5</v>
      </c>
      <c r="L73" s="26">
        <v>112.3</v>
      </c>
      <c r="M73" s="26">
        <v>4.6</v>
      </c>
    </row>
    <row r="74" spans="2:13" s="2" customFormat="1" ht="12" customHeight="1">
      <c r="B74" s="5"/>
      <c r="C74" s="16"/>
      <c r="D74" s="4" t="s">
        <v>68</v>
      </c>
      <c r="E74" s="9">
        <v>1984</v>
      </c>
      <c r="F74" s="22">
        <f t="shared" si="1"/>
        <v>9609</v>
      </c>
      <c r="G74" s="22">
        <v>4674</v>
      </c>
      <c r="H74" s="22">
        <v>4935</v>
      </c>
      <c r="I74" s="37">
        <v>-502</v>
      </c>
      <c r="J74" s="8">
        <v>-4.96</v>
      </c>
      <c r="K74" s="26">
        <v>52.5</v>
      </c>
      <c r="L74" s="26">
        <v>94.7</v>
      </c>
      <c r="M74" s="26">
        <v>4.8</v>
      </c>
    </row>
    <row r="75" spans="2:13" s="2" customFormat="1" ht="12" customHeight="1">
      <c r="B75" s="5"/>
      <c r="C75" s="16"/>
      <c r="D75" s="4" t="s">
        <v>69</v>
      </c>
      <c r="E75" s="9">
        <v>1800</v>
      </c>
      <c r="F75" s="22">
        <f t="shared" si="1"/>
        <v>9315</v>
      </c>
      <c r="G75" s="22">
        <v>4591</v>
      </c>
      <c r="H75" s="22">
        <v>4724</v>
      </c>
      <c r="I75" s="37">
        <v>-433</v>
      </c>
      <c r="J75" s="8">
        <v>-4.44</v>
      </c>
      <c r="K75" s="26">
        <v>146</v>
      </c>
      <c r="L75" s="26">
        <v>97.2</v>
      </c>
      <c r="M75" s="26">
        <v>5.2</v>
      </c>
    </row>
    <row r="76" spans="2:13" s="2" customFormat="1" ht="12" customHeight="1">
      <c r="B76" s="5"/>
      <c r="C76" s="43" t="s">
        <v>70</v>
      </c>
      <c r="D76" s="44"/>
      <c r="E76" s="10">
        <f>SUM(E77:E80)</f>
        <v>11904</v>
      </c>
      <c r="F76" s="10">
        <f>SUM(F77:F80)</f>
        <v>58405</v>
      </c>
      <c r="G76" s="10">
        <f>SUM(G77:G80)</f>
        <v>28026</v>
      </c>
      <c r="H76" s="10">
        <f>SUM(H77:H80)</f>
        <v>30379</v>
      </c>
      <c r="I76" s="36">
        <f>SUM(I77:I80)</f>
        <v>-373</v>
      </c>
      <c r="J76" s="32">
        <v>-0.63</v>
      </c>
      <c r="K76" s="25">
        <v>582.9</v>
      </c>
      <c r="L76" s="25">
        <v>92.3</v>
      </c>
      <c r="M76" s="25">
        <v>4.9</v>
      </c>
    </row>
    <row r="77" spans="2:13" s="2" customFormat="1" ht="12" customHeight="1">
      <c r="B77" s="5"/>
      <c r="C77" s="16"/>
      <c r="D77" s="4" t="s">
        <v>71</v>
      </c>
      <c r="E77" s="9">
        <v>1671</v>
      </c>
      <c r="F77" s="22">
        <f t="shared" si="1"/>
        <v>8816</v>
      </c>
      <c r="G77" s="22">
        <v>4300</v>
      </c>
      <c r="H77" s="22">
        <v>4516</v>
      </c>
      <c r="I77" s="37">
        <v>-237</v>
      </c>
      <c r="J77" s="8">
        <v>-2.62</v>
      </c>
      <c r="K77" s="26">
        <v>360.3</v>
      </c>
      <c r="L77" s="26">
        <v>95.2</v>
      </c>
      <c r="M77" s="26">
        <v>5.3</v>
      </c>
    </row>
    <row r="78" spans="2:13" s="2" customFormat="1" ht="12" customHeight="1">
      <c r="B78" s="5"/>
      <c r="C78" s="16"/>
      <c r="D78" s="4" t="s">
        <v>28</v>
      </c>
      <c r="E78" s="9">
        <v>1761</v>
      </c>
      <c r="F78" s="22">
        <f t="shared" si="1"/>
        <v>9153</v>
      </c>
      <c r="G78" s="22">
        <v>4476</v>
      </c>
      <c r="H78" s="22">
        <v>4677</v>
      </c>
      <c r="I78" s="37">
        <v>-179</v>
      </c>
      <c r="J78" s="8">
        <v>-1.92</v>
      </c>
      <c r="K78" s="26">
        <v>502.9</v>
      </c>
      <c r="L78" s="26">
        <v>95.7</v>
      </c>
      <c r="M78" s="26">
        <v>5.2</v>
      </c>
    </row>
    <row r="79" spans="2:13" s="2" customFormat="1" ht="12" customHeight="1">
      <c r="B79" s="5"/>
      <c r="C79" s="16"/>
      <c r="D79" s="4" t="s">
        <v>72</v>
      </c>
      <c r="E79" s="9">
        <v>5800</v>
      </c>
      <c r="F79" s="22">
        <f t="shared" si="1"/>
        <v>27236</v>
      </c>
      <c r="G79" s="22">
        <v>12943</v>
      </c>
      <c r="H79" s="22">
        <v>14293</v>
      </c>
      <c r="I79" s="37">
        <v>9</v>
      </c>
      <c r="J79" s="8">
        <v>0.03</v>
      </c>
      <c r="K79" s="26">
        <v>860.8</v>
      </c>
      <c r="L79" s="26">
        <v>90.6</v>
      </c>
      <c r="M79" s="26">
        <v>4.7</v>
      </c>
    </row>
    <row r="80" spans="2:13" s="2" customFormat="1" ht="12" customHeight="1">
      <c r="B80" s="5"/>
      <c r="C80" s="16"/>
      <c r="D80" s="4" t="s">
        <v>73</v>
      </c>
      <c r="E80" s="9">
        <v>2672</v>
      </c>
      <c r="F80" s="22">
        <f t="shared" si="1"/>
        <v>13200</v>
      </c>
      <c r="G80" s="22">
        <v>6307</v>
      </c>
      <c r="H80" s="22">
        <v>6893</v>
      </c>
      <c r="I80" s="37">
        <v>34</v>
      </c>
      <c r="J80" s="8">
        <v>0.26</v>
      </c>
      <c r="K80" s="26">
        <v>509.8</v>
      </c>
      <c r="L80" s="26">
        <v>91.5</v>
      </c>
      <c r="M80" s="26">
        <v>4.9</v>
      </c>
    </row>
    <row r="81" spans="2:13" s="2" customFormat="1" ht="12" customHeight="1">
      <c r="B81" s="5"/>
      <c r="C81" s="43" t="s">
        <v>74</v>
      </c>
      <c r="D81" s="44"/>
      <c r="E81" s="10">
        <f>SUM(E82:E85)</f>
        <v>10201</v>
      </c>
      <c r="F81" s="10">
        <f>SUM(F82:F85)</f>
        <v>50869</v>
      </c>
      <c r="G81" s="10">
        <f>SUM(G82:G85)</f>
        <v>24784</v>
      </c>
      <c r="H81" s="10">
        <f>SUM(H82:H85)</f>
        <v>26085</v>
      </c>
      <c r="I81" s="36">
        <f>SUM(I82:I85)</f>
        <v>-962</v>
      </c>
      <c r="J81" s="32">
        <v>-1.86</v>
      </c>
      <c r="K81" s="25">
        <v>525.8</v>
      </c>
      <c r="L81" s="25">
        <v>95</v>
      </c>
      <c r="M81" s="25">
        <v>5</v>
      </c>
    </row>
    <row r="82" spans="2:13" s="2" customFormat="1" ht="12" customHeight="1">
      <c r="B82" s="5"/>
      <c r="C82" s="16"/>
      <c r="D82" s="4" t="s">
        <v>75</v>
      </c>
      <c r="E82" s="9">
        <v>3149</v>
      </c>
      <c r="F82" s="22">
        <f t="shared" si="1"/>
        <v>15036</v>
      </c>
      <c r="G82" s="22">
        <v>7303</v>
      </c>
      <c r="H82" s="22">
        <v>7733</v>
      </c>
      <c r="I82" s="37">
        <v>-342</v>
      </c>
      <c r="J82" s="8">
        <v>-2.22</v>
      </c>
      <c r="K82" s="26">
        <v>779.1</v>
      </c>
      <c r="L82" s="26">
        <v>94.4</v>
      </c>
      <c r="M82" s="26">
        <v>4.8</v>
      </c>
    </row>
    <row r="83" spans="2:13" s="2" customFormat="1" ht="12" customHeight="1">
      <c r="B83" s="5"/>
      <c r="C83" s="16"/>
      <c r="D83" s="4" t="s">
        <v>76</v>
      </c>
      <c r="E83" s="9">
        <v>3737</v>
      </c>
      <c r="F83" s="22">
        <f t="shared" si="1"/>
        <v>18971</v>
      </c>
      <c r="G83" s="22">
        <v>9235</v>
      </c>
      <c r="H83" s="22">
        <v>9736</v>
      </c>
      <c r="I83" s="37">
        <v>-484</v>
      </c>
      <c r="J83" s="8">
        <v>-2.49</v>
      </c>
      <c r="K83" s="26">
        <v>495.8</v>
      </c>
      <c r="L83" s="26">
        <v>94.9</v>
      </c>
      <c r="M83" s="26">
        <v>5.1</v>
      </c>
    </row>
    <row r="84" spans="2:13" s="2" customFormat="1" ht="12" customHeight="1">
      <c r="B84" s="5"/>
      <c r="C84" s="16"/>
      <c r="D84" s="4" t="s">
        <v>77</v>
      </c>
      <c r="E84" s="9">
        <v>1691</v>
      </c>
      <c r="F84" s="22">
        <f t="shared" si="1"/>
        <v>8558</v>
      </c>
      <c r="G84" s="22">
        <v>4202</v>
      </c>
      <c r="H84" s="22">
        <v>4356</v>
      </c>
      <c r="I84" s="37">
        <v>-120</v>
      </c>
      <c r="J84" s="8">
        <v>-1.38</v>
      </c>
      <c r="K84" s="26">
        <v>410.1</v>
      </c>
      <c r="L84" s="26">
        <v>96.5</v>
      </c>
      <c r="M84" s="26">
        <v>5.1</v>
      </c>
    </row>
    <row r="85" spans="2:13" s="2" customFormat="1" ht="12" customHeight="1">
      <c r="B85" s="5"/>
      <c r="C85" s="16"/>
      <c r="D85" s="4" t="s">
        <v>92</v>
      </c>
      <c r="E85" s="9">
        <v>1624</v>
      </c>
      <c r="F85" s="22">
        <f t="shared" si="1"/>
        <v>8304</v>
      </c>
      <c r="G85" s="22">
        <v>4044</v>
      </c>
      <c r="H85" s="22">
        <v>4260</v>
      </c>
      <c r="I85" s="37">
        <v>-16</v>
      </c>
      <c r="J85" s="8">
        <v>-0.19</v>
      </c>
      <c r="K85" s="26">
        <v>453.5</v>
      </c>
      <c r="L85" s="26">
        <v>94.9</v>
      </c>
      <c r="M85" s="26">
        <v>5.1</v>
      </c>
    </row>
    <row r="86" spans="2:13" s="2" customFormat="1" ht="12" customHeight="1">
      <c r="B86" s="5"/>
      <c r="C86" s="43" t="s">
        <v>78</v>
      </c>
      <c r="D86" s="44"/>
      <c r="E86" s="10">
        <f>SUM(E87)</f>
        <v>4152</v>
      </c>
      <c r="F86" s="10">
        <f aca="true" t="shared" si="4" ref="F86:M86">SUM(F87)</f>
        <v>18266</v>
      </c>
      <c r="G86" s="10">
        <f t="shared" si="4"/>
        <v>8779</v>
      </c>
      <c r="H86" s="10">
        <f t="shared" si="4"/>
        <v>9487</v>
      </c>
      <c r="I86" s="36">
        <f t="shared" si="4"/>
        <v>-144</v>
      </c>
      <c r="J86" s="32">
        <f t="shared" si="4"/>
        <v>-0.78</v>
      </c>
      <c r="K86" s="25">
        <f t="shared" si="4"/>
        <v>381.1</v>
      </c>
      <c r="L86" s="25">
        <f t="shared" si="4"/>
        <v>92.5</v>
      </c>
      <c r="M86" s="25">
        <f t="shared" si="4"/>
        <v>4.4</v>
      </c>
    </row>
    <row r="87" spans="2:13" s="2" customFormat="1" ht="12" customHeight="1">
      <c r="B87" s="5"/>
      <c r="C87" s="16"/>
      <c r="D87" s="4" t="s">
        <v>79</v>
      </c>
      <c r="E87" s="9">
        <v>4152</v>
      </c>
      <c r="F87" s="22">
        <f aca="true" t="shared" si="5" ref="F87:F93">G87+H87</f>
        <v>18266</v>
      </c>
      <c r="G87" s="22">
        <v>8779</v>
      </c>
      <c r="H87" s="22">
        <v>9487</v>
      </c>
      <c r="I87" s="37">
        <v>-144</v>
      </c>
      <c r="J87" s="8">
        <v>-0.78</v>
      </c>
      <c r="K87" s="26">
        <v>381.1</v>
      </c>
      <c r="L87" s="26">
        <v>92.5</v>
      </c>
      <c r="M87" s="26">
        <v>4.4</v>
      </c>
    </row>
    <row r="88" spans="2:13" s="2" customFormat="1" ht="12" customHeight="1">
      <c r="B88" s="5"/>
      <c r="C88" s="43" t="s">
        <v>80</v>
      </c>
      <c r="D88" s="44"/>
      <c r="E88" s="10">
        <f>SUM(E89:E93)</f>
        <v>14580</v>
      </c>
      <c r="F88" s="10">
        <f>SUM(F89:F93)</f>
        <v>71372</v>
      </c>
      <c r="G88" s="10">
        <f>SUM(G89:G93)</f>
        <v>34788</v>
      </c>
      <c r="H88" s="10">
        <f>SUM(H89:H93)</f>
        <v>36584</v>
      </c>
      <c r="I88" s="36">
        <f>SUM(I89:I93)</f>
        <v>-951</v>
      </c>
      <c r="J88" s="32">
        <v>-1.31</v>
      </c>
      <c r="K88" s="25">
        <v>544.1</v>
      </c>
      <c r="L88" s="25">
        <v>95.1</v>
      </c>
      <c r="M88" s="25">
        <v>4.9</v>
      </c>
    </row>
    <row r="89" spans="2:13" s="2" customFormat="1" ht="12" customHeight="1">
      <c r="B89" s="5"/>
      <c r="C89" s="16"/>
      <c r="D89" s="4" t="s">
        <v>81</v>
      </c>
      <c r="E89" s="9">
        <v>3239</v>
      </c>
      <c r="F89" s="22">
        <f t="shared" si="5"/>
        <v>16954</v>
      </c>
      <c r="G89" s="22">
        <v>8290</v>
      </c>
      <c r="H89" s="22">
        <v>8664</v>
      </c>
      <c r="I89" s="37">
        <v>-591</v>
      </c>
      <c r="J89" s="8">
        <v>-3.37</v>
      </c>
      <c r="K89" s="26">
        <v>410</v>
      </c>
      <c r="L89" s="26">
        <v>95.7</v>
      </c>
      <c r="M89" s="26">
        <v>5.2</v>
      </c>
    </row>
    <row r="90" spans="2:13" s="2" customFormat="1" ht="12" customHeight="1">
      <c r="B90" s="5"/>
      <c r="C90" s="16"/>
      <c r="D90" s="4" t="s">
        <v>87</v>
      </c>
      <c r="E90" s="9">
        <v>1712</v>
      </c>
      <c r="F90" s="22">
        <f t="shared" si="5"/>
        <v>8630</v>
      </c>
      <c r="G90" s="22">
        <v>4247</v>
      </c>
      <c r="H90" s="22">
        <v>4383</v>
      </c>
      <c r="I90" s="37">
        <v>-369</v>
      </c>
      <c r="J90" s="8">
        <v>-4.1</v>
      </c>
      <c r="K90" s="26">
        <v>450.9</v>
      </c>
      <c r="L90" s="26">
        <v>96.9</v>
      </c>
      <c r="M90" s="26">
        <v>5</v>
      </c>
    </row>
    <row r="91" spans="2:13" s="2" customFormat="1" ht="12" customHeight="1">
      <c r="B91" s="5"/>
      <c r="C91" s="16"/>
      <c r="D91" s="4" t="s">
        <v>93</v>
      </c>
      <c r="E91" s="9">
        <v>1919</v>
      </c>
      <c r="F91" s="22">
        <f t="shared" si="5"/>
        <v>9721</v>
      </c>
      <c r="G91" s="22">
        <v>4651</v>
      </c>
      <c r="H91" s="22">
        <v>5070</v>
      </c>
      <c r="I91" s="37">
        <v>-205</v>
      </c>
      <c r="J91" s="8">
        <v>-2.07</v>
      </c>
      <c r="K91" s="26">
        <v>445.9</v>
      </c>
      <c r="L91" s="26">
        <v>91.7</v>
      </c>
      <c r="M91" s="26">
        <v>5.1</v>
      </c>
    </row>
    <row r="92" spans="2:13" s="2" customFormat="1" ht="12" customHeight="1">
      <c r="B92" s="5"/>
      <c r="C92" s="16"/>
      <c r="D92" s="4" t="s">
        <v>82</v>
      </c>
      <c r="E92" s="9">
        <v>4737</v>
      </c>
      <c r="F92" s="22">
        <f t="shared" si="5"/>
        <v>21262</v>
      </c>
      <c r="G92" s="22">
        <v>10383</v>
      </c>
      <c r="H92" s="22">
        <v>10879</v>
      </c>
      <c r="I92" s="37">
        <v>181</v>
      </c>
      <c r="J92" s="8">
        <v>0.86</v>
      </c>
      <c r="K92" s="26">
        <v>1154.9</v>
      </c>
      <c r="L92" s="26">
        <v>95.4</v>
      </c>
      <c r="M92" s="26">
        <v>4.5</v>
      </c>
    </row>
    <row r="93" spans="2:13" s="2" customFormat="1" ht="12" customHeight="1">
      <c r="B93" s="5"/>
      <c r="C93" s="16"/>
      <c r="D93" s="4" t="s">
        <v>94</v>
      </c>
      <c r="E93" s="9">
        <v>2973</v>
      </c>
      <c r="F93" s="22">
        <f t="shared" si="5"/>
        <v>14805</v>
      </c>
      <c r="G93" s="22">
        <v>7217</v>
      </c>
      <c r="H93" s="22">
        <v>7588</v>
      </c>
      <c r="I93" s="37">
        <v>33</v>
      </c>
      <c r="J93" s="8">
        <v>0.22</v>
      </c>
      <c r="K93" s="26">
        <v>485.9</v>
      </c>
      <c r="L93" s="26">
        <v>95.1</v>
      </c>
      <c r="M93" s="26">
        <v>5</v>
      </c>
    </row>
    <row r="94" ht="12" customHeight="1"/>
    <row r="95" ht="12" customHeight="1">
      <c r="B95" s="18" t="s">
        <v>95</v>
      </c>
    </row>
    <row r="98" ht="12.75">
      <c r="M98" s="28"/>
    </row>
    <row r="99" ht="12.75">
      <c r="M99" s="28"/>
    </row>
    <row r="100" ht="12.75">
      <c r="M100" s="28"/>
    </row>
    <row r="101" ht="12.75">
      <c r="M101" s="28"/>
    </row>
    <row r="102" ht="12.75">
      <c r="M102" s="28"/>
    </row>
  </sheetData>
  <mergeCells count="37">
    <mergeCell ref="C11:D11"/>
    <mergeCell ref="B3:D6"/>
    <mergeCell ref="B9:D9"/>
    <mergeCell ref="B8:D8"/>
    <mergeCell ref="I3:I6"/>
    <mergeCell ref="J3:J6"/>
    <mergeCell ref="K3:K6"/>
    <mergeCell ref="C10:D10"/>
    <mergeCell ref="M3:M6"/>
    <mergeCell ref="C12:D12"/>
    <mergeCell ref="C13:D13"/>
    <mergeCell ref="C14:D14"/>
    <mergeCell ref="L3:L6"/>
    <mergeCell ref="E3:E6"/>
    <mergeCell ref="F3:H4"/>
    <mergeCell ref="F5:F6"/>
    <mergeCell ref="G5:G6"/>
    <mergeCell ref="H5:H6"/>
    <mergeCell ref="C15:D15"/>
    <mergeCell ref="C16:D16"/>
    <mergeCell ref="C17:D17"/>
    <mergeCell ref="C18:D18"/>
    <mergeCell ref="C19:D19"/>
    <mergeCell ref="C20:D20"/>
    <mergeCell ref="B21:D21"/>
    <mergeCell ref="C22:D22"/>
    <mergeCell ref="C33:D33"/>
    <mergeCell ref="C38:D38"/>
    <mergeCell ref="C44:D44"/>
    <mergeCell ref="C51:D51"/>
    <mergeCell ref="C56:D56"/>
    <mergeCell ref="C86:D86"/>
    <mergeCell ref="C88:D88"/>
    <mergeCell ref="C58:D58"/>
    <mergeCell ref="C67:D67"/>
    <mergeCell ref="C76:D76"/>
    <mergeCell ref="C81:D81"/>
  </mergeCells>
  <printOptions/>
  <pageMargins left="0.75" right="0.75" top="1" bottom="1" header="0.512" footer="0.512"/>
  <pageSetup horizontalDpi="400" verticalDpi="400" orientation="portrait" pageOrder="overThenDown" paperSize="9" scale="75" r:id="rId1"/>
  <headerFooter alignWithMargins="0">
    <oddHeader>&amp;L&amp;F</oddHeader>
  </headerFooter>
  <rowBreaks count="1" manualBreakCount="1">
    <brk id="50" max="12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1999-08-27T03:10:48Z</cp:lastPrinted>
  <dcterms:created xsi:type="dcterms:W3CDTF">1999-08-06T12:02:03Z</dcterms:created>
  <dcterms:modified xsi:type="dcterms:W3CDTF">2003-01-30T02:42:51Z</dcterms:modified>
  <cp:category/>
  <cp:version/>
  <cp:contentType/>
  <cp:contentStatus/>
</cp:coreProperties>
</file>